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.xml" ContentType="application/vnd.openxmlformats-officedocument.spreadsheetml.comments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raab-my.sharepoint.com/personal/ulf_lidberg_inera_se/Documents/Masterfil Prislista Regioner MASTER/Prislista 2025/"/>
    </mc:Choice>
  </mc:AlternateContent>
  <xr:revisionPtr revIDLastSave="5" documentId="8_{BD4E8FF5-F7BE-4636-B278-FDC787CE68ED}" xr6:coauthVersionLast="47" xr6:coauthVersionMax="47" xr10:uidLastSave="{B0E75F44-2FB3-447B-91D4-1309AF89302A}"/>
  <bookViews>
    <workbookView xWindow="28680" yWindow="-120" windowWidth="29040" windowHeight="15720" tabRatio="799" firstSheet="19" activeTab="21" xr2:uid="{00000000-000D-0000-FFFF-FFFF00000000}"/>
  </bookViews>
  <sheets>
    <sheet name="SLL" sheetId="3" r:id="rId1"/>
    <sheet name="Uppsala" sheetId="9" r:id="rId2"/>
    <sheet name="Sörmland" sheetId="10" r:id="rId3"/>
    <sheet name="Östergötland" sheetId="11" r:id="rId4"/>
    <sheet name="Jönköping" sheetId="12" r:id="rId5"/>
    <sheet name="Kronoberg" sheetId="13" r:id="rId6"/>
    <sheet name="Kalmar" sheetId="14" r:id="rId7"/>
    <sheet name="Gotland" sheetId="15" r:id="rId8"/>
    <sheet name="Blekinge" sheetId="16" r:id="rId9"/>
    <sheet name="Skåne" sheetId="17" r:id="rId10"/>
    <sheet name="Halland" sheetId="18" r:id="rId11"/>
    <sheet name="VGR" sheetId="19" r:id="rId12"/>
    <sheet name="Värmland" sheetId="20" r:id="rId13"/>
    <sheet name="Örebro" sheetId="21" r:id="rId14"/>
    <sheet name="Västmanland" sheetId="22" r:id="rId15"/>
    <sheet name="Dalarna" sheetId="23" r:id="rId16"/>
    <sheet name="Gävleborg" sheetId="24" r:id="rId17"/>
    <sheet name="Västernorrland" sheetId="25" r:id="rId18"/>
    <sheet name="Jämtland" sheetId="26" r:id="rId19"/>
    <sheet name="Västerbotten" sheetId="27" r:id="rId20"/>
    <sheet name="Norrbotten" sheetId="28" r:id="rId21"/>
    <sheet name="Gemensamma Tjänster" sheetId="1" r:id="rId22"/>
    <sheet name="Gemensamma i utveckling" sheetId="4" r:id="rId23"/>
    <sheet name="Valbara Tjänster" sheetId="31" r:id="rId24"/>
    <sheet name="Valbara i utveckling" sheetId="5" r:id="rId25"/>
    <sheet name="Ändringshistorik" sheetId="30" r:id="rId26"/>
    <sheet name="Kontroll" sheetId="29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3" i="31" l="1"/>
  <c r="CD3" i="31"/>
  <c r="N3" i="5"/>
  <c r="CX3" i="31" l="1"/>
  <c r="J4" i="1" l="1"/>
  <c r="J9" i="1"/>
  <c r="F3" i="5" l="1"/>
  <c r="C3" i="4" l="1"/>
  <c r="AL4" i="31"/>
  <c r="D3" i="4"/>
  <c r="J107" i="28" l="1"/>
  <c r="H107" i="28"/>
  <c r="F107" i="28"/>
  <c r="C107" i="28"/>
  <c r="J106" i="28"/>
  <c r="H106" i="28"/>
  <c r="F106" i="28"/>
  <c r="C106" i="28"/>
  <c r="J105" i="28"/>
  <c r="H105" i="28"/>
  <c r="F105" i="28"/>
  <c r="C105" i="28"/>
  <c r="J104" i="28"/>
  <c r="H104" i="28"/>
  <c r="F104" i="28"/>
  <c r="C104" i="28"/>
  <c r="J103" i="28"/>
  <c r="H103" i="28"/>
  <c r="F103" i="28"/>
  <c r="C103" i="28"/>
  <c r="J102" i="28"/>
  <c r="H102" i="28"/>
  <c r="F102" i="28"/>
  <c r="C102" i="28"/>
  <c r="J101" i="28"/>
  <c r="H101" i="28"/>
  <c r="F101" i="28"/>
  <c r="C101" i="28"/>
  <c r="J100" i="28"/>
  <c r="H100" i="28"/>
  <c r="F100" i="28"/>
  <c r="C100" i="28"/>
  <c r="J99" i="28"/>
  <c r="H99" i="28"/>
  <c r="F99" i="28"/>
  <c r="C99" i="28"/>
  <c r="J98" i="28"/>
  <c r="H98" i="28"/>
  <c r="F98" i="28"/>
  <c r="C98" i="28"/>
  <c r="J97" i="28"/>
  <c r="H97" i="28"/>
  <c r="F97" i="28"/>
  <c r="C97" i="28"/>
  <c r="J96" i="28"/>
  <c r="H96" i="28"/>
  <c r="F96" i="28"/>
  <c r="C96" i="28"/>
  <c r="J95" i="28"/>
  <c r="H95" i="28"/>
  <c r="F95" i="28"/>
  <c r="C95" i="28"/>
  <c r="J94" i="28"/>
  <c r="H94" i="28"/>
  <c r="F94" i="28"/>
  <c r="C94" i="28"/>
  <c r="J93" i="28"/>
  <c r="H93" i="28"/>
  <c r="F93" i="28"/>
  <c r="C93" i="28"/>
  <c r="J92" i="28"/>
  <c r="H92" i="28"/>
  <c r="F92" i="28"/>
  <c r="C92" i="28"/>
  <c r="J91" i="28"/>
  <c r="H91" i="28"/>
  <c r="F91" i="28"/>
  <c r="C91" i="28"/>
  <c r="J90" i="28"/>
  <c r="H90" i="28"/>
  <c r="F90" i="28"/>
  <c r="C90" i="28"/>
  <c r="J108" i="27"/>
  <c r="H108" i="27"/>
  <c r="F108" i="27"/>
  <c r="C108" i="27"/>
  <c r="J107" i="27"/>
  <c r="H107" i="27"/>
  <c r="F107" i="27"/>
  <c r="C107" i="27"/>
  <c r="J106" i="27"/>
  <c r="H106" i="27"/>
  <c r="F106" i="27"/>
  <c r="C106" i="27"/>
  <c r="J105" i="27"/>
  <c r="H105" i="27"/>
  <c r="F105" i="27"/>
  <c r="C105" i="27"/>
  <c r="J104" i="27"/>
  <c r="H104" i="27"/>
  <c r="F104" i="27"/>
  <c r="C104" i="27"/>
  <c r="J103" i="27"/>
  <c r="H103" i="27"/>
  <c r="F103" i="27"/>
  <c r="C103" i="27"/>
  <c r="J102" i="27"/>
  <c r="H102" i="27"/>
  <c r="F102" i="27"/>
  <c r="C102" i="27"/>
  <c r="J101" i="27"/>
  <c r="H101" i="27"/>
  <c r="F101" i="27"/>
  <c r="C101" i="27"/>
  <c r="J100" i="27"/>
  <c r="H100" i="27"/>
  <c r="F100" i="27"/>
  <c r="C100" i="27"/>
  <c r="J99" i="27"/>
  <c r="H99" i="27"/>
  <c r="F99" i="27"/>
  <c r="C99" i="27"/>
  <c r="J98" i="27"/>
  <c r="H98" i="27"/>
  <c r="F98" i="27"/>
  <c r="C98" i="27"/>
  <c r="J97" i="27"/>
  <c r="H97" i="27"/>
  <c r="F97" i="27"/>
  <c r="C97" i="27"/>
  <c r="J96" i="27"/>
  <c r="H96" i="27"/>
  <c r="F96" i="27"/>
  <c r="C96" i="27"/>
  <c r="J95" i="27"/>
  <c r="H95" i="27"/>
  <c r="F95" i="27"/>
  <c r="C95" i="27"/>
  <c r="J94" i="27"/>
  <c r="H94" i="27"/>
  <c r="F94" i="27"/>
  <c r="C94" i="27"/>
  <c r="J93" i="27"/>
  <c r="H93" i="27"/>
  <c r="F93" i="27"/>
  <c r="C93" i="27"/>
  <c r="J92" i="27"/>
  <c r="H92" i="27"/>
  <c r="F92" i="27"/>
  <c r="C92" i="27"/>
  <c r="J91" i="27"/>
  <c r="H91" i="27"/>
  <c r="F91" i="27"/>
  <c r="C91" i="27"/>
  <c r="J107" i="26"/>
  <c r="H107" i="26"/>
  <c r="F107" i="26"/>
  <c r="C107" i="26"/>
  <c r="J106" i="26"/>
  <c r="H106" i="26"/>
  <c r="F106" i="26"/>
  <c r="C106" i="26"/>
  <c r="J105" i="26"/>
  <c r="H105" i="26"/>
  <c r="F105" i="26"/>
  <c r="C105" i="26"/>
  <c r="J104" i="26"/>
  <c r="H104" i="26"/>
  <c r="F104" i="26"/>
  <c r="C104" i="26"/>
  <c r="J103" i="26"/>
  <c r="H103" i="26"/>
  <c r="F103" i="26"/>
  <c r="C103" i="26"/>
  <c r="J102" i="26"/>
  <c r="H102" i="26"/>
  <c r="F102" i="26"/>
  <c r="C102" i="26"/>
  <c r="J101" i="26"/>
  <c r="H101" i="26"/>
  <c r="F101" i="26"/>
  <c r="C101" i="26"/>
  <c r="J100" i="26"/>
  <c r="H100" i="26"/>
  <c r="F100" i="26"/>
  <c r="C100" i="26"/>
  <c r="J99" i="26"/>
  <c r="H99" i="26"/>
  <c r="F99" i="26"/>
  <c r="C99" i="26"/>
  <c r="J98" i="26"/>
  <c r="H98" i="26"/>
  <c r="F98" i="26"/>
  <c r="C98" i="26"/>
  <c r="J97" i="26"/>
  <c r="H97" i="26"/>
  <c r="F97" i="26"/>
  <c r="C97" i="26"/>
  <c r="J96" i="26"/>
  <c r="H96" i="26"/>
  <c r="F96" i="26"/>
  <c r="C96" i="26"/>
  <c r="J95" i="26"/>
  <c r="H95" i="26"/>
  <c r="F95" i="26"/>
  <c r="C95" i="26"/>
  <c r="J94" i="26"/>
  <c r="H94" i="26"/>
  <c r="F94" i="26"/>
  <c r="C94" i="26"/>
  <c r="J93" i="26"/>
  <c r="H93" i="26"/>
  <c r="F93" i="26"/>
  <c r="C93" i="26"/>
  <c r="J92" i="26"/>
  <c r="H92" i="26"/>
  <c r="F92" i="26"/>
  <c r="C92" i="26"/>
  <c r="J91" i="26"/>
  <c r="H91" i="26"/>
  <c r="F91" i="26"/>
  <c r="C91" i="26"/>
  <c r="J90" i="26"/>
  <c r="H90" i="26"/>
  <c r="F90" i="26"/>
  <c r="C90" i="26"/>
  <c r="J107" i="25"/>
  <c r="H107" i="25"/>
  <c r="F107" i="25"/>
  <c r="C107" i="25"/>
  <c r="J106" i="25"/>
  <c r="H106" i="25"/>
  <c r="F106" i="25"/>
  <c r="C106" i="25"/>
  <c r="J105" i="25"/>
  <c r="H105" i="25"/>
  <c r="F105" i="25"/>
  <c r="C105" i="25"/>
  <c r="J104" i="25"/>
  <c r="H104" i="25"/>
  <c r="F104" i="25"/>
  <c r="C104" i="25"/>
  <c r="J103" i="25"/>
  <c r="H103" i="25"/>
  <c r="F103" i="25"/>
  <c r="C103" i="25"/>
  <c r="J102" i="25"/>
  <c r="H102" i="25"/>
  <c r="F102" i="25"/>
  <c r="C102" i="25"/>
  <c r="J101" i="25"/>
  <c r="H101" i="25"/>
  <c r="F101" i="25"/>
  <c r="C101" i="25"/>
  <c r="J100" i="25"/>
  <c r="H100" i="25"/>
  <c r="F100" i="25"/>
  <c r="C100" i="25"/>
  <c r="J99" i="25"/>
  <c r="H99" i="25"/>
  <c r="F99" i="25"/>
  <c r="C99" i="25"/>
  <c r="J98" i="25"/>
  <c r="H98" i="25"/>
  <c r="F98" i="25"/>
  <c r="C98" i="25"/>
  <c r="J97" i="25"/>
  <c r="H97" i="25"/>
  <c r="F97" i="25"/>
  <c r="C97" i="25"/>
  <c r="J96" i="25"/>
  <c r="H96" i="25"/>
  <c r="F96" i="25"/>
  <c r="C96" i="25"/>
  <c r="J95" i="25"/>
  <c r="H95" i="25"/>
  <c r="F95" i="25"/>
  <c r="C95" i="25"/>
  <c r="J94" i="25"/>
  <c r="H94" i="25"/>
  <c r="F94" i="25"/>
  <c r="C94" i="25"/>
  <c r="J93" i="25"/>
  <c r="H93" i="25"/>
  <c r="F93" i="25"/>
  <c r="C93" i="25"/>
  <c r="J92" i="25"/>
  <c r="H92" i="25"/>
  <c r="F92" i="25"/>
  <c r="C92" i="25"/>
  <c r="J91" i="25"/>
  <c r="H91" i="25"/>
  <c r="F91" i="25"/>
  <c r="C91" i="25"/>
  <c r="J90" i="25"/>
  <c r="H90" i="25"/>
  <c r="F90" i="25"/>
  <c r="C90" i="25"/>
  <c r="J107" i="24"/>
  <c r="H107" i="24"/>
  <c r="F107" i="24"/>
  <c r="C107" i="24"/>
  <c r="J106" i="24"/>
  <c r="H106" i="24"/>
  <c r="F106" i="24"/>
  <c r="C106" i="24"/>
  <c r="J105" i="24"/>
  <c r="H105" i="24"/>
  <c r="F105" i="24"/>
  <c r="C105" i="24"/>
  <c r="J104" i="24"/>
  <c r="H104" i="24"/>
  <c r="F104" i="24"/>
  <c r="C104" i="24"/>
  <c r="J103" i="24"/>
  <c r="H103" i="24"/>
  <c r="F103" i="24"/>
  <c r="C103" i="24"/>
  <c r="J102" i="24"/>
  <c r="H102" i="24"/>
  <c r="F102" i="24"/>
  <c r="C102" i="24"/>
  <c r="J101" i="24"/>
  <c r="H101" i="24"/>
  <c r="F101" i="24"/>
  <c r="C101" i="24"/>
  <c r="J100" i="24"/>
  <c r="H100" i="24"/>
  <c r="F100" i="24"/>
  <c r="C100" i="24"/>
  <c r="J99" i="24"/>
  <c r="H99" i="24"/>
  <c r="F99" i="24"/>
  <c r="C99" i="24"/>
  <c r="J98" i="24"/>
  <c r="H98" i="24"/>
  <c r="F98" i="24"/>
  <c r="C98" i="24"/>
  <c r="J97" i="24"/>
  <c r="H97" i="24"/>
  <c r="F97" i="24"/>
  <c r="C97" i="24"/>
  <c r="J96" i="24"/>
  <c r="H96" i="24"/>
  <c r="F96" i="24"/>
  <c r="C96" i="24"/>
  <c r="J95" i="24"/>
  <c r="H95" i="24"/>
  <c r="F95" i="24"/>
  <c r="C95" i="24"/>
  <c r="J94" i="24"/>
  <c r="H94" i="24"/>
  <c r="F94" i="24"/>
  <c r="C94" i="24"/>
  <c r="J93" i="24"/>
  <c r="H93" i="24"/>
  <c r="F93" i="24"/>
  <c r="C93" i="24"/>
  <c r="J92" i="24"/>
  <c r="H92" i="24"/>
  <c r="F92" i="24"/>
  <c r="C92" i="24"/>
  <c r="J91" i="24"/>
  <c r="H91" i="24"/>
  <c r="F91" i="24"/>
  <c r="C91" i="24"/>
  <c r="J90" i="24"/>
  <c r="H90" i="24"/>
  <c r="F90" i="24"/>
  <c r="C90" i="24"/>
  <c r="J107" i="23"/>
  <c r="H107" i="23"/>
  <c r="F107" i="23"/>
  <c r="C107" i="23"/>
  <c r="J106" i="23"/>
  <c r="H106" i="23"/>
  <c r="F106" i="23"/>
  <c r="C106" i="23"/>
  <c r="J105" i="23"/>
  <c r="H105" i="23"/>
  <c r="F105" i="23"/>
  <c r="C105" i="23"/>
  <c r="J104" i="23"/>
  <c r="H104" i="23"/>
  <c r="F104" i="23"/>
  <c r="C104" i="23"/>
  <c r="J103" i="23"/>
  <c r="H103" i="23"/>
  <c r="F103" i="23"/>
  <c r="C103" i="23"/>
  <c r="J102" i="23"/>
  <c r="H102" i="23"/>
  <c r="F102" i="23"/>
  <c r="C102" i="23"/>
  <c r="J101" i="23"/>
  <c r="H101" i="23"/>
  <c r="F101" i="23"/>
  <c r="C101" i="23"/>
  <c r="J100" i="23"/>
  <c r="H100" i="23"/>
  <c r="F100" i="23"/>
  <c r="C100" i="23"/>
  <c r="J99" i="23"/>
  <c r="H99" i="23"/>
  <c r="F99" i="23"/>
  <c r="C99" i="23"/>
  <c r="J98" i="23"/>
  <c r="H98" i="23"/>
  <c r="F98" i="23"/>
  <c r="C98" i="23"/>
  <c r="J97" i="23"/>
  <c r="H97" i="23"/>
  <c r="F97" i="23"/>
  <c r="C97" i="23"/>
  <c r="J96" i="23"/>
  <c r="H96" i="23"/>
  <c r="F96" i="23"/>
  <c r="C96" i="23"/>
  <c r="J95" i="23"/>
  <c r="H95" i="23"/>
  <c r="F95" i="23"/>
  <c r="C95" i="23"/>
  <c r="J94" i="23"/>
  <c r="H94" i="23"/>
  <c r="F94" i="23"/>
  <c r="C94" i="23"/>
  <c r="J93" i="23"/>
  <c r="H93" i="23"/>
  <c r="F93" i="23"/>
  <c r="C93" i="23"/>
  <c r="J92" i="23"/>
  <c r="H92" i="23"/>
  <c r="F92" i="23"/>
  <c r="C92" i="23"/>
  <c r="J91" i="23"/>
  <c r="H91" i="23"/>
  <c r="F91" i="23"/>
  <c r="C91" i="23"/>
  <c r="J90" i="23"/>
  <c r="H90" i="23"/>
  <c r="F90" i="23"/>
  <c r="C90" i="23"/>
  <c r="J107" i="22"/>
  <c r="H107" i="22"/>
  <c r="F107" i="22"/>
  <c r="C107" i="22"/>
  <c r="J106" i="22"/>
  <c r="H106" i="22"/>
  <c r="F106" i="22"/>
  <c r="C106" i="22"/>
  <c r="J105" i="22"/>
  <c r="H105" i="22"/>
  <c r="F105" i="22"/>
  <c r="C105" i="22"/>
  <c r="J104" i="22"/>
  <c r="H104" i="22"/>
  <c r="F104" i="22"/>
  <c r="C104" i="22"/>
  <c r="J103" i="22"/>
  <c r="H103" i="22"/>
  <c r="F103" i="22"/>
  <c r="C103" i="22"/>
  <c r="J102" i="22"/>
  <c r="H102" i="22"/>
  <c r="F102" i="22"/>
  <c r="C102" i="22"/>
  <c r="J101" i="22"/>
  <c r="H101" i="22"/>
  <c r="F101" i="22"/>
  <c r="C101" i="22"/>
  <c r="J100" i="22"/>
  <c r="H100" i="22"/>
  <c r="F100" i="22"/>
  <c r="C100" i="22"/>
  <c r="J99" i="22"/>
  <c r="H99" i="22"/>
  <c r="F99" i="22"/>
  <c r="C99" i="22"/>
  <c r="J98" i="22"/>
  <c r="H98" i="22"/>
  <c r="F98" i="22"/>
  <c r="C98" i="22"/>
  <c r="J97" i="22"/>
  <c r="H97" i="22"/>
  <c r="F97" i="22"/>
  <c r="C97" i="22"/>
  <c r="J96" i="22"/>
  <c r="H96" i="22"/>
  <c r="F96" i="22"/>
  <c r="C96" i="22"/>
  <c r="J95" i="22"/>
  <c r="H95" i="22"/>
  <c r="F95" i="22"/>
  <c r="C95" i="22"/>
  <c r="J94" i="22"/>
  <c r="H94" i="22"/>
  <c r="F94" i="22"/>
  <c r="C94" i="22"/>
  <c r="J93" i="22"/>
  <c r="H93" i="22"/>
  <c r="F93" i="22"/>
  <c r="C93" i="22"/>
  <c r="J92" i="22"/>
  <c r="H92" i="22"/>
  <c r="F92" i="22"/>
  <c r="C92" i="22"/>
  <c r="J91" i="22"/>
  <c r="H91" i="22"/>
  <c r="F91" i="22"/>
  <c r="C91" i="22"/>
  <c r="J90" i="22"/>
  <c r="H90" i="22"/>
  <c r="F90" i="22"/>
  <c r="C90" i="22"/>
  <c r="J107" i="21"/>
  <c r="H107" i="21"/>
  <c r="F107" i="21"/>
  <c r="C107" i="21"/>
  <c r="J106" i="21"/>
  <c r="H106" i="21"/>
  <c r="F106" i="21"/>
  <c r="C106" i="21"/>
  <c r="J105" i="21"/>
  <c r="H105" i="21"/>
  <c r="F105" i="21"/>
  <c r="C105" i="21"/>
  <c r="J104" i="21"/>
  <c r="H104" i="21"/>
  <c r="F104" i="21"/>
  <c r="C104" i="21"/>
  <c r="J103" i="21"/>
  <c r="H103" i="21"/>
  <c r="F103" i="21"/>
  <c r="C103" i="21"/>
  <c r="J102" i="21"/>
  <c r="H102" i="21"/>
  <c r="F102" i="21"/>
  <c r="C102" i="21"/>
  <c r="J101" i="21"/>
  <c r="H101" i="21"/>
  <c r="F101" i="21"/>
  <c r="C101" i="21"/>
  <c r="J100" i="21"/>
  <c r="H100" i="21"/>
  <c r="F100" i="21"/>
  <c r="C100" i="21"/>
  <c r="J99" i="21"/>
  <c r="H99" i="21"/>
  <c r="F99" i="21"/>
  <c r="C99" i="21"/>
  <c r="J98" i="21"/>
  <c r="H98" i="21"/>
  <c r="F98" i="21"/>
  <c r="C98" i="21"/>
  <c r="J97" i="21"/>
  <c r="H97" i="21"/>
  <c r="F97" i="21"/>
  <c r="C97" i="21"/>
  <c r="J96" i="21"/>
  <c r="H96" i="21"/>
  <c r="F96" i="21"/>
  <c r="C96" i="21"/>
  <c r="J95" i="21"/>
  <c r="H95" i="21"/>
  <c r="F95" i="21"/>
  <c r="C95" i="21"/>
  <c r="J94" i="21"/>
  <c r="H94" i="21"/>
  <c r="F94" i="21"/>
  <c r="C94" i="21"/>
  <c r="J93" i="21"/>
  <c r="H93" i="21"/>
  <c r="F93" i="21"/>
  <c r="C93" i="21"/>
  <c r="J92" i="21"/>
  <c r="H92" i="21"/>
  <c r="F92" i="21"/>
  <c r="C92" i="21"/>
  <c r="J91" i="21"/>
  <c r="H91" i="21"/>
  <c r="F91" i="21"/>
  <c r="C91" i="21"/>
  <c r="J90" i="21"/>
  <c r="H90" i="21"/>
  <c r="F90" i="21"/>
  <c r="C90" i="21"/>
  <c r="J107" i="20"/>
  <c r="H107" i="20"/>
  <c r="F107" i="20"/>
  <c r="C107" i="20"/>
  <c r="J106" i="20"/>
  <c r="H106" i="20"/>
  <c r="F106" i="20"/>
  <c r="C106" i="20"/>
  <c r="J105" i="20"/>
  <c r="H105" i="20"/>
  <c r="F105" i="20"/>
  <c r="C105" i="20"/>
  <c r="J104" i="20"/>
  <c r="H104" i="20"/>
  <c r="F104" i="20"/>
  <c r="C104" i="20"/>
  <c r="J103" i="20"/>
  <c r="H103" i="20"/>
  <c r="F103" i="20"/>
  <c r="C103" i="20"/>
  <c r="J102" i="20"/>
  <c r="H102" i="20"/>
  <c r="F102" i="20"/>
  <c r="C102" i="20"/>
  <c r="J101" i="20"/>
  <c r="H101" i="20"/>
  <c r="F101" i="20"/>
  <c r="C101" i="20"/>
  <c r="J100" i="20"/>
  <c r="H100" i="20"/>
  <c r="F100" i="20"/>
  <c r="C100" i="20"/>
  <c r="J99" i="20"/>
  <c r="H99" i="20"/>
  <c r="F99" i="20"/>
  <c r="C99" i="20"/>
  <c r="J98" i="20"/>
  <c r="H98" i="20"/>
  <c r="F98" i="20"/>
  <c r="C98" i="20"/>
  <c r="J97" i="20"/>
  <c r="H97" i="20"/>
  <c r="F97" i="20"/>
  <c r="C97" i="20"/>
  <c r="J96" i="20"/>
  <c r="H96" i="20"/>
  <c r="F96" i="20"/>
  <c r="C96" i="20"/>
  <c r="J95" i="20"/>
  <c r="H95" i="20"/>
  <c r="F95" i="20"/>
  <c r="C95" i="20"/>
  <c r="J94" i="20"/>
  <c r="H94" i="20"/>
  <c r="F94" i="20"/>
  <c r="C94" i="20"/>
  <c r="J93" i="20"/>
  <c r="H93" i="20"/>
  <c r="F93" i="20"/>
  <c r="C93" i="20"/>
  <c r="J92" i="20"/>
  <c r="H92" i="20"/>
  <c r="F92" i="20"/>
  <c r="C92" i="20"/>
  <c r="J91" i="20"/>
  <c r="H91" i="20"/>
  <c r="F91" i="20"/>
  <c r="C91" i="20"/>
  <c r="J90" i="20"/>
  <c r="H90" i="20"/>
  <c r="F90" i="20"/>
  <c r="C90" i="20"/>
  <c r="J107" i="19"/>
  <c r="H107" i="19"/>
  <c r="F107" i="19"/>
  <c r="C107" i="19"/>
  <c r="J106" i="19"/>
  <c r="H106" i="19"/>
  <c r="F106" i="19"/>
  <c r="C106" i="19"/>
  <c r="J105" i="19"/>
  <c r="H105" i="19"/>
  <c r="F105" i="19"/>
  <c r="C105" i="19"/>
  <c r="J104" i="19"/>
  <c r="H104" i="19"/>
  <c r="F104" i="19"/>
  <c r="C104" i="19"/>
  <c r="J103" i="19"/>
  <c r="H103" i="19"/>
  <c r="F103" i="19"/>
  <c r="C103" i="19"/>
  <c r="J102" i="19"/>
  <c r="H102" i="19"/>
  <c r="F102" i="19"/>
  <c r="C102" i="19"/>
  <c r="J101" i="19"/>
  <c r="H101" i="19"/>
  <c r="F101" i="19"/>
  <c r="C101" i="19"/>
  <c r="J100" i="19"/>
  <c r="H100" i="19"/>
  <c r="F100" i="19"/>
  <c r="C100" i="19"/>
  <c r="J99" i="19"/>
  <c r="H99" i="19"/>
  <c r="F99" i="19"/>
  <c r="C99" i="19"/>
  <c r="J98" i="19"/>
  <c r="H98" i="19"/>
  <c r="F98" i="19"/>
  <c r="C98" i="19"/>
  <c r="J97" i="19"/>
  <c r="H97" i="19"/>
  <c r="F97" i="19"/>
  <c r="C97" i="19"/>
  <c r="J96" i="19"/>
  <c r="H96" i="19"/>
  <c r="F96" i="19"/>
  <c r="C96" i="19"/>
  <c r="J95" i="19"/>
  <c r="H95" i="19"/>
  <c r="F95" i="19"/>
  <c r="C95" i="19"/>
  <c r="J94" i="19"/>
  <c r="H94" i="19"/>
  <c r="F94" i="19"/>
  <c r="C94" i="19"/>
  <c r="J93" i="19"/>
  <c r="H93" i="19"/>
  <c r="F93" i="19"/>
  <c r="C93" i="19"/>
  <c r="J92" i="19"/>
  <c r="H92" i="19"/>
  <c r="F92" i="19"/>
  <c r="C92" i="19"/>
  <c r="J91" i="19"/>
  <c r="H91" i="19"/>
  <c r="F91" i="19"/>
  <c r="C91" i="19"/>
  <c r="J90" i="19"/>
  <c r="H90" i="19"/>
  <c r="F90" i="19"/>
  <c r="C90" i="19"/>
  <c r="J107" i="18"/>
  <c r="H107" i="18"/>
  <c r="F107" i="18"/>
  <c r="C107" i="18"/>
  <c r="J106" i="18"/>
  <c r="H106" i="18"/>
  <c r="F106" i="18"/>
  <c r="C106" i="18"/>
  <c r="J105" i="18"/>
  <c r="H105" i="18"/>
  <c r="F105" i="18"/>
  <c r="C105" i="18"/>
  <c r="J104" i="18"/>
  <c r="H104" i="18"/>
  <c r="F104" i="18"/>
  <c r="C104" i="18"/>
  <c r="J103" i="18"/>
  <c r="H103" i="18"/>
  <c r="F103" i="18"/>
  <c r="C103" i="18"/>
  <c r="J102" i="18"/>
  <c r="H102" i="18"/>
  <c r="F102" i="18"/>
  <c r="C102" i="18"/>
  <c r="J101" i="18"/>
  <c r="H101" i="18"/>
  <c r="F101" i="18"/>
  <c r="C101" i="18"/>
  <c r="J100" i="18"/>
  <c r="H100" i="18"/>
  <c r="F100" i="18"/>
  <c r="C100" i="18"/>
  <c r="J99" i="18"/>
  <c r="H99" i="18"/>
  <c r="F99" i="18"/>
  <c r="C99" i="18"/>
  <c r="J98" i="18"/>
  <c r="H98" i="18"/>
  <c r="F98" i="18"/>
  <c r="C98" i="18"/>
  <c r="J97" i="18"/>
  <c r="H97" i="18"/>
  <c r="F97" i="18"/>
  <c r="C97" i="18"/>
  <c r="J96" i="18"/>
  <c r="H96" i="18"/>
  <c r="F96" i="18"/>
  <c r="C96" i="18"/>
  <c r="J95" i="18"/>
  <c r="H95" i="18"/>
  <c r="F95" i="18"/>
  <c r="C95" i="18"/>
  <c r="J94" i="18"/>
  <c r="H94" i="18"/>
  <c r="F94" i="18"/>
  <c r="C94" i="18"/>
  <c r="J93" i="18"/>
  <c r="H93" i="18"/>
  <c r="F93" i="18"/>
  <c r="C93" i="18"/>
  <c r="J92" i="18"/>
  <c r="H92" i="18"/>
  <c r="F92" i="18"/>
  <c r="C92" i="18"/>
  <c r="J91" i="18"/>
  <c r="H91" i="18"/>
  <c r="F91" i="18"/>
  <c r="C91" i="18"/>
  <c r="J90" i="18"/>
  <c r="H90" i="18"/>
  <c r="F90" i="18"/>
  <c r="C90" i="18"/>
  <c r="J107" i="17"/>
  <c r="H107" i="17"/>
  <c r="F107" i="17"/>
  <c r="C107" i="17"/>
  <c r="J106" i="17"/>
  <c r="H106" i="17"/>
  <c r="F106" i="17"/>
  <c r="C106" i="17"/>
  <c r="J105" i="17"/>
  <c r="H105" i="17"/>
  <c r="F105" i="17"/>
  <c r="C105" i="17"/>
  <c r="J104" i="17"/>
  <c r="H104" i="17"/>
  <c r="F104" i="17"/>
  <c r="C104" i="17"/>
  <c r="J103" i="17"/>
  <c r="H103" i="17"/>
  <c r="F103" i="17"/>
  <c r="C103" i="17"/>
  <c r="J102" i="17"/>
  <c r="H102" i="17"/>
  <c r="F102" i="17"/>
  <c r="C102" i="17"/>
  <c r="J101" i="17"/>
  <c r="H101" i="17"/>
  <c r="F101" i="17"/>
  <c r="C101" i="17"/>
  <c r="J100" i="17"/>
  <c r="H100" i="17"/>
  <c r="F100" i="17"/>
  <c r="C100" i="17"/>
  <c r="J99" i="17"/>
  <c r="H99" i="17"/>
  <c r="F99" i="17"/>
  <c r="C99" i="17"/>
  <c r="J98" i="17"/>
  <c r="H98" i="17"/>
  <c r="F98" i="17"/>
  <c r="C98" i="17"/>
  <c r="J97" i="17"/>
  <c r="H97" i="17"/>
  <c r="F97" i="17"/>
  <c r="C97" i="17"/>
  <c r="J96" i="17"/>
  <c r="H96" i="17"/>
  <c r="F96" i="17"/>
  <c r="C96" i="17"/>
  <c r="J95" i="17"/>
  <c r="H95" i="17"/>
  <c r="F95" i="17"/>
  <c r="C95" i="17"/>
  <c r="J94" i="17"/>
  <c r="H94" i="17"/>
  <c r="F94" i="17"/>
  <c r="C94" i="17"/>
  <c r="J93" i="17"/>
  <c r="H93" i="17"/>
  <c r="F93" i="17"/>
  <c r="C93" i="17"/>
  <c r="J92" i="17"/>
  <c r="H92" i="17"/>
  <c r="F92" i="17"/>
  <c r="C92" i="17"/>
  <c r="J91" i="17"/>
  <c r="H91" i="17"/>
  <c r="F91" i="17"/>
  <c r="C91" i="17"/>
  <c r="J90" i="17"/>
  <c r="H90" i="17"/>
  <c r="F90" i="17"/>
  <c r="C90" i="17"/>
  <c r="J107" i="16"/>
  <c r="H107" i="16"/>
  <c r="F107" i="16"/>
  <c r="C107" i="16"/>
  <c r="J106" i="16"/>
  <c r="H106" i="16"/>
  <c r="F106" i="16"/>
  <c r="C106" i="16"/>
  <c r="J105" i="16"/>
  <c r="H105" i="16"/>
  <c r="F105" i="16"/>
  <c r="C105" i="16"/>
  <c r="J104" i="16"/>
  <c r="H104" i="16"/>
  <c r="F104" i="16"/>
  <c r="C104" i="16"/>
  <c r="J103" i="16"/>
  <c r="H103" i="16"/>
  <c r="F103" i="16"/>
  <c r="C103" i="16"/>
  <c r="J102" i="16"/>
  <c r="H102" i="16"/>
  <c r="F102" i="16"/>
  <c r="C102" i="16"/>
  <c r="J101" i="16"/>
  <c r="H101" i="16"/>
  <c r="F101" i="16"/>
  <c r="C101" i="16"/>
  <c r="J100" i="16"/>
  <c r="H100" i="16"/>
  <c r="F100" i="16"/>
  <c r="C100" i="16"/>
  <c r="J99" i="16"/>
  <c r="H99" i="16"/>
  <c r="F99" i="16"/>
  <c r="C99" i="16"/>
  <c r="J98" i="16"/>
  <c r="H98" i="16"/>
  <c r="F98" i="16"/>
  <c r="C98" i="16"/>
  <c r="J97" i="16"/>
  <c r="H97" i="16"/>
  <c r="F97" i="16"/>
  <c r="C97" i="16"/>
  <c r="J96" i="16"/>
  <c r="H96" i="16"/>
  <c r="F96" i="16"/>
  <c r="C96" i="16"/>
  <c r="J95" i="16"/>
  <c r="H95" i="16"/>
  <c r="F95" i="16"/>
  <c r="C95" i="16"/>
  <c r="J94" i="16"/>
  <c r="H94" i="16"/>
  <c r="F94" i="16"/>
  <c r="C94" i="16"/>
  <c r="J93" i="16"/>
  <c r="H93" i="16"/>
  <c r="F93" i="16"/>
  <c r="C93" i="16"/>
  <c r="J92" i="16"/>
  <c r="H92" i="16"/>
  <c r="F92" i="16"/>
  <c r="C92" i="16"/>
  <c r="J91" i="16"/>
  <c r="H91" i="16"/>
  <c r="F91" i="16"/>
  <c r="C91" i="16"/>
  <c r="J90" i="16"/>
  <c r="H90" i="16"/>
  <c r="F90" i="16"/>
  <c r="C90" i="16"/>
  <c r="J107" i="15"/>
  <c r="H107" i="15"/>
  <c r="F107" i="15"/>
  <c r="C107" i="15"/>
  <c r="J106" i="15"/>
  <c r="H106" i="15"/>
  <c r="F106" i="15"/>
  <c r="C106" i="15"/>
  <c r="J105" i="15"/>
  <c r="H105" i="15"/>
  <c r="F105" i="15"/>
  <c r="C105" i="15"/>
  <c r="J104" i="15"/>
  <c r="H104" i="15"/>
  <c r="F104" i="15"/>
  <c r="C104" i="15"/>
  <c r="J103" i="15"/>
  <c r="H103" i="15"/>
  <c r="F103" i="15"/>
  <c r="C103" i="15"/>
  <c r="J102" i="15"/>
  <c r="H102" i="15"/>
  <c r="F102" i="15"/>
  <c r="C102" i="15"/>
  <c r="J101" i="15"/>
  <c r="H101" i="15"/>
  <c r="F101" i="15"/>
  <c r="C101" i="15"/>
  <c r="J100" i="15"/>
  <c r="H100" i="15"/>
  <c r="F100" i="15"/>
  <c r="C100" i="15"/>
  <c r="J99" i="15"/>
  <c r="H99" i="15"/>
  <c r="F99" i="15"/>
  <c r="C99" i="15"/>
  <c r="J98" i="15"/>
  <c r="H98" i="15"/>
  <c r="F98" i="15"/>
  <c r="C98" i="15"/>
  <c r="J97" i="15"/>
  <c r="H97" i="15"/>
  <c r="F97" i="15"/>
  <c r="C97" i="15"/>
  <c r="J96" i="15"/>
  <c r="H96" i="15"/>
  <c r="F96" i="15"/>
  <c r="C96" i="15"/>
  <c r="J95" i="15"/>
  <c r="H95" i="15"/>
  <c r="F95" i="15"/>
  <c r="C95" i="15"/>
  <c r="J94" i="15"/>
  <c r="H94" i="15"/>
  <c r="F94" i="15"/>
  <c r="C94" i="15"/>
  <c r="J93" i="15"/>
  <c r="H93" i="15"/>
  <c r="F93" i="15"/>
  <c r="C93" i="15"/>
  <c r="J92" i="15"/>
  <c r="H92" i="15"/>
  <c r="F92" i="15"/>
  <c r="C92" i="15"/>
  <c r="J91" i="15"/>
  <c r="H91" i="15"/>
  <c r="F91" i="15"/>
  <c r="C91" i="15"/>
  <c r="J90" i="15"/>
  <c r="H90" i="15"/>
  <c r="F90" i="15"/>
  <c r="C90" i="15"/>
  <c r="J107" i="14"/>
  <c r="H107" i="14"/>
  <c r="F107" i="14"/>
  <c r="C107" i="14"/>
  <c r="J106" i="14"/>
  <c r="H106" i="14"/>
  <c r="F106" i="14"/>
  <c r="C106" i="14"/>
  <c r="J105" i="14"/>
  <c r="H105" i="14"/>
  <c r="F105" i="14"/>
  <c r="C105" i="14"/>
  <c r="J104" i="14"/>
  <c r="H104" i="14"/>
  <c r="F104" i="14"/>
  <c r="C104" i="14"/>
  <c r="J103" i="14"/>
  <c r="H103" i="14"/>
  <c r="F103" i="14"/>
  <c r="C103" i="14"/>
  <c r="J102" i="14"/>
  <c r="H102" i="14"/>
  <c r="F102" i="14"/>
  <c r="C102" i="14"/>
  <c r="J101" i="14"/>
  <c r="H101" i="14"/>
  <c r="F101" i="14"/>
  <c r="C101" i="14"/>
  <c r="J100" i="14"/>
  <c r="H100" i="14"/>
  <c r="F100" i="14"/>
  <c r="C100" i="14"/>
  <c r="J99" i="14"/>
  <c r="H99" i="14"/>
  <c r="F99" i="14"/>
  <c r="C99" i="14"/>
  <c r="J98" i="14"/>
  <c r="H98" i="14"/>
  <c r="F98" i="14"/>
  <c r="C98" i="14"/>
  <c r="J97" i="14"/>
  <c r="H97" i="14"/>
  <c r="F97" i="14"/>
  <c r="C97" i="14"/>
  <c r="J96" i="14"/>
  <c r="H96" i="14"/>
  <c r="F96" i="14"/>
  <c r="C96" i="14"/>
  <c r="J95" i="14"/>
  <c r="H95" i="14"/>
  <c r="F95" i="14"/>
  <c r="C95" i="14"/>
  <c r="J94" i="14"/>
  <c r="H94" i="14"/>
  <c r="F94" i="14"/>
  <c r="C94" i="14"/>
  <c r="J93" i="14"/>
  <c r="H93" i="14"/>
  <c r="F93" i="14"/>
  <c r="C93" i="14"/>
  <c r="J92" i="14"/>
  <c r="H92" i="14"/>
  <c r="F92" i="14"/>
  <c r="C92" i="14"/>
  <c r="J91" i="14"/>
  <c r="H91" i="14"/>
  <c r="F91" i="14"/>
  <c r="C91" i="14"/>
  <c r="J90" i="14"/>
  <c r="H90" i="14"/>
  <c r="F90" i="14"/>
  <c r="C90" i="14"/>
  <c r="J107" i="13"/>
  <c r="H107" i="13"/>
  <c r="F107" i="13"/>
  <c r="C107" i="13"/>
  <c r="J106" i="13"/>
  <c r="H106" i="13"/>
  <c r="F106" i="13"/>
  <c r="C106" i="13"/>
  <c r="J105" i="13"/>
  <c r="H105" i="13"/>
  <c r="F105" i="13"/>
  <c r="C105" i="13"/>
  <c r="J104" i="13"/>
  <c r="H104" i="13"/>
  <c r="F104" i="13"/>
  <c r="C104" i="13"/>
  <c r="J103" i="13"/>
  <c r="H103" i="13"/>
  <c r="F103" i="13"/>
  <c r="C103" i="13"/>
  <c r="J102" i="13"/>
  <c r="H102" i="13"/>
  <c r="F102" i="13"/>
  <c r="C102" i="13"/>
  <c r="J101" i="13"/>
  <c r="H101" i="13"/>
  <c r="F101" i="13"/>
  <c r="C101" i="13"/>
  <c r="J100" i="13"/>
  <c r="H100" i="13"/>
  <c r="F100" i="13"/>
  <c r="C100" i="13"/>
  <c r="J99" i="13"/>
  <c r="H99" i="13"/>
  <c r="F99" i="13"/>
  <c r="C99" i="13"/>
  <c r="J98" i="13"/>
  <c r="H98" i="13"/>
  <c r="F98" i="13"/>
  <c r="C98" i="13"/>
  <c r="J97" i="13"/>
  <c r="H97" i="13"/>
  <c r="F97" i="13"/>
  <c r="C97" i="13"/>
  <c r="J96" i="13"/>
  <c r="H96" i="13"/>
  <c r="F96" i="13"/>
  <c r="C96" i="13"/>
  <c r="J95" i="13"/>
  <c r="H95" i="13"/>
  <c r="F95" i="13"/>
  <c r="C95" i="13"/>
  <c r="J94" i="13"/>
  <c r="H94" i="13"/>
  <c r="F94" i="13"/>
  <c r="C94" i="13"/>
  <c r="J93" i="13"/>
  <c r="H93" i="13"/>
  <c r="F93" i="13"/>
  <c r="C93" i="13"/>
  <c r="J92" i="13"/>
  <c r="H92" i="13"/>
  <c r="F92" i="13"/>
  <c r="C92" i="13"/>
  <c r="J91" i="13"/>
  <c r="H91" i="13"/>
  <c r="F91" i="13"/>
  <c r="C91" i="13"/>
  <c r="J90" i="13"/>
  <c r="H90" i="13"/>
  <c r="F90" i="13"/>
  <c r="C90" i="13"/>
  <c r="J107" i="12"/>
  <c r="H107" i="12"/>
  <c r="F107" i="12"/>
  <c r="C107" i="12"/>
  <c r="J106" i="12"/>
  <c r="H106" i="12"/>
  <c r="F106" i="12"/>
  <c r="C106" i="12"/>
  <c r="J105" i="12"/>
  <c r="H105" i="12"/>
  <c r="F105" i="12"/>
  <c r="C105" i="12"/>
  <c r="J104" i="12"/>
  <c r="H104" i="12"/>
  <c r="F104" i="12"/>
  <c r="C104" i="12"/>
  <c r="J103" i="12"/>
  <c r="H103" i="12"/>
  <c r="F103" i="12"/>
  <c r="C103" i="12"/>
  <c r="J102" i="12"/>
  <c r="H102" i="12"/>
  <c r="F102" i="12"/>
  <c r="C102" i="12"/>
  <c r="J101" i="12"/>
  <c r="H101" i="12"/>
  <c r="F101" i="12"/>
  <c r="C101" i="12"/>
  <c r="J100" i="12"/>
  <c r="H100" i="12"/>
  <c r="F100" i="12"/>
  <c r="C100" i="12"/>
  <c r="J99" i="12"/>
  <c r="H99" i="12"/>
  <c r="F99" i="12"/>
  <c r="C99" i="12"/>
  <c r="J98" i="12"/>
  <c r="H98" i="12"/>
  <c r="F98" i="12"/>
  <c r="C98" i="12"/>
  <c r="J97" i="12"/>
  <c r="H97" i="12"/>
  <c r="F97" i="12"/>
  <c r="C97" i="12"/>
  <c r="J96" i="12"/>
  <c r="H96" i="12"/>
  <c r="F96" i="12"/>
  <c r="C96" i="12"/>
  <c r="J95" i="12"/>
  <c r="H95" i="12"/>
  <c r="F95" i="12"/>
  <c r="C95" i="12"/>
  <c r="J94" i="12"/>
  <c r="H94" i="12"/>
  <c r="F94" i="12"/>
  <c r="C94" i="12"/>
  <c r="J93" i="12"/>
  <c r="H93" i="12"/>
  <c r="F93" i="12"/>
  <c r="C93" i="12"/>
  <c r="J92" i="12"/>
  <c r="H92" i="12"/>
  <c r="F92" i="12"/>
  <c r="C92" i="12"/>
  <c r="J91" i="12"/>
  <c r="H91" i="12"/>
  <c r="F91" i="12"/>
  <c r="C91" i="12"/>
  <c r="J90" i="12"/>
  <c r="H90" i="12"/>
  <c r="F90" i="12"/>
  <c r="C90" i="12"/>
  <c r="J107" i="11"/>
  <c r="H107" i="11"/>
  <c r="F107" i="11"/>
  <c r="C107" i="11"/>
  <c r="J106" i="11"/>
  <c r="H106" i="11"/>
  <c r="F106" i="11"/>
  <c r="C106" i="11"/>
  <c r="J105" i="11"/>
  <c r="H105" i="11"/>
  <c r="F105" i="11"/>
  <c r="C105" i="11"/>
  <c r="J104" i="11"/>
  <c r="H104" i="11"/>
  <c r="F104" i="11"/>
  <c r="C104" i="11"/>
  <c r="J103" i="11"/>
  <c r="H103" i="11"/>
  <c r="F103" i="11"/>
  <c r="C103" i="11"/>
  <c r="J102" i="11"/>
  <c r="H102" i="11"/>
  <c r="F102" i="11"/>
  <c r="C102" i="11"/>
  <c r="J101" i="11"/>
  <c r="H101" i="11"/>
  <c r="F101" i="11"/>
  <c r="C101" i="11"/>
  <c r="J100" i="11"/>
  <c r="H100" i="11"/>
  <c r="F100" i="11"/>
  <c r="C100" i="11"/>
  <c r="J99" i="11"/>
  <c r="H99" i="11"/>
  <c r="F99" i="11"/>
  <c r="C99" i="11"/>
  <c r="J98" i="11"/>
  <c r="H98" i="11"/>
  <c r="F98" i="11"/>
  <c r="C98" i="11"/>
  <c r="J97" i="11"/>
  <c r="H97" i="11"/>
  <c r="F97" i="11"/>
  <c r="C97" i="11"/>
  <c r="J96" i="11"/>
  <c r="H96" i="11"/>
  <c r="F96" i="11"/>
  <c r="C96" i="11"/>
  <c r="J95" i="11"/>
  <c r="H95" i="11"/>
  <c r="F95" i="11"/>
  <c r="C95" i="11"/>
  <c r="J94" i="11"/>
  <c r="H94" i="11"/>
  <c r="F94" i="11"/>
  <c r="C94" i="11"/>
  <c r="J93" i="11"/>
  <c r="H93" i="11"/>
  <c r="F93" i="11"/>
  <c r="C93" i="11"/>
  <c r="J92" i="11"/>
  <c r="H92" i="11"/>
  <c r="F92" i="11"/>
  <c r="C92" i="11"/>
  <c r="J91" i="11"/>
  <c r="H91" i="11"/>
  <c r="F91" i="11"/>
  <c r="C91" i="11"/>
  <c r="J90" i="11"/>
  <c r="H90" i="11"/>
  <c r="F90" i="11"/>
  <c r="C90" i="11"/>
  <c r="J107" i="10"/>
  <c r="H107" i="10"/>
  <c r="F107" i="10"/>
  <c r="C107" i="10"/>
  <c r="J106" i="10"/>
  <c r="H106" i="10"/>
  <c r="F106" i="10"/>
  <c r="C106" i="10"/>
  <c r="J105" i="10"/>
  <c r="H105" i="10"/>
  <c r="F105" i="10"/>
  <c r="C105" i="10"/>
  <c r="J104" i="10"/>
  <c r="H104" i="10"/>
  <c r="F104" i="10"/>
  <c r="C104" i="10"/>
  <c r="J103" i="10"/>
  <c r="H103" i="10"/>
  <c r="F103" i="10"/>
  <c r="C103" i="10"/>
  <c r="J102" i="10"/>
  <c r="H102" i="10"/>
  <c r="F102" i="10"/>
  <c r="C102" i="10"/>
  <c r="J101" i="10"/>
  <c r="H101" i="10"/>
  <c r="F101" i="10"/>
  <c r="C101" i="10"/>
  <c r="J100" i="10"/>
  <c r="H100" i="10"/>
  <c r="F100" i="10"/>
  <c r="C100" i="10"/>
  <c r="J99" i="10"/>
  <c r="H99" i="10"/>
  <c r="F99" i="10"/>
  <c r="C99" i="10"/>
  <c r="J98" i="10"/>
  <c r="H98" i="10"/>
  <c r="F98" i="10"/>
  <c r="C98" i="10"/>
  <c r="J97" i="10"/>
  <c r="H97" i="10"/>
  <c r="F97" i="10"/>
  <c r="C97" i="10"/>
  <c r="J96" i="10"/>
  <c r="H96" i="10"/>
  <c r="F96" i="10"/>
  <c r="C96" i="10"/>
  <c r="J95" i="10"/>
  <c r="H95" i="10"/>
  <c r="F95" i="10"/>
  <c r="C95" i="10"/>
  <c r="J94" i="10"/>
  <c r="H94" i="10"/>
  <c r="F94" i="10"/>
  <c r="C94" i="10"/>
  <c r="J93" i="10"/>
  <c r="H93" i="10"/>
  <c r="F93" i="10"/>
  <c r="C93" i="10"/>
  <c r="J92" i="10"/>
  <c r="H92" i="10"/>
  <c r="F92" i="10"/>
  <c r="C92" i="10"/>
  <c r="J91" i="10"/>
  <c r="H91" i="10"/>
  <c r="F91" i="10"/>
  <c r="C91" i="10"/>
  <c r="J90" i="10"/>
  <c r="H90" i="10"/>
  <c r="F90" i="10"/>
  <c r="C90" i="10"/>
  <c r="J107" i="9"/>
  <c r="H107" i="9"/>
  <c r="F107" i="9"/>
  <c r="C107" i="9"/>
  <c r="J106" i="9"/>
  <c r="H106" i="9"/>
  <c r="F106" i="9"/>
  <c r="C106" i="9"/>
  <c r="J105" i="9"/>
  <c r="H105" i="9"/>
  <c r="F105" i="9"/>
  <c r="C105" i="9"/>
  <c r="J104" i="9"/>
  <c r="H104" i="9"/>
  <c r="F104" i="9"/>
  <c r="C104" i="9"/>
  <c r="J103" i="9"/>
  <c r="H103" i="9"/>
  <c r="F103" i="9"/>
  <c r="C103" i="9"/>
  <c r="J102" i="9"/>
  <c r="H102" i="9"/>
  <c r="F102" i="9"/>
  <c r="C102" i="9"/>
  <c r="J101" i="9"/>
  <c r="H101" i="9"/>
  <c r="F101" i="9"/>
  <c r="C101" i="9"/>
  <c r="J100" i="9"/>
  <c r="H100" i="9"/>
  <c r="F100" i="9"/>
  <c r="C100" i="9"/>
  <c r="J99" i="9"/>
  <c r="H99" i="9"/>
  <c r="F99" i="9"/>
  <c r="C99" i="9"/>
  <c r="J98" i="9"/>
  <c r="H98" i="9"/>
  <c r="F98" i="9"/>
  <c r="C98" i="9"/>
  <c r="J97" i="9"/>
  <c r="H97" i="9"/>
  <c r="F97" i="9"/>
  <c r="C97" i="9"/>
  <c r="J96" i="9"/>
  <c r="H96" i="9"/>
  <c r="F96" i="9"/>
  <c r="C96" i="9"/>
  <c r="J95" i="9"/>
  <c r="H95" i="9"/>
  <c r="F95" i="9"/>
  <c r="C95" i="9"/>
  <c r="J94" i="9"/>
  <c r="H94" i="9"/>
  <c r="F94" i="9"/>
  <c r="C94" i="9"/>
  <c r="J93" i="9"/>
  <c r="H93" i="9"/>
  <c r="F93" i="9"/>
  <c r="C93" i="9"/>
  <c r="J92" i="9"/>
  <c r="H92" i="9"/>
  <c r="F92" i="9"/>
  <c r="C92" i="9"/>
  <c r="J91" i="9"/>
  <c r="H91" i="9"/>
  <c r="F91" i="9"/>
  <c r="C91" i="9"/>
  <c r="J90" i="9"/>
  <c r="H90" i="9"/>
  <c r="F90" i="9"/>
  <c r="C90" i="9"/>
  <c r="J107" i="3"/>
  <c r="H107" i="3"/>
  <c r="F107" i="3"/>
  <c r="C107" i="3"/>
  <c r="J106" i="3"/>
  <c r="H106" i="3"/>
  <c r="F106" i="3"/>
  <c r="C106" i="3"/>
  <c r="J105" i="3"/>
  <c r="H105" i="3"/>
  <c r="F105" i="3"/>
  <c r="C105" i="3"/>
  <c r="J104" i="3"/>
  <c r="H104" i="3"/>
  <c r="F104" i="3"/>
  <c r="C104" i="3"/>
  <c r="J103" i="3"/>
  <c r="H103" i="3"/>
  <c r="F103" i="3"/>
  <c r="C103" i="3"/>
  <c r="J102" i="3"/>
  <c r="H102" i="3"/>
  <c r="F102" i="3"/>
  <c r="C102" i="3"/>
  <c r="J101" i="3"/>
  <c r="H101" i="3"/>
  <c r="F101" i="3"/>
  <c r="C101" i="3"/>
  <c r="J100" i="3"/>
  <c r="H100" i="3"/>
  <c r="F100" i="3"/>
  <c r="C100" i="3"/>
  <c r="J99" i="3"/>
  <c r="H99" i="3"/>
  <c r="F99" i="3"/>
  <c r="C99" i="3"/>
  <c r="J98" i="3"/>
  <c r="H98" i="3"/>
  <c r="F98" i="3"/>
  <c r="C98" i="3"/>
  <c r="J97" i="3"/>
  <c r="H97" i="3"/>
  <c r="F97" i="3"/>
  <c r="C97" i="3"/>
  <c r="J96" i="3"/>
  <c r="H96" i="3"/>
  <c r="F96" i="3"/>
  <c r="C96" i="3"/>
  <c r="J95" i="3"/>
  <c r="H95" i="3"/>
  <c r="F95" i="3"/>
  <c r="C95" i="3"/>
  <c r="J94" i="3"/>
  <c r="H94" i="3"/>
  <c r="F94" i="3"/>
  <c r="C94" i="3"/>
  <c r="J93" i="3"/>
  <c r="H93" i="3"/>
  <c r="F93" i="3"/>
  <c r="C93" i="3"/>
  <c r="J92" i="3"/>
  <c r="H92" i="3"/>
  <c r="F92" i="3"/>
  <c r="C92" i="3"/>
  <c r="J91" i="3"/>
  <c r="H91" i="3"/>
  <c r="F91" i="3"/>
  <c r="C91" i="3"/>
  <c r="J90" i="3"/>
  <c r="H90" i="3"/>
  <c r="F90" i="3"/>
  <c r="C90" i="3"/>
  <c r="F86" i="3"/>
  <c r="F86" i="9"/>
  <c r="F86" i="10"/>
  <c r="F86" i="11"/>
  <c r="F86" i="12"/>
  <c r="F86" i="14"/>
  <c r="F86" i="15"/>
  <c r="F86" i="16"/>
  <c r="F86" i="17"/>
  <c r="F86" i="18"/>
  <c r="F86" i="19"/>
  <c r="F86" i="20"/>
  <c r="F86" i="21"/>
  <c r="F86" i="22"/>
  <c r="F86" i="23"/>
  <c r="F86" i="24"/>
  <c r="F86" i="25"/>
  <c r="F86" i="26"/>
  <c r="F87" i="27"/>
  <c r="F86" i="13"/>
  <c r="AH4" i="31" l="1"/>
  <c r="BZ4" i="31"/>
  <c r="D5" i="31"/>
  <c r="H5" i="31"/>
  <c r="L5" i="31"/>
  <c r="P5" i="31"/>
  <c r="T5" i="31"/>
  <c r="X5" i="31"/>
  <c r="AB5" i="31"/>
  <c r="AF5" i="31"/>
  <c r="AJ5" i="31"/>
  <c r="AN5" i="31"/>
  <c r="AP5" i="31" s="1"/>
  <c r="AR5" i="31"/>
  <c r="AV5" i="31"/>
  <c r="AZ5" i="31"/>
  <c r="BA5" i="31" s="1"/>
  <c r="BD5" i="31"/>
  <c r="BE5" i="31" s="1"/>
  <c r="BH5" i="31"/>
  <c r="BL5" i="31"/>
  <c r="BN5" i="31" s="1"/>
  <c r="BP5" i="31"/>
  <c r="BR5" i="31" s="1"/>
  <c r="BT5" i="31"/>
  <c r="BX5" i="31"/>
  <c r="CB5" i="31"/>
  <c r="CF5" i="31"/>
  <c r="CG5" i="31" s="1"/>
  <c r="CJ5" i="31"/>
  <c r="CN5" i="31"/>
  <c r="CR5" i="31"/>
  <c r="CV5" i="31"/>
  <c r="CX5" i="31" s="1"/>
  <c r="CZ5" i="31"/>
  <c r="DB5" i="31" s="1"/>
  <c r="DD5" i="31"/>
  <c r="DH5" i="31"/>
  <c r="DJ5" i="31" s="1"/>
  <c r="DL5" i="31"/>
  <c r="DN5" i="31" s="1"/>
  <c r="DP5" i="31"/>
  <c r="DT5" i="31"/>
  <c r="DX5" i="31"/>
  <c r="EB5" i="31"/>
  <c r="ED5" i="31" s="1"/>
  <c r="D91" i="3" s="1"/>
  <c r="EF5" i="31"/>
  <c r="EH5" i="31" s="1"/>
  <c r="D92" i="3" s="1"/>
  <c r="EJ5" i="31"/>
  <c r="EN5" i="31"/>
  <c r="EP5" i="31" s="1"/>
  <c r="D94" i="3" s="1"/>
  <c r="ER5" i="31"/>
  <c r="ET5" i="31" s="1"/>
  <c r="D95" i="3" s="1"/>
  <c r="EV5" i="31"/>
  <c r="EZ5" i="31"/>
  <c r="FD5" i="31"/>
  <c r="FH5" i="31"/>
  <c r="FJ5" i="31" s="1"/>
  <c r="D99" i="3" s="1"/>
  <c r="FL5" i="31"/>
  <c r="FN5" i="31" s="1"/>
  <c r="D100" i="3" s="1"/>
  <c r="FP5" i="31"/>
  <c r="FT5" i="31"/>
  <c r="FV5" i="31" s="1"/>
  <c r="D102" i="3" s="1"/>
  <c r="FX5" i="31"/>
  <c r="FZ5" i="31" s="1"/>
  <c r="D103" i="3" s="1"/>
  <c r="GB5" i="31"/>
  <c r="GF5" i="31"/>
  <c r="GJ5" i="31"/>
  <c r="GN5" i="31"/>
  <c r="GP5" i="31" s="1"/>
  <c r="D107" i="3" s="1"/>
  <c r="D6" i="31"/>
  <c r="F6" i="31" s="1"/>
  <c r="H6" i="31"/>
  <c r="L6" i="31"/>
  <c r="P6" i="31"/>
  <c r="R6" i="31" s="1"/>
  <c r="T6" i="31"/>
  <c r="V6" i="31" s="1"/>
  <c r="X6" i="31"/>
  <c r="Z6" i="31" s="1"/>
  <c r="AB6" i="31"/>
  <c r="AF6" i="31"/>
  <c r="AJ6" i="31"/>
  <c r="AN6" i="31"/>
  <c r="AP6" i="31" s="1"/>
  <c r="AR6" i="31"/>
  <c r="AT6" i="31" s="1"/>
  <c r="AV6" i="31"/>
  <c r="AZ6" i="31"/>
  <c r="BD6" i="31"/>
  <c r="BF6" i="31" s="1"/>
  <c r="BH6" i="31"/>
  <c r="BJ6" i="31" s="1"/>
  <c r="BL6" i="31"/>
  <c r="BP6" i="31"/>
  <c r="BR6" i="31" s="1"/>
  <c r="BT6" i="31"/>
  <c r="BX6" i="31"/>
  <c r="CB6" i="31"/>
  <c r="CD6" i="31" s="1"/>
  <c r="CF6" i="31"/>
  <c r="CG6" i="31" s="1"/>
  <c r="CJ6" i="31"/>
  <c r="CN6" i="31"/>
  <c r="CR6" i="31"/>
  <c r="CT6" i="31" s="1"/>
  <c r="CV6" i="31"/>
  <c r="CX6" i="31" s="1"/>
  <c r="CZ6" i="31"/>
  <c r="DD6" i="31"/>
  <c r="DH6" i="31"/>
  <c r="DJ6" i="31" s="1"/>
  <c r="DL6" i="31"/>
  <c r="DN6" i="31" s="1"/>
  <c r="DP6" i="31"/>
  <c r="DT6" i="31"/>
  <c r="DX6" i="31"/>
  <c r="DZ6" i="31" s="1"/>
  <c r="D90" i="9" s="1"/>
  <c r="EB6" i="31"/>
  <c r="ED6" i="31" s="1"/>
  <c r="D91" i="9" s="1"/>
  <c r="EF6" i="31"/>
  <c r="EH6" i="31" s="1"/>
  <c r="D92" i="9" s="1"/>
  <c r="EJ6" i="31"/>
  <c r="EN6" i="31"/>
  <c r="EP6" i="31" s="1"/>
  <c r="D94" i="9" s="1"/>
  <c r="ER6" i="31"/>
  <c r="ET6" i="31" s="1"/>
  <c r="D95" i="9" s="1"/>
  <c r="EV6" i="31"/>
  <c r="EZ6" i="31"/>
  <c r="FD6" i="31"/>
  <c r="FF6" i="31" s="1"/>
  <c r="D98" i="9" s="1"/>
  <c r="FH6" i="31"/>
  <c r="FJ6" i="31" s="1"/>
  <c r="D99" i="9" s="1"/>
  <c r="FL6" i="31"/>
  <c r="FN6" i="31" s="1"/>
  <c r="D100" i="9" s="1"/>
  <c r="FP6" i="31"/>
  <c r="FT6" i="31"/>
  <c r="FV6" i="31" s="1"/>
  <c r="D102" i="9" s="1"/>
  <c r="FX6" i="31"/>
  <c r="FZ6" i="31" s="1"/>
  <c r="D103" i="9" s="1"/>
  <c r="GB6" i="31"/>
  <c r="GF6" i="31"/>
  <c r="GH6" i="31" s="1"/>
  <c r="D105" i="9" s="1"/>
  <c r="GJ6" i="31"/>
  <c r="GN6" i="31"/>
  <c r="GP6" i="31" s="1"/>
  <c r="D107" i="9" s="1"/>
  <c r="D7" i="31"/>
  <c r="F7" i="31" s="1"/>
  <c r="H7" i="31"/>
  <c r="L7" i="31"/>
  <c r="N7" i="31" s="1"/>
  <c r="P7" i="31"/>
  <c r="R7" i="31" s="1"/>
  <c r="T7" i="31"/>
  <c r="V7" i="31" s="1"/>
  <c r="X7" i="31"/>
  <c r="AB7" i="31"/>
  <c r="AF7" i="31"/>
  <c r="AJ7" i="31"/>
  <c r="AN7" i="31"/>
  <c r="AP7" i="31" s="1"/>
  <c r="AR7" i="31"/>
  <c r="AT7" i="31" s="1"/>
  <c r="AV7" i="31"/>
  <c r="AZ7" i="31"/>
  <c r="BD7" i="31"/>
  <c r="BE7" i="31" s="1"/>
  <c r="BH7" i="31"/>
  <c r="BJ7" i="31" s="1"/>
  <c r="BL7" i="31"/>
  <c r="BM7" i="31" s="1"/>
  <c r="BP7" i="31"/>
  <c r="BR7" i="31" s="1"/>
  <c r="BT7" i="31"/>
  <c r="BV7" i="31" s="1"/>
  <c r="BX7" i="31"/>
  <c r="CB7" i="31"/>
  <c r="CD7" i="31" s="1"/>
  <c r="CF7" i="31"/>
  <c r="CH7" i="31" s="1"/>
  <c r="CJ7" i="31"/>
  <c r="CN7" i="31"/>
  <c r="CP7" i="31" s="1"/>
  <c r="CR7" i="31"/>
  <c r="CT7" i="31" s="1"/>
  <c r="CV7" i="31"/>
  <c r="CZ7" i="31"/>
  <c r="DD7" i="31"/>
  <c r="DH7" i="31"/>
  <c r="DJ7" i="31" s="1"/>
  <c r="DL7" i="31"/>
  <c r="DN7" i="31" s="1"/>
  <c r="DP7" i="31"/>
  <c r="DT7" i="31"/>
  <c r="DV7" i="31" s="1"/>
  <c r="DX7" i="31"/>
  <c r="EB7" i="31"/>
  <c r="EF7" i="31"/>
  <c r="EH7" i="31" s="1"/>
  <c r="D92" i="10" s="1"/>
  <c r="EJ7" i="31"/>
  <c r="EN7" i="31"/>
  <c r="EP7" i="31" s="1"/>
  <c r="D94" i="10" s="1"/>
  <c r="ER7" i="31"/>
  <c r="ET7" i="31" s="1"/>
  <c r="D95" i="10" s="1"/>
  <c r="EV7" i="31"/>
  <c r="EZ7" i="31"/>
  <c r="FB7" i="31" s="1"/>
  <c r="D97" i="10" s="1"/>
  <c r="FD7" i="31"/>
  <c r="FH7" i="31"/>
  <c r="FJ7" i="31" s="1"/>
  <c r="D99" i="10" s="1"/>
  <c r="FL7" i="31"/>
  <c r="FN7" i="31" s="1"/>
  <c r="D100" i="10" s="1"/>
  <c r="FP7" i="31"/>
  <c r="FT7" i="31"/>
  <c r="FV7" i="31" s="1"/>
  <c r="D102" i="10" s="1"/>
  <c r="FX7" i="31"/>
  <c r="FZ7" i="31" s="1"/>
  <c r="D103" i="10" s="1"/>
  <c r="GB7" i="31"/>
  <c r="GF7" i="31"/>
  <c r="GH7" i="31" s="1"/>
  <c r="D105" i="10" s="1"/>
  <c r="GJ7" i="31"/>
  <c r="GL7" i="31" s="1"/>
  <c r="D106" i="10" s="1"/>
  <c r="GN7" i="31"/>
  <c r="GP7" i="31" s="1"/>
  <c r="D107" i="10" s="1"/>
  <c r="D8" i="31"/>
  <c r="F8" i="31" s="1"/>
  <c r="H8" i="31"/>
  <c r="L8" i="31"/>
  <c r="N8" i="31" s="1"/>
  <c r="P8" i="31"/>
  <c r="R8" i="31" s="1"/>
  <c r="T8" i="31"/>
  <c r="X8" i="31"/>
  <c r="AB8" i="31"/>
  <c r="AF8" i="31"/>
  <c r="AJ8" i="31"/>
  <c r="AN8" i="31"/>
  <c r="AP8" i="31" s="1"/>
  <c r="AR8" i="31"/>
  <c r="AV8" i="31"/>
  <c r="AZ8" i="31"/>
  <c r="BD8" i="31"/>
  <c r="BF8" i="31" s="1"/>
  <c r="BH8" i="31"/>
  <c r="BJ8" i="31" s="1"/>
  <c r="BL8" i="31"/>
  <c r="BP8" i="31"/>
  <c r="BR8" i="31" s="1"/>
  <c r="BT8" i="31"/>
  <c r="BX8" i="31"/>
  <c r="CB8" i="31"/>
  <c r="CD8" i="31" s="1"/>
  <c r="CF8" i="31"/>
  <c r="CH8" i="31" s="1"/>
  <c r="CJ8" i="31"/>
  <c r="CN8" i="31"/>
  <c r="CP8" i="31" s="1"/>
  <c r="CR8" i="31"/>
  <c r="CT8" i="31" s="1"/>
  <c r="CV8" i="31"/>
  <c r="CX8" i="31" s="1"/>
  <c r="CZ8" i="31"/>
  <c r="DB8" i="31" s="1"/>
  <c r="DD8" i="31"/>
  <c r="DF8" i="31" s="1"/>
  <c r="DH8" i="31"/>
  <c r="DL8" i="31"/>
  <c r="DN8" i="31" s="1"/>
  <c r="DP8" i="31"/>
  <c r="DT8" i="31"/>
  <c r="DV8" i="31" s="1"/>
  <c r="DX8" i="31"/>
  <c r="DZ8" i="31" s="1"/>
  <c r="D90" i="11" s="1"/>
  <c r="EB8" i="31"/>
  <c r="ED8" i="31" s="1"/>
  <c r="D91" i="11" s="1"/>
  <c r="EF8" i="31"/>
  <c r="EH8" i="31" s="1"/>
  <c r="D92" i="11" s="1"/>
  <c r="EJ8" i="31"/>
  <c r="EL8" i="31" s="1"/>
  <c r="D93" i="11" s="1"/>
  <c r="EN8" i="31"/>
  <c r="EP8" i="31" s="1"/>
  <c r="D94" i="11" s="1"/>
  <c r="ER8" i="31"/>
  <c r="ET8" i="31" s="1"/>
  <c r="D95" i="11" s="1"/>
  <c r="EV8" i="31"/>
  <c r="EZ8" i="31"/>
  <c r="FB8" i="31" s="1"/>
  <c r="D97" i="11" s="1"/>
  <c r="FD8" i="31"/>
  <c r="FF8" i="31" s="1"/>
  <c r="D98" i="11" s="1"/>
  <c r="FH8" i="31"/>
  <c r="FJ8" i="31" s="1"/>
  <c r="D99" i="11" s="1"/>
  <c r="FL8" i="31"/>
  <c r="FN8" i="31" s="1"/>
  <c r="D100" i="11" s="1"/>
  <c r="FP8" i="31"/>
  <c r="FR8" i="31" s="1"/>
  <c r="D101" i="11" s="1"/>
  <c r="FT8" i="31"/>
  <c r="FV8" i="31" s="1"/>
  <c r="D102" i="11" s="1"/>
  <c r="FX8" i="31"/>
  <c r="FZ8" i="31" s="1"/>
  <c r="D103" i="11" s="1"/>
  <c r="GB8" i="31"/>
  <c r="GF8" i="31"/>
  <c r="GH8" i="31" s="1"/>
  <c r="D105" i="11" s="1"/>
  <c r="GJ8" i="31"/>
  <c r="GL8" i="31" s="1"/>
  <c r="D106" i="11" s="1"/>
  <c r="GN8" i="31"/>
  <c r="GP8" i="31" s="1"/>
  <c r="D107" i="11" s="1"/>
  <c r="D9" i="31"/>
  <c r="F9" i="31" s="1"/>
  <c r="H9" i="31"/>
  <c r="L9" i="31"/>
  <c r="N9" i="31" s="1"/>
  <c r="P9" i="31"/>
  <c r="R9" i="31" s="1"/>
  <c r="T9" i="31"/>
  <c r="V9" i="31" s="1"/>
  <c r="X9" i="31"/>
  <c r="Z9" i="31" s="1"/>
  <c r="AB9" i="31"/>
  <c r="AD9" i="31" s="1"/>
  <c r="AF9" i="31"/>
  <c r="AJ9" i="31"/>
  <c r="AN9" i="31"/>
  <c r="AP9" i="31" s="1"/>
  <c r="AR9" i="31"/>
  <c r="AT9" i="31" s="1"/>
  <c r="AV9" i="31"/>
  <c r="AZ9" i="31"/>
  <c r="BB9" i="31" s="1"/>
  <c r="BD9" i="31"/>
  <c r="BF9" i="31" s="1"/>
  <c r="BH9" i="31"/>
  <c r="BJ9" i="31" s="1"/>
  <c r="BL9" i="31"/>
  <c r="BP9" i="31"/>
  <c r="BR9" i="31" s="1"/>
  <c r="BT9" i="31"/>
  <c r="BX9" i="31"/>
  <c r="CB9" i="31"/>
  <c r="CD9" i="31" s="1"/>
  <c r="CF9" i="31"/>
  <c r="CG9" i="31" s="1"/>
  <c r="CJ9" i="31"/>
  <c r="CN9" i="31"/>
  <c r="CP9" i="31" s="1"/>
  <c r="CR9" i="31"/>
  <c r="CT9" i="31" s="1"/>
  <c r="CV9" i="31"/>
  <c r="CX9" i="31" s="1"/>
  <c r="CZ9" i="31"/>
  <c r="DB9" i="31" s="1"/>
  <c r="DD9" i="31"/>
  <c r="DF9" i="31" s="1"/>
  <c r="DH9" i="31"/>
  <c r="DJ9" i="31" s="1"/>
  <c r="DL9" i="31"/>
  <c r="DN9" i="31" s="1"/>
  <c r="DP9" i="31"/>
  <c r="DT9" i="31"/>
  <c r="DV9" i="31" s="1"/>
  <c r="DX9" i="31"/>
  <c r="DZ9" i="31" s="1"/>
  <c r="D90" i="12" s="1"/>
  <c r="EB9" i="31"/>
  <c r="ED9" i="31" s="1"/>
  <c r="D91" i="12" s="1"/>
  <c r="EF9" i="31"/>
  <c r="EH9" i="31" s="1"/>
  <c r="D92" i="12" s="1"/>
  <c r="EJ9" i="31"/>
  <c r="EL9" i="31" s="1"/>
  <c r="D93" i="12" s="1"/>
  <c r="EN9" i="31"/>
  <c r="EP9" i="31" s="1"/>
  <c r="D94" i="12" s="1"/>
  <c r="ER9" i="31"/>
  <c r="ET9" i="31" s="1"/>
  <c r="D95" i="12" s="1"/>
  <c r="EV9" i="31"/>
  <c r="EZ9" i="31"/>
  <c r="FB9" i="31" s="1"/>
  <c r="D97" i="12" s="1"/>
  <c r="FD9" i="31"/>
  <c r="FF9" i="31" s="1"/>
  <c r="D98" i="12" s="1"/>
  <c r="FH9" i="31"/>
  <c r="FJ9" i="31" s="1"/>
  <c r="D99" i="12" s="1"/>
  <c r="FL9" i="31"/>
  <c r="FN9" i="31" s="1"/>
  <c r="D100" i="12" s="1"/>
  <c r="FP9" i="31"/>
  <c r="FR9" i="31" s="1"/>
  <c r="D101" i="12" s="1"/>
  <c r="FT9" i="31"/>
  <c r="FV9" i="31" s="1"/>
  <c r="D102" i="12" s="1"/>
  <c r="FX9" i="31"/>
  <c r="FZ9" i="31" s="1"/>
  <c r="D103" i="12" s="1"/>
  <c r="GB9" i="31"/>
  <c r="GF9" i="31"/>
  <c r="GH9" i="31" s="1"/>
  <c r="D105" i="12" s="1"/>
  <c r="GJ9" i="31"/>
  <c r="GL9" i="31" s="1"/>
  <c r="D106" i="12" s="1"/>
  <c r="GN9" i="31"/>
  <c r="GP9" i="31" s="1"/>
  <c r="D107" i="12" s="1"/>
  <c r="D10" i="31"/>
  <c r="F10" i="31" s="1"/>
  <c r="H10" i="31"/>
  <c r="L10" i="31"/>
  <c r="N10" i="31" s="1"/>
  <c r="P10" i="31"/>
  <c r="R10" i="31" s="1"/>
  <c r="T10" i="31"/>
  <c r="V10" i="31" s="1"/>
  <c r="X10" i="31"/>
  <c r="Z10" i="31" s="1"/>
  <c r="AB10" i="31"/>
  <c r="AD10" i="31" s="1"/>
  <c r="AF10" i="31"/>
  <c r="AJ10" i="31"/>
  <c r="AN10" i="31"/>
  <c r="AP10" i="31" s="1"/>
  <c r="AR10" i="31"/>
  <c r="AT10" i="31" s="1"/>
  <c r="AV10" i="31"/>
  <c r="AZ10" i="31"/>
  <c r="BB10" i="31" s="1"/>
  <c r="BD10" i="31"/>
  <c r="BF10" i="31" s="1"/>
  <c r="BH10" i="31"/>
  <c r="BJ10" i="31" s="1"/>
  <c r="BL10" i="31"/>
  <c r="BP10" i="31"/>
  <c r="BR10" i="31" s="1"/>
  <c r="BT10" i="31"/>
  <c r="BX10" i="31"/>
  <c r="CB10" i="31"/>
  <c r="CD10" i="31" s="1"/>
  <c r="CF10" i="31"/>
  <c r="CH10" i="31" s="1"/>
  <c r="CJ10" i="31"/>
  <c r="CN10" i="31"/>
  <c r="CP10" i="31" s="1"/>
  <c r="CR10" i="31"/>
  <c r="CT10" i="31" s="1"/>
  <c r="CV10" i="31"/>
  <c r="CX10" i="31" s="1"/>
  <c r="CZ10" i="31"/>
  <c r="DB10" i="31" s="1"/>
  <c r="DD10" i="31"/>
  <c r="DF10" i="31" s="1"/>
  <c r="DH10" i="31"/>
  <c r="DJ10" i="31" s="1"/>
  <c r="DL10" i="31"/>
  <c r="DN10" i="31" s="1"/>
  <c r="DP10" i="31"/>
  <c r="DT10" i="31"/>
  <c r="DV10" i="31" s="1"/>
  <c r="DX10" i="31"/>
  <c r="DZ10" i="31" s="1"/>
  <c r="D90" i="13" s="1"/>
  <c r="EB10" i="31"/>
  <c r="ED10" i="31" s="1"/>
  <c r="D91" i="13" s="1"/>
  <c r="EF10" i="31"/>
  <c r="EH10" i="31" s="1"/>
  <c r="D92" i="13" s="1"/>
  <c r="EJ10" i="31"/>
  <c r="EN10" i="31"/>
  <c r="EP10" i="31" s="1"/>
  <c r="D94" i="13" s="1"/>
  <c r="ER10" i="31"/>
  <c r="ET10" i="31" s="1"/>
  <c r="D95" i="13" s="1"/>
  <c r="EV10" i="31"/>
  <c r="EZ10" i="31"/>
  <c r="FB10" i="31" s="1"/>
  <c r="D97" i="13" s="1"/>
  <c r="FD10" i="31"/>
  <c r="FF10" i="31" s="1"/>
  <c r="D98" i="13" s="1"/>
  <c r="FH10" i="31"/>
  <c r="FJ10" i="31" s="1"/>
  <c r="D99" i="13" s="1"/>
  <c r="FL10" i="31"/>
  <c r="FN10" i="31" s="1"/>
  <c r="D100" i="13" s="1"/>
  <c r="FP10" i="31"/>
  <c r="FR10" i="31" s="1"/>
  <c r="D101" i="13" s="1"/>
  <c r="FT10" i="31"/>
  <c r="FV10" i="31" s="1"/>
  <c r="D102" i="13" s="1"/>
  <c r="FX10" i="31"/>
  <c r="FZ10" i="31" s="1"/>
  <c r="D103" i="13" s="1"/>
  <c r="GB10" i="31"/>
  <c r="GD10" i="31" s="1"/>
  <c r="D104" i="13" s="1"/>
  <c r="GF10" i="31"/>
  <c r="GH10" i="31" s="1"/>
  <c r="D105" i="13" s="1"/>
  <c r="GJ10" i="31"/>
  <c r="GN10" i="31"/>
  <c r="GP10" i="31" s="1"/>
  <c r="D107" i="13" s="1"/>
  <c r="D11" i="31"/>
  <c r="F11" i="31" s="1"/>
  <c r="H11" i="31"/>
  <c r="J11" i="31" s="1"/>
  <c r="L11" i="31"/>
  <c r="N11" i="31" s="1"/>
  <c r="P11" i="31"/>
  <c r="R11" i="31" s="1"/>
  <c r="T11" i="31"/>
  <c r="V11" i="31" s="1"/>
  <c r="X11" i="31"/>
  <c r="Z11" i="31" s="1"/>
  <c r="AB11" i="31"/>
  <c r="AF11" i="31"/>
  <c r="AJ11" i="31"/>
  <c r="AN11" i="31"/>
  <c r="AP11" i="31" s="1"/>
  <c r="AR11" i="31"/>
  <c r="AT11" i="31" s="1"/>
  <c r="AV11" i="31"/>
  <c r="AZ11" i="31"/>
  <c r="BD11" i="31"/>
  <c r="BH11" i="31"/>
  <c r="BJ11" i="31" s="1"/>
  <c r="BL11" i="31"/>
  <c r="BN11" i="31" s="1"/>
  <c r="BP11" i="31"/>
  <c r="BR11" i="31" s="1"/>
  <c r="BT11" i="31"/>
  <c r="BV11" i="31" s="1"/>
  <c r="BX11" i="31"/>
  <c r="CB11" i="31"/>
  <c r="CD11" i="31" s="1"/>
  <c r="CF11" i="31"/>
  <c r="CG11" i="31" s="1"/>
  <c r="CJ11" i="31"/>
  <c r="CL11" i="31" s="1"/>
  <c r="CN11" i="31"/>
  <c r="CP11" i="31" s="1"/>
  <c r="CR11" i="31"/>
  <c r="CT11" i="31" s="1"/>
  <c r="CV11" i="31"/>
  <c r="CX11" i="31" s="1"/>
  <c r="CZ11" i="31"/>
  <c r="DD11" i="31"/>
  <c r="DH11" i="31"/>
  <c r="DL11" i="31"/>
  <c r="DN11" i="31" s="1"/>
  <c r="DP11" i="31"/>
  <c r="DR11" i="31" s="1"/>
  <c r="DT11" i="31"/>
  <c r="DX11" i="31"/>
  <c r="DZ11" i="31" s="1"/>
  <c r="D90" i="14" s="1"/>
  <c r="EB11" i="31"/>
  <c r="ED11" i="31" s="1"/>
  <c r="D91" i="14" s="1"/>
  <c r="EF11" i="31"/>
  <c r="EH11" i="31" s="1"/>
  <c r="D92" i="14" s="1"/>
  <c r="EJ11" i="31"/>
  <c r="EN11" i="31"/>
  <c r="EP11" i="31" s="1"/>
  <c r="D94" i="14" s="1"/>
  <c r="ER11" i="31"/>
  <c r="ET11" i="31" s="1"/>
  <c r="D95" i="14" s="1"/>
  <c r="EV11" i="31"/>
  <c r="EX11" i="31" s="1"/>
  <c r="D96" i="14" s="1"/>
  <c r="EZ11" i="31"/>
  <c r="FB11" i="31" s="1"/>
  <c r="D97" i="14" s="1"/>
  <c r="FD11" i="31"/>
  <c r="FF11" i="31" s="1"/>
  <c r="D98" i="14" s="1"/>
  <c r="FH11" i="31"/>
  <c r="FJ11" i="31" s="1"/>
  <c r="D99" i="14" s="1"/>
  <c r="FL11" i="31"/>
  <c r="FN11" i="31" s="1"/>
  <c r="D100" i="14" s="1"/>
  <c r="FP11" i="31"/>
  <c r="FT11" i="31"/>
  <c r="FV11" i="31" s="1"/>
  <c r="D102" i="14" s="1"/>
  <c r="FX11" i="31"/>
  <c r="FZ11" i="31" s="1"/>
  <c r="D103" i="14" s="1"/>
  <c r="GB11" i="31"/>
  <c r="GD11" i="31" s="1"/>
  <c r="D104" i="14" s="1"/>
  <c r="GF11" i="31"/>
  <c r="GH11" i="31" s="1"/>
  <c r="D105" i="14" s="1"/>
  <c r="GJ11" i="31"/>
  <c r="GL11" i="31" s="1"/>
  <c r="D106" i="14" s="1"/>
  <c r="GN11" i="31"/>
  <c r="GP11" i="31" s="1"/>
  <c r="D107" i="14" s="1"/>
  <c r="D12" i="31"/>
  <c r="F12" i="31" s="1"/>
  <c r="H12" i="31"/>
  <c r="J12" i="31" s="1"/>
  <c r="L12" i="31"/>
  <c r="N12" i="31" s="1"/>
  <c r="P12" i="31"/>
  <c r="R12" i="31" s="1"/>
  <c r="T12" i="31"/>
  <c r="V12" i="31" s="1"/>
  <c r="X12" i="31"/>
  <c r="AB12" i="31"/>
  <c r="AF12" i="31"/>
  <c r="AJ12" i="31"/>
  <c r="AN12" i="31"/>
  <c r="AP12" i="31" s="1"/>
  <c r="AR12" i="31"/>
  <c r="AT12" i="31" s="1"/>
  <c r="AV12" i="31"/>
  <c r="AZ12" i="31"/>
  <c r="BD12" i="31"/>
  <c r="BF12" i="31" s="1"/>
  <c r="BH12" i="31"/>
  <c r="BI12" i="31" s="1"/>
  <c r="BL12" i="31"/>
  <c r="BN12" i="31" s="1"/>
  <c r="BP12" i="31"/>
  <c r="BR12" i="31" s="1"/>
  <c r="BT12" i="31"/>
  <c r="BV12" i="31" s="1"/>
  <c r="BX12" i="31"/>
  <c r="CB12" i="31"/>
  <c r="CD12" i="31" s="1"/>
  <c r="CF12" i="31"/>
  <c r="CH12" i="31" s="1"/>
  <c r="CJ12" i="31"/>
  <c r="CL12" i="31" s="1"/>
  <c r="CN12" i="31"/>
  <c r="CP12" i="31" s="1"/>
  <c r="CR12" i="31"/>
  <c r="CT12" i="31" s="1"/>
  <c r="CV12" i="31"/>
  <c r="CZ12" i="31"/>
  <c r="DB12" i="31" s="1"/>
  <c r="DD12" i="31"/>
  <c r="DH12" i="31"/>
  <c r="DJ12" i="31" s="1"/>
  <c r="DL12" i="31"/>
  <c r="DN12" i="31" s="1"/>
  <c r="DP12" i="31"/>
  <c r="DR12" i="31" s="1"/>
  <c r="DT12" i="31"/>
  <c r="DV12" i="31" s="1"/>
  <c r="DX12" i="31"/>
  <c r="EB12" i="31"/>
  <c r="ED12" i="31" s="1"/>
  <c r="D91" i="15" s="1"/>
  <c r="EF12" i="31"/>
  <c r="EJ12" i="31"/>
  <c r="EN12" i="31"/>
  <c r="ER12" i="31"/>
  <c r="ET12" i="31" s="1"/>
  <c r="D95" i="15" s="1"/>
  <c r="EV12" i="31"/>
  <c r="EX12" i="31" s="1"/>
  <c r="D96" i="15" s="1"/>
  <c r="EZ12" i="31"/>
  <c r="FD12" i="31"/>
  <c r="FF12" i="31" s="1"/>
  <c r="D98" i="15" s="1"/>
  <c r="FH12" i="31"/>
  <c r="FJ12" i="31" s="1"/>
  <c r="D99" i="15" s="1"/>
  <c r="FL12" i="31"/>
  <c r="FN12" i="31" s="1"/>
  <c r="D100" i="15" s="1"/>
  <c r="FP12" i="31"/>
  <c r="FT12" i="31"/>
  <c r="FV12" i="31" s="1"/>
  <c r="D102" i="15" s="1"/>
  <c r="FX12" i="31"/>
  <c r="FZ12" i="31" s="1"/>
  <c r="D103" i="15" s="1"/>
  <c r="GB12" i="31"/>
  <c r="GD12" i="31" s="1"/>
  <c r="D104" i="15" s="1"/>
  <c r="GF12" i="31"/>
  <c r="GH12" i="31" s="1"/>
  <c r="D105" i="15" s="1"/>
  <c r="GJ12" i="31"/>
  <c r="GL12" i="31" s="1"/>
  <c r="D106" i="15" s="1"/>
  <c r="GN12" i="31"/>
  <c r="GP12" i="31" s="1"/>
  <c r="D107" i="15" s="1"/>
  <c r="D13" i="31"/>
  <c r="F13" i="31" s="1"/>
  <c r="H13" i="31"/>
  <c r="L13" i="31"/>
  <c r="N13" i="31" s="1"/>
  <c r="P13" i="31"/>
  <c r="R13" i="31" s="1"/>
  <c r="T13" i="31"/>
  <c r="V13" i="31" s="1"/>
  <c r="X13" i="31"/>
  <c r="Z13" i="31" s="1"/>
  <c r="AB13" i="31"/>
  <c r="AF13" i="31"/>
  <c r="AJ13" i="31"/>
  <c r="AN13" i="31"/>
  <c r="AP13" i="31" s="1"/>
  <c r="AR13" i="31"/>
  <c r="AT13" i="31" s="1"/>
  <c r="AV13" i="31"/>
  <c r="AZ13" i="31"/>
  <c r="BD13" i="31"/>
  <c r="BF13" i="31" s="1"/>
  <c r="BH13" i="31"/>
  <c r="BJ13" i="31" s="1"/>
  <c r="BL13" i="31"/>
  <c r="BM13" i="31" s="1"/>
  <c r="BP13" i="31"/>
  <c r="BR13" i="31" s="1"/>
  <c r="BT13" i="31"/>
  <c r="BV13" i="31" s="1"/>
  <c r="BX13" i="31"/>
  <c r="CB13" i="31"/>
  <c r="CD13" i="31" s="1"/>
  <c r="CF13" i="31"/>
  <c r="CH13" i="31" s="1"/>
  <c r="CJ13" i="31"/>
  <c r="CL13" i="31" s="1"/>
  <c r="CN13" i="31"/>
  <c r="CP13" i="31" s="1"/>
  <c r="CR13" i="31"/>
  <c r="CT13" i="31" s="1"/>
  <c r="CV13" i="31"/>
  <c r="CX13" i="31" s="1"/>
  <c r="CZ13" i="31"/>
  <c r="DB13" i="31" s="1"/>
  <c r="DD13" i="31"/>
  <c r="DH13" i="31"/>
  <c r="DJ13" i="31" s="1"/>
  <c r="DL13" i="31"/>
  <c r="DN13" i="31" s="1"/>
  <c r="DP13" i="31"/>
  <c r="DR13" i="31" s="1"/>
  <c r="DT13" i="31"/>
  <c r="DX13" i="31"/>
  <c r="DZ13" i="31" s="1"/>
  <c r="D90" i="16" s="1"/>
  <c r="EB13" i="31"/>
  <c r="ED13" i="31" s="1"/>
  <c r="D91" i="16" s="1"/>
  <c r="EF13" i="31"/>
  <c r="EH13" i="31" s="1"/>
  <c r="D92" i="16" s="1"/>
  <c r="EJ13" i="31"/>
  <c r="EN13" i="31"/>
  <c r="EP13" i="31" s="1"/>
  <c r="D94" i="16" s="1"/>
  <c r="ER13" i="31"/>
  <c r="ET13" i="31" s="1"/>
  <c r="D95" i="16" s="1"/>
  <c r="EV13" i="31"/>
  <c r="EX13" i="31" s="1"/>
  <c r="D96" i="16" s="1"/>
  <c r="EZ13" i="31"/>
  <c r="FB13" i="31" s="1"/>
  <c r="D97" i="16" s="1"/>
  <c r="FD13" i="31"/>
  <c r="FH13" i="31"/>
  <c r="FJ13" i="31" s="1"/>
  <c r="D99" i="16" s="1"/>
  <c r="FL13" i="31"/>
  <c r="FP13" i="31"/>
  <c r="FT13" i="31"/>
  <c r="FX13" i="31"/>
  <c r="FZ13" i="31" s="1"/>
  <c r="D103" i="16" s="1"/>
  <c r="GB13" i="31"/>
  <c r="GD13" i="31" s="1"/>
  <c r="D104" i="16" s="1"/>
  <c r="GF13" i="31"/>
  <c r="GJ13" i="31"/>
  <c r="GL13" i="31" s="1"/>
  <c r="D106" i="16" s="1"/>
  <c r="GN13" i="31"/>
  <c r="GP13" i="31" s="1"/>
  <c r="D107" i="16" s="1"/>
  <c r="D14" i="31"/>
  <c r="F14" i="31" s="1"/>
  <c r="H14" i="31"/>
  <c r="J14" i="31" s="1"/>
  <c r="L14" i="31"/>
  <c r="P14" i="31"/>
  <c r="T14" i="31"/>
  <c r="V14" i="31" s="1"/>
  <c r="X14" i="31"/>
  <c r="Z14" i="31" s="1"/>
  <c r="AB14" i="31"/>
  <c r="AF14" i="31"/>
  <c r="AJ14" i="31"/>
  <c r="AN14" i="31"/>
  <c r="AP14" i="31" s="1"/>
  <c r="AR14" i="31"/>
  <c r="AT14" i="31" s="1"/>
  <c r="AV14" i="31"/>
  <c r="AZ14" i="31"/>
  <c r="BD14" i="31"/>
  <c r="BH14" i="31"/>
  <c r="BJ14" i="31" s="1"/>
  <c r="BL14" i="31"/>
  <c r="BN14" i="31" s="1"/>
  <c r="BP14" i="31"/>
  <c r="BR14" i="31" s="1"/>
  <c r="BT14" i="31"/>
  <c r="BV14" i="31" s="1"/>
  <c r="BX14" i="31"/>
  <c r="CB14" i="31"/>
  <c r="CF14" i="31"/>
  <c r="CH14" i="31" s="1"/>
  <c r="CJ14" i="31"/>
  <c r="CL14" i="31" s="1"/>
  <c r="CN14" i="31"/>
  <c r="CR14" i="31"/>
  <c r="CV14" i="31"/>
  <c r="CX14" i="31" s="1"/>
  <c r="CZ14" i="31"/>
  <c r="DD14" i="31"/>
  <c r="DF14" i="31" s="1"/>
  <c r="DH14" i="31"/>
  <c r="DJ14" i="31" s="1"/>
  <c r="DL14" i="31"/>
  <c r="DN14" i="31" s="1"/>
  <c r="DP14" i="31"/>
  <c r="DR14" i="31" s="1"/>
  <c r="DT14" i="31"/>
  <c r="DV14" i="31" s="1"/>
  <c r="DX14" i="31"/>
  <c r="DZ14" i="31" s="1"/>
  <c r="D90" i="17" s="1"/>
  <c r="EB14" i="31"/>
  <c r="ED14" i="31" s="1"/>
  <c r="D91" i="17" s="1"/>
  <c r="EF14" i="31"/>
  <c r="EH14" i="31" s="1"/>
  <c r="D92" i="17" s="1"/>
  <c r="EJ14" i="31"/>
  <c r="EL14" i="31" s="1"/>
  <c r="D93" i="17" s="1"/>
  <c r="EN14" i="31"/>
  <c r="ER14" i="31"/>
  <c r="ET14" i="31" s="1"/>
  <c r="D95" i="17" s="1"/>
  <c r="EV14" i="31"/>
  <c r="EX14" i="31" s="1"/>
  <c r="D96" i="17" s="1"/>
  <c r="EZ14" i="31"/>
  <c r="FD14" i="31"/>
  <c r="FF14" i="31" s="1"/>
  <c r="D98" i="17" s="1"/>
  <c r="FH14" i="31"/>
  <c r="FJ14" i="31" s="1"/>
  <c r="D99" i="17" s="1"/>
  <c r="FL14" i="31"/>
  <c r="FP14" i="31"/>
  <c r="FR14" i="31" s="1"/>
  <c r="D101" i="17" s="1"/>
  <c r="FT14" i="31"/>
  <c r="FV14" i="31" s="1"/>
  <c r="D102" i="17" s="1"/>
  <c r="FX14" i="31"/>
  <c r="FZ14" i="31" s="1"/>
  <c r="D103" i="17" s="1"/>
  <c r="GB14" i="31"/>
  <c r="GD14" i="31" s="1"/>
  <c r="D104" i="17" s="1"/>
  <c r="GF14" i="31"/>
  <c r="GH14" i="31" s="1"/>
  <c r="D105" i="17" s="1"/>
  <c r="GJ14" i="31"/>
  <c r="GL14" i="31" s="1"/>
  <c r="D106" i="17" s="1"/>
  <c r="GN14" i="31"/>
  <c r="GP14" i="31" s="1"/>
  <c r="D107" i="17" s="1"/>
  <c r="D15" i="31"/>
  <c r="F15" i="31" s="1"/>
  <c r="H15" i="31"/>
  <c r="L15" i="31"/>
  <c r="N15" i="31" s="1"/>
  <c r="P15" i="31"/>
  <c r="Q15" i="31" s="1"/>
  <c r="T15" i="31"/>
  <c r="X15" i="31"/>
  <c r="Z15" i="31" s="1"/>
  <c r="AB15" i="31"/>
  <c r="AC15" i="31" s="1"/>
  <c r="AF15" i="31"/>
  <c r="AJ15" i="31"/>
  <c r="AN15" i="31"/>
  <c r="AP15" i="31" s="1"/>
  <c r="AR15" i="31"/>
  <c r="AV15" i="31"/>
  <c r="AZ15" i="31"/>
  <c r="BD15" i="31"/>
  <c r="BF15" i="31" s="1"/>
  <c r="BH15" i="31"/>
  <c r="BJ15" i="31" s="1"/>
  <c r="BL15" i="31"/>
  <c r="BN15" i="31" s="1"/>
  <c r="BP15" i="31"/>
  <c r="BR15" i="31" s="1"/>
  <c r="BT15" i="31"/>
  <c r="BV15" i="31" s="1"/>
  <c r="BX15" i="31"/>
  <c r="CB15" i="31"/>
  <c r="CD15" i="31" s="1"/>
  <c r="CF15" i="31"/>
  <c r="CJ15" i="31"/>
  <c r="CL15" i="31" s="1"/>
  <c r="CN15" i="31"/>
  <c r="CO15" i="31" s="1"/>
  <c r="CR15" i="31"/>
  <c r="CV15" i="31"/>
  <c r="CX15" i="31" s="1"/>
  <c r="CZ15" i="31"/>
  <c r="DB15" i="31" s="1"/>
  <c r="DD15" i="31"/>
  <c r="DH15" i="31"/>
  <c r="DJ15" i="31" s="1"/>
  <c r="DL15" i="31"/>
  <c r="DP15" i="31"/>
  <c r="DR15" i="31" s="1"/>
  <c r="DT15" i="31"/>
  <c r="DV15" i="31" s="1"/>
  <c r="DX15" i="31"/>
  <c r="DZ15" i="31" s="1"/>
  <c r="D90" i="18" s="1"/>
  <c r="EB15" i="31"/>
  <c r="ED15" i="31" s="1"/>
  <c r="D91" i="18" s="1"/>
  <c r="EF15" i="31"/>
  <c r="EH15" i="31" s="1"/>
  <c r="D92" i="18" s="1"/>
  <c r="EJ15" i="31"/>
  <c r="EL15" i="31" s="1"/>
  <c r="D93" i="18" s="1"/>
  <c r="EN15" i="31"/>
  <c r="EP15" i="31" s="1"/>
  <c r="D94" i="18" s="1"/>
  <c r="ER15" i="31"/>
  <c r="EV15" i="31"/>
  <c r="EX15" i="31" s="1"/>
  <c r="D96" i="18" s="1"/>
  <c r="EZ15" i="31"/>
  <c r="FB15" i="31" s="1"/>
  <c r="D97" i="18" s="1"/>
  <c r="FD15" i="31"/>
  <c r="FF15" i="31" s="1"/>
  <c r="D98" i="18" s="1"/>
  <c r="FH15" i="31"/>
  <c r="FJ15" i="31" s="1"/>
  <c r="D99" i="18" s="1"/>
  <c r="FL15" i="31"/>
  <c r="FN15" i="31" s="1"/>
  <c r="D100" i="18" s="1"/>
  <c r="FP15" i="31"/>
  <c r="FR15" i="31" s="1"/>
  <c r="D101" i="18" s="1"/>
  <c r="FT15" i="31"/>
  <c r="FV15" i="31" s="1"/>
  <c r="D102" i="18" s="1"/>
  <c r="FX15" i="31"/>
  <c r="GB15" i="31"/>
  <c r="GF15" i="31"/>
  <c r="GH15" i="31" s="1"/>
  <c r="D105" i="18" s="1"/>
  <c r="GJ15" i="31"/>
  <c r="GN15" i="31"/>
  <c r="GP15" i="31" s="1"/>
  <c r="D107" i="18" s="1"/>
  <c r="D16" i="31"/>
  <c r="F16" i="31" s="1"/>
  <c r="H16" i="31"/>
  <c r="J16" i="31" s="1"/>
  <c r="L16" i="31"/>
  <c r="N16" i="31" s="1"/>
  <c r="P16" i="31"/>
  <c r="T16" i="31"/>
  <c r="V16" i="31" s="1"/>
  <c r="X16" i="31"/>
  <c r="Z16" i="31" s="1"/>
  <c r="AB16" i="31"/>
  <c r="AF16" i="31"/>
  <c r="AJ16" i="31"/>
  <c r="AN16" i="31"/>
  <c r="AP16" i="31" s="1"/>
  <c r="AR16" i="31"/>
  <c r="AT16" i="31" s="1"/>
  <c r="AV16" i="31"/>
  <c r="AZ16" i="31"/>
  <c r="BB16" i="31" s="1"/>
  <c r="BD16" i="31"/>
  <c r="BF16" i="31" s="1"/>
  <c r="BH16" i="31"/>
  <c r="BL16" i="31"/>
  <c r="BP16" i="31"/>
  <c r="BR16" i="31" s="1"/>
  <c r="BT16" i="31"/>
  <c r="BV16" i="31" s="1"/>
  <c r="BX16" i="31"/>
  <c r="CB16" i="31"/>
  <c r="CD16" i="31" s="1"/>
  <c r="CF16" i="31"/>
  <c r="CG16" i="31" s="1"/>
  <c r="CJ16" i="31"/>
  <c r="CL16" i="31" s="1"/>
  <c r="CN16" i="31"/>
  <c r="CO16" i="31" s="1"/>
  <c r="CR16" i="31"/>
  <c r="CT16" i="31" s="1"/>
  <c r="CV16" i="31"/>
  <c r="CZ16" i="31"/>
  <c r="DB16" i="31" s="1"/>
  <c r="DD16" i="31"/>
  <c r="DF16" i="31" s="1"/>
  <c r="DH16" i="31"/>
  <c r="DJ16" i="31" s="1"/>
  <c r="DL16" i="31"/>
  <c r="DN16" i="31" s="1"/>
  <c r="DP16" i="31"/>
  <c r="DR16" i="31" s="1"/>
  <c r="DT16" i="31"/>
  <c r="DV16" i="31" s="1"/>
  <c r="DX16" i="31"/>
  <c r="EB16" i="31"/>
  <c r="EF16" i="31"/>
  <c r="EH16" i="31" s="1"/>
  <c r="D92" i="19" s="1"/>
  <c r="EJ16" i="31"/>
  <c r="EN16" i="31"/>
  <c r="EP16" i="31" s="1"/>
  <c r="D94" i="19" s="1"/>
  <c r="ER16" i="31"/>
  <c r="EV16" i="31"/>
  <c r="EX16" i="31" s="1"/>
  <c r="D96" i="19" s="1"/>
  <c r="EZ16" i="31"/>
  <c r="FB16" i="31" s="1"/>
  <c r="D97" i="19" s="1"/>
  <c r="FD16" i="31"/>
  <c r="FF16" i="31" s="1"/>
  <c r="D98" i="19" s="1"/>
  <c r="FH16" i="31"/>
  <c r="FL16" i="31"/>
  <c r="FN16" i="31" s="1"/>
  <c r="D100" i="19" s="1"/>
  <c r="FP16" i="31"/>
  <c r="FR16" i="31" s="1"/>
  <c r="D101" i="19" s="1"/>
  <c r="FT16" i="31"/>
  <c r="FV16" i="31" s="1"/>
  <c r="D102" i="19" s="1"/>
  <c r="FX16" i="31"/>
  <c r="FZ16" i="31" s="1"/>
  <c r="D103" i="19" s="1"/>
  <c r="GB16" i="31"/>
  <c r="GD16" i="31" s="1"/>
  <c r="D104" i="19" s="1"/>
  <c r="GF16" i="31"/>
  <c r="GH16" i="31" s="1"/>
  <c r="D105" i="19" s="1"/>
  <c r="GJ16" i="31"/>
  <c r="GN16" i="31"/>
  <c r="D17" i="31"/>
  <c r="F17" i="31" s="1"/>
  <c r="H17" i="31"/>
  <c r="J17" i="31" s="1"/>
  <c r="L17" i="31"/>
  <c r="N17" i="31" s="1"/>
  <c r="P17" i="31"/>
  <c r="R17" i="31" s="1"/>
  <c r="T17" i="31"/>
  <c r="X17" i="31"/>
  <c r="Z17" i="31" s="1"/>
  <c r="AB17" i="31"/>
  <c r="AF17" i="31"/>
  <c r="AJ17" i="31"/>
  <c r="AN17" i="31"/>
  <c r="AP17" i="31" s="1"/>
  <c r="AR17" i="31"/>
  <c r="AV17" i="31"/>
  <c r="AZ17" i="31"/>
  <c r="BB17" i="31" s="1"/>
  <c r="BD17" i="31"/>
  <c r="BH17" i="31"/>
  <c r="BJ17" i="31" s="1"/>
  <c r="BL17" i="31"/>
  <c r="BN17" i="31" s="1"/>
  <c r="BP17" i="31"/>
  <c r="BR17" i="31" s="1"/>
  <c r="BT17" i="31"/>
  <c r="BX17" i="31"/>
  <c r="CB17" i="31"/>
  <c r="CF17" i="31"/>
  <c r="CG17" i="31" s="1"/>
  <c r="CJ17" i="31"/>
  <c r="CL17" i="31" s="1"/>
  <c r="CN17" i="31"/>
  <c r="CP17" i="31" s="1"/>
  <c r="CR17" i="31"/>
  <c r="CT17" i="31" s="1"/>
  <c r="CV17" i="31"/>
  <c r="CZ17" i="31"/>
  <c r="DB17" i="31" s="1"/>
  <c r="DD17" i="31"/>
  <c r="DH17" i="31"/>
  <c r="DL17" i="31"/>
  <c r="DN17" i="31" s="1"/>
  <c r="DP17" i="31"/>
  <c r="DR17" i="31" s="1"/>
  <c r="DT17" i="31"/>
  <c r="DV17" i="31" s="1"/>
  <c r="DX17" i="31"/>
  <c r="DZ17" i="31" s="1"/>
  <c r="D90" i="20" s="1"/>
  <c r="EB17" i="31"/>
  <c r="EF17" i="31"/>
  <c r="EH17" i="31" s="1"/>
  <c r="D92" i="20" s="1"/>
  <c r="EJ17" i="31"/>
  <c r="EL17" i="31" s="1"/>
  <c r="D93" i="20" s="1"/>
  <c r="EN17" i="31"/>
  <c r="ER17" i="31"/>
  <c r="ET17" i="31" s="1"/>
  <c r="D95" i="20" s="1"/>
  <c r="EV17" i="31"/>
  <c r="EX17" i="31" s="1"/>
  <c r="D96" i="20" s="1"/>
  <c r="EZ17" i="31"/>
  <c r="FB17" i="31" s="1"/>
  <c r="D97" i="20" s="1"/>
  <c r="FD17" i="31"/>
  <c r="FF17" i="31" s="1"/>
  <c r="D98" i="20" s="1"/>
  <c r="FH17" i="31"/>
  <c r="FL17" i="31"/>
  <c r="FN17" i="31" s="1"/>
  <c r="D100" i="20" s="1"/>
  <c r="FP17" i="31"/>
  <c r="FR17" i="31" s="1"/>
  <c r="D101" i="20" s="1"/>
  <c r="FT17" i="31"/>
  <c r="FX17" i="31"/>
  <c r="FZ17" i="31" s="1"/>
  <c r="D103" i="20" s="1"/>
  <c r="GB17" i="31"/>
  <c r="GD17" i="31" s="1"/>
  <c r="D104" i="20" s="1"/>
  <c r="GF17" i="31"/>
  <c r="GH17" i="31" s="1"/>
  <c r="D105" i="20" s="1"/>
  <c r="GJ17" i="31"/>
  <c r="GL17" i="31" s="1"/>
  <c r="D106" i="20" s="1"/>
  <c r="GN17" i="31"/>
  <c r="D18" i="31"/>
  <c r="F18" i="31" s="1"/>
  <c r="H18" i="31"/>
  <c r="J18" i="31" s="1"/>
  <c r="L18" i="31"/>
  <c r="N18" i="31" s="1"/>
  <c r="P18" i="31"/>
  <c r="R18" i="31" s="1"/>
  <c r="T18" i="31"/>
  <c r="X18" i="31"/>
  <c r="Z18" i="31" s="1"/>
  <c r="AB18" i="31"/>
  <c r="AC18" i="31" s="1"/>
  <c r="AF18" i="31"/>
  <c r="AJ18" i="31"/>
  <c r="AN18" i="31"/>
  <c r="AP18" i="31" s="1"/>
  <c r="AR18" i="31"/>
  <c r="AV18" i="31"/>
  <c r="AZ18" i="31"/>
  <c r="BB18" i="31" s="1"/>
  <c r="BD18" i="31"/>
  <c r="BE18" i="31" s="1"/>
  <c r="BH18" i="31"/>
  <c r="BJ18" i="31" s="1"/>
  <c r="BL18" i="31"/>
  <c r="BN18" i="31" s="1"/>
  <c r="BP18" i="31"/>
  <c r="BR18" i="31" s="1"/>
  <c r="BT18" i="31"/>
  <c r="BX18" i="31"/>
  <c r="CB18" i="31"/>
  <c r="CF18" i="31"/>
  <c r="CG18" i="31" s="1"/>
  <c r="CJ18" i="31"/>
  <c r="CL18" i="31" s="1"/>
  <c r="CN18" i="31"/>
  <c r="CP18" i="31" s="1"/>
  <c r="CR18" i="31"/>
  <c r="CT18" i="31" s="1"/>
  <c r="CV18" i="31"/>
  <c r="CZ18" i="31"/>
  <c r="DB18" i="31" s="1"/>
  <c r="DD18" i="31"/>
  <c r="DH18" i="31"/>
  <c r="DL18" i="31"/>
  <c r="DN18" i="31" s="1"/>
  <c r="DP18" i="31"/>
  <c r="DR18" i="31" s="1"/>
  <c r="DT18" i="31"/>
  <c r="DV18" i="31" s="1"/>
  <c r="DX18" i="31"/>
  <c r="DZ18" i="31" s="1"/>
  <c r="D90" i="21" s="1"/>
  <c r="EB18" i="31"/>
  <c r="EF18" i="31"/>
  <c r="EH18" i="31" s="1"/>
  <c r="D92" i="21" s="1"/>
  <c r="EJ18" i="31"/>
  <c r="EL18" i="31" s="1"/>
  <c r="D93" i="21" s="1"/>
  <c r="EN18" i="31"/>
  <c r="ER18" i="31"/>
  <c r="ET18" i="31" s="1"/>
  <c r="D95" i="21" s="1"/>
  <c r="EV18" i="31"/>
  <c r="EX18" i="31" s="1"/>
  <c r="D96" i="21" s="1"/>
  <c r="EZ18" i="31"/>
  <c r="FB18" i="31" s="1"/>
  <c r="D97" i="21" s="1"/>
  <c r="FD18" i="31"/>
  <c r="FF18" i="31" s="1"/>
  <c r="D98" i="21" s="1"/>
  <c r="FH18" i="31"/>
  <c r="FL18" i="31"/>
  <c r="FN18" i="31" s="1"/>
  <c r="D100" i="21" s="1"/>
  <c r="FP18" i="31"/>
  <c r="FR18" i="31" s="1"/>
  <c r="D101" i="21" s="1"/>
  <c r="FT18" i="31"/>
  <c r="FX18" i="31"/>
  <c r="FZ18" i="31" s="1"/>
  <c r="D103" i="21" s="1"/>
  <c r="GB18" i="31"/>
  <c r="GD18" i="31" s="1"/>
  <c r="D104" i="21" s="1"/>
  <c r="GF18" i="31"/>
  <c r="GH18" i="31" s="1"/>
  <c r="D105" i="21" s="1"/>
  <c r="GJ18" i="31"/>
  <c r="GL18" i="31" s="1"/>
  <c r="D106" i="21" s="1"/>
  <c r="GN18" i="31"/>
  <c r="D19" i="31"/>
  <c r="F19" i="31" s="1"/>
  <c r="H19" i="31"/>
  <c r="J19" i="31" s="1"/>
  <c r="L19" i="31"/>
  <c r="N19" i="31" s="1"/>
  <c r="P19" i="31"/>
  <c r="R19" i="31" s="1"/>
  <c r="T19" i="31"/>
  <c r="X19" i="31"/>
  <c r="Z19" i="31" s="1"/>
  <c r="AB19" i="31"/>
  <c r="AD19" i="31" s="1"/>
  <c r="AF19" i="31"/>
  <c r="AJ19" i="31"/>
  <c r="AN19" i="31"/>
  <c r="AP19" i="31" s="1"/>
  <c r="AR19" i="31"/>
  <c r="AV19" i="31"/>
  <c r="AZ19" i="31"/>
  <c r="BB19" i="31" s="1"/>
  <c r="BD19" i="31"/>
  <c r="BH19" i="31"/>
  <c r="BL19" i="31"/>
  <c r="BM19" i="31" s="1"/>
  <c r="BP19" i="31"/>
  <c r="BR19" i="31" s="1"/>
  <c r="BT19" i="31"/>
  <c r="BX19" i="31"/>
  <c r="CB19" i="31"/>
  <c r="CF19" i="31"/>
  <c r="CJ19" i="31"/>
  <c r="CL19" i="31" s="1"/>
  <c r="CN19" i="31"/>
  <c r="CO19" i="31" s="1"/>
  <c r="CR19" i="31"/>
  <c r="CT19" i="31" s="1"/>
  <c r="CV19" i="31"/>
  <c r="CZ19" i="31"/>
  <c r="DB19" i="31" s="1"/>
  <c r="DD19" i="31"/>
  <c r="DH19" i="31"/>
  <c r="DL19" i="31"/>
  <c r="DN19" i="31" s="1"/>
  <c r="DP19" i="31"/>
  <c r="DR19" i="31" s="1"/>
  <c r="DT19" i="31"/>
  <c r="DV19" i="31" s="1"/>
  <c r="DX19" i="31"/>
  <c r="EB19" i="31"/>
  <c r="ED19" i="31" s="1"/>
  <c r="D91" i="22" s="1"/>
  <c r="EF19" i="31"/>
  <c r="EH19" i="31" s="1"/>
  <c r="D92" i="22" s="1"/>
  <c r="EJ19" i="31"/>
  <c r="EL19" i="31" s="1"/>
  <c r="D93" i="22" s="1"/>
  <c r="EN19" i="31"/>
  <c r="ER19" i="31"/>
  <c r="ET19" i="31" s="1"/>
  <c r="D95" i="22" s="1"/>
  <c r="EV19" i="31"/>
  <c r="EX19" i="31" s="1"/>
  <c r="D96" i="22" s="1"/>
  <c r="EZ19" i="31"/>
  <c r="FB19" i="31" s="1"/>
  <c r="D97" i="22" s="1"/>
  <c r="FD19" i="31"/>
  <c r="FF19" i="31" s="1"/>
  <c r="D98" i="22" s="1"/>
  <c r="FH19" i="31"/>
  <c r="FJ19" i="31" s="1"/>
  <c r="D99" i="22" s="1"/>
  <c r="FL19" i="31"/>
  <c r="FN19" i="31" s="1"/>
  <c r="D100" i="22" s="1"/>
  <c r="FP19" i="31"/>
  <c r="FR19" i="31" s="1"/>
  <c r="D101" i="22" s="1"/>
  <c r="FT19" i="31"/>
  <c r="FX19" i="31"/>
  <c r="FZ19" i="31" s="1"/>
  <c r="D103" i="22" s="1"/>
  <c r="GB19" i="31"/>
  <c r="GD19" i="31" s="1"/>
  <c r="D104" i="22" s="1"/>
  <c r="GF19" i="31"/>
  <c r="GH19" i="31" s="1"/>
  <c r="D105" i="22" s="1"/>
  <c r="GJ19" i="31"/>
  <c r="GL19" i="31" s="1"/>
  <c r="D106" i="22" s="1"/>
  <c r="GN19" i="31"/>
  <c r="GP19" i="31" s="1"/>
  <c r="D107" i="22" s="1"/>
  <c r="D20" i="31"/>
  <c r="H20" i="31"/>
  <c r="J20" i="31" s="1"/>
  <c r="L20" i="31"/>
  <c r="N20" i="31" s="1"/>
  <c r="P20" i="31"/>
  <c r="T20" i="31"/>
  <c r="V20" i="31" s="1"/>
  <c r="X20" i="31"/>
  <c r="Z20" i="31" s="1"/>
  <c r="AB20" i="31"/>
  <c r="AC20" i="31" s="1"/>
  <c r="AF20" i="31"/>
  <c r="AJ20" i="31"/>
  <c r="AN20" i="31"/>
  <c r="AP20" i="31" s="1"/>
  <c r="AR20" i="31"/>
  <c r="AT20" i="31" s="1"/>
  <c r="AV20" i="31"/>
  <c r="AZ20" i="31"/>
  <c r="BD20" i="31"/>
  <c r="BH20" i="31"/>
  <c r="BJ20" i="31" s="1"/>
  <c r="BL20" i="31"/>
  <c r="BN20" i="31" s="1"/>
  <c r="BP20" i="31"/>
  <c r="BR20" i="31" s="1"/>
  <c r="BT20" i="31"/>
  <c r="BX20" i="31"/>
  <c r="CB20" i="31"/>
  <c r="CF20" i="31"/>
  <c r="CJ20" i="31"/>
  <c r="CL20" i="31" s="1"/>
  <c r="CN20" i="31"/>
  <c r="CP20" i="31" s="1"/>
  <c r="CR20" i="31"/>
  <c r="CV20" i="31"/>
  <c r="CX20" i="31" s="1"/>
  <c r="CZ20" i="31"/>
  <c r="DB20" i="31" s="1"/>
  <c r="DD20" i="31"/>
  <c r="DH20" i="31"/>
  <c r="DJ20" i="31" s="1"/>
  <c r="DL20" i="31"/>
  <c r="DN20" i="31" s="1"/>
  <c r="DP20" i="31"/>
  <c r="DR20" i="31" s="1"/>
  <c r="DT20" i="31"/>
  <c r="DV20" i="31" s="1"/>
  <c r="DX20" i="31"/>
  <c r="DZ20" i="31" s="1"/>
  <c r="D90" i="23" s="1"/>
  <c r="EB20" i="31"/>
  <c r="ED20" i="31" s="1"/>
  <c r="D91" i="23" s="1"/>
  <c r="EF20" i="31"/>
  <c r="EJ20" i="31"/>
  <c r="EL20" i="31" s="1"/>
  <c r="D93" i="23" s="1"/>
  <c r="EN20" i="31"/>
  <c r="ER20" i="31"/>
  <c r="ET20" i="31" s="1"/>
  <c r="D95" i="23" s="1"/>
  <c r="EV20" i="31"/>
  <c r="EX20" i="31" s="1"/>
  <c r="D96" i="23" s="1"/>
  <c r="EZ20" i="31"/>
  <c r="FB20" i="31" s="1"/>
  <c r="D97" i="23" s="1"/>
  <c r="FD20" i="31"/>
  <c r="FH20" i="31"/>
  <c r="FJ20" i="31" s="1"/>
  <c r="D99" i="23" s="1"/>
  <c r="FL20" i="31"/>
  <c r="FN20" i="31" s="1"/>
  <c r="D100" i="23" s="1"/>
  <c r="FP20" i="31"/>
  <c r="FT20" i="31"/>
  <c r="FV20" i="31" s="1"/>
  <c r="D102" i="23" s="1"/>
  <c r="FX20" i="31"/>
  <c r="FZ20" i="31" s="1"/>
  <c r="D103" i="23" s="1"/>
  <c r="GB20" i="31"/>
  <c r="GD20" i="31" s="1"/>
  <c r="D104" i="23" s="1"/>
  <c r="GF20" i="31"/>
  <c r="GH20" i="31" s="1"/>
  <c r="D105" i="23" s="1"/>
  <c r="GJ20" i="31"/>
  <c r="GL20" i="31" s="1"/>
  <c r="D106" i="23" s="1"/>
  <c r="GN20" i="31"/>
  <c r="GP20" i="31" s="1"/>
  <c r="D107" i="23" s="1"/>
  <c r="D21" i="31"/>
  <c r="F21" i="31" s="1"/>
  <c r="H21" i="31"/>
  <c r="J21" i="31" s="1"/>
  <c r="L21" i="31"/>
  <c r="N21" i="31" s="1"/>
  <c r="P21" i="31"/>
  <c r="R21" i="31" s="1"/>
  <c r="T21" i="31"/>
  <c r="V21" i="31" s="1"/>
  <c r="X21" i="31"/>
  <c r="Z21" i="31" s="1"/>
  <c r="AB21" i="31"/>
  <c r="AC21" i="31" s="1"/>
  <c r="AF21" i="31"/>
  <c r="AJ21" i="31"/>
  <c r="AN21" i="31"/>
  <c r="AP21" i="31" s="1"/>
  <c r="AR21" i="31"/>
  <c r="AV21" i="31"/>
  <c r="AZ21" i="31"/>
  <c r="BD21" i="31"/>
  <c r="BE21" i="31" s="1"/>
  <c r="BH21" i="31"/>
  <c r="BJ21" i="31" s="1"/>
  <c r="BL21" i="31"/>
  <c r="BN21" i="31" s="1"/>
  <c r="BP21" i="31"/>
  <c r="BR21" i="31" s="1"/>
  <c r="BT21" i="31"/>
  <c r="BV21" i="31" s="1"/>
  <c r="BX21" i="31"/>
  <c r="BY21" i="31" s="1"/>
  <c r="CB21" i="31"/>
  <c r="CD21" i="31" s="1"/>
  <c r="CF21" i="31"/>
  <c r="CJ21" i="31"/>
  <c r="CL21" i="31" s="1"/>
  <c r="CN21" i="31"/>
  <c r="CO21" i="31" s="1"/>
  <c r="CR21" i="31"/>
  <c r="CT21" i="31" s="1"/>
  <c r="CV21" i="31"/>
  <c r="CX21" i="31" s="1"/>
  <c r="CZ21" i="31"/>
  <c r="DD21" i="31"/>
  <c r="DH21" i="31"/>
  <c r="DL21" i="31"/>
  <c r="DN21" i="31" s="1"/>
  <c r="DP21" i="31"/>
  <c r="DR21" i="31" s="1"/>
  <c r="DT21" i="31"/>
  <c r="DV21" i="31" s="1"/>
  <c r="DX21" i="31"/>
  <c r="EB21" i="31"/>
  <c r="ED21" i="31" s="1"/>
  <c r="D91" i="24" s="1"/>
  <c r="EF21" i="31"/>
  <c r="EH21" i="31" s="1"/>
  <c r="D92" i="24" s="1"/>
  <c r="EJ21" i="31"/>
  <c r="EL21" i="31" s="1"/>
  <c r="D93" i="24" s="1"/>
  <c r="EN21" i="31"/>
  <c r="EP21" i="31" s="1"/>
  <c r="D94" i="24" s="1"/>
  <c r="ER21" i="31"/>
  <c r="EV21" i="31"/>
  <c r="EX21" i="31" s="1"/>
  <c r="D96" i="24" s="1"/>
  <c r="EZ21" i="31"/>
  <c r="FB21" i="31" s="1"/>
  <c r="D97" i="24" s="1"/>
  <c r="FD21" i="31"/>
  <c r="FF21" i="31" s="1"/>
  <c r="D98" i="24" s="1"/>
  <c r="FH21" i="31"/>
  <c r="FJ21" i="31" s="1"/>
  <c r="D99" i="24" s="1"/>
  <c r="FL21" i="31"/>
  <c r="FN21" i="31" s="1"/>
  <c r="D100" i="24" s="1"/>
  <c r="FP21" i="31"/>
  <c r="FT21" i="31"/>
  <c r="FV21" i="31" s="1"/>
  <c r="D102" i="24" s="1"/>
  <c r="FX21" i="31"/>
  <c r="FZ21" i="31" s="1"/>
  <c r="D103" i="24" s="1"/>
  <c r="GB21" i="31"/>
  <c r="GD21" i="31" s="1"/>
  <c r="D104" i="24" s="1"/>
  <c r="GF21" i="31"/>
  <c r="GH21" i="31" s="1"/>
  <c r="D105" i="24" s="1"/>
  <c r="GJ21" i="31"/>
  <c r="GL21" i="31" s="1"/>
  <c r="D106" i="24" s="1"/>
  <c r="GN21" i="31"/>
  <c r="GP21" i="31" s="1"/>
  <c r="D107" i="24" s="1"/>
  <c r="D22" i="31"/>
  <c r="H22" i="31"/>
  <c r="J22" i="31" s="1"/>
  <c r="L22" i="31"/>
  <c r="N22" i="31" s="1"/>
  <c r="P22" i="31"/>
  <c r="R22" i="31" s="1"/>
  <c r="T22" i="31"/>
  <c r="X22" i="31"/>
  <c r="AB22" i="31"/>
  <c r="AC22" i="31" s="1"/>
  <c r="AF22" i="31"/>
  <c r="AJ22" i="31"/>
  <c r="AN22" i="31"/>
  <c r="AP22" i="31" s="1"/>
  <c r="AR22" i="31"/>
  <c r="AT22" i="31" s="1"/>
  <c r="AV22" i="31"/>
  <c r="AZ22" i="31"/>
  <c r="BB22" i="31" s="1"/>
  <c r="BD22" i="31"/>
  <c r="BE22" i="31" s="1"/>
  <c r="BH22" i="31"/>
  <c r="BJ22" i="31" s="1"/>
  <c r="BL22" i="31"/>
  <c r="BP22" i="31"/>
  <c r="BR22" i="31" s="1"/>
  <c r="BT22" i="31"/>
  <c r="BV22" i="31" s="1"/>
  <c r="BX22" i="31"/>
  <c r="BY22" i="31" s="1"/>
  <c r="CB22" i="31"/>
  <c r="CD22" i="31" s="1"/>
  <c r="CF22" i="31"/>
  <c r="CH22" i="31" s="1"/>
  <c r="CJ22" i="31"/>
  <c r="CN22" i="31"/>
  <c r="CR22" i="31"/>
  <c r="CT22" i="31" s="1"/>
  <c r="CV22" i="31"/>
  <c r="CX22" i="31" s="1"/>
  <c r="CZ22" i="31"/>
  <c r="DB22" i="31" s="1"/>
  <c r="DD22" i="31"/>
  <c r="DH22" i="31"/>
  <c r="DJ22" i="31" s="1"/>
  <c r="DL22" i="31"/>
  <c r="DN22" i="31" s="1"/>
  <c r="DP22" i="31"/>
  <c r="DT22" i="31"/>
  <c r="DV22" i="31" s="1"/>
  <c r="DX22" i="31"/>
  <c r="DZ22" i="31" s="1"/>
  <c r="D90" i="25" s="1"/>
  <c r="EB22" i="31"/>
  <c r="ED22" i="31" s="1"/>
  <c r="D91" i="25" s="1"/>
  <c r="EF22" i="31"/>
  <c r="EH22" i="31" s="1"/>
  <c r="D92" i="25" s="1"/>
  <c r="EJ22" i="31"/>
  <c r="EL22" i="31" s="1"/>
  <c r="D93" i="25" s="1"/>
  <c r="EN22" i="31"/>
  <c r="EP22" i="31" s="1"/>
  <c r="D94" i="25" s="1"/>
  <c r="ER22" i="31"/>
  <c r="ET22" i="31" s="1"/>
  <c r="D95" i="25" s="1"/>
  <c r="EV22" i="31"/>
  <c r="EZ22" i="31"/>
  <c r="FB22" i="31" s="1"/>
  <c r="D97" i="25" s="1"/>
  <c r="FD22" i="31"/>
  <c r="FF22" i="31" s="1"/>
  <c r="D98" i="25" s="1"/>
  <c r="FH22" i="31"/>
  <c r="FJ22" i="31" s="1"/>
  <c r="D99" i="25" s="1"/>
  <c r="FL22" i="31"/>
  <c r="FP22" i="31"/>
  <c r="FR22" i="31" s="1"/>
  <c r="D101" i="25" s="1"/>
  <c r="FT22" i="31"/>
  <c r="FV22" i="31" s="1"/>
  <c r="D102" i="25" s="1"/>
  <c r="FX22" i="31"/>
  <c r="FZ22" i="31" s="1"/>
  <c r="D103" i="25" s="1"/>
  <c r="GB22" i="31"/>
  <c r="GF22" i="31"/>
  <c r="GJ22" i="31"/>
  <c r="GL22" i="31" s="1"/>
  <c r="D106" i="25" s="1"/>
  <c r="GN22" i="31"/>
  <c r="GP22" i="31" s="1"/>
  <c r="D107" i="25" s="1"/>
  <c r="D23" i="31"/>
  <c r="F23" i="31" s="1"/>
  <c r="H23" i="31"/>
  <c r="L23" i="31"/>
  <c r="N23" i="31" s="1"/>
  <c r="P23" i="31"/>
  <c r="R23" i="31" s="1"/>
  <c r="T23" i="31"/>
  <c r="V23" i="31" s="1"/>
  <c r="X23" i="31"/>
  <c r="Z23" i="31" s="1"/>
  <c r="AB23" i="31"/>
  <c r="AD23" i="31" s="1"/>
  <c r="AF23" i="31"/>
  <c r="AJ23" i="31"/>
  <c r="AN23" i="31"/>
  <c r="AP23" i="31" s="1"/>
  <c r="AR23" i="31"/>
  <c r="AT23" i="31" s="1"/>
  <c r="AV23" i="31"/>
  <c r="AZ23" i="31"/>
  <c r="BB23" i="31" s="1"/>
  <c r="BD23" i="31"/>
  <c r="BE23" i="31" s="1"/>
  <c r="BH23" i="31"/>
  <c r="BJ23" i="31" s="1"/>
  <c r="BL23" i="31"/>
  <c r="BP23" i="31"/>
  <c r="BR23" i="31" s="1"/>
  <c r="BT23" i="31"/>
  <c r="BV23" i="31" s="1"/>
  <c r="BX23" i="31"/>
  <c r="BY23" i="31" s="1"/>
  <c r="CB23" i="31"/>
  <c r="CD23" i="31" s="1"/>
  <c r="CF23" i="31"/>
  <c r="CH23" i="31" s="1"/>
  <c r="CJ23" i="31"/>
  <c r="CN23" i="31"/>
  <c r="CO23" i="31" s="1"/>
  <c r="CR23" i="31"/>
  <c r="CV23" i="31"/>
  <c r="CZ23" i="31"/>
  <c r="DB23" i="31" s="1"/>
  <c r="DD23" i="31"/>
  <c r="DH23" i="31"/>
  <c r="DL23" i="31"/>
  <c r="DN23" i="31" s="1"/>
  <c r="DP23" i="31"/>
  <c r="DT23" i="31"/>
  <c r="DV23" i="31" s="1"/>
  <c r="DX23" i="31"/>
  <c r="DZ23" i="31" s="1"/>
  <c r="D90" i="26" s="1"/>
  <c r="EB23" i="31"/>
  <c r="ED23" i="31" s="1"/>
  <c r="D91" i="26" s="1"/>
  <c r="EF23" i="31"/>
  <c r="EH23" i="31" s="1"/>
  <c r="D92" i="26" s="1"/>
  <c r="EJ23" i="31"/>
  <c r="EL23" i="31" s="1"/>
  <c r="D93" i="26" s="1"/>
  <c r="EN23" i="31"/>
  <c r="EP23" i="31" s="1"/>
  <c r="D94" i="26" s="1"/>
  <c r="ER23" i="31"/>
  <c r="ET23" i="31" s="1"/>
  <c r="D95" i="26" s="1"/>
  <c r="EV23" i="31"/>
  <c r="EZ23" i="31"/>
  <c r="FB23" i="31" s="1"/>
  <c r="D97" i="26" s="1"/>
  <c r="FD23" i="31"/>
  <c r="FF23" i="31" s="1"/>
  <c r="D98" i="26" s="1"/>
  <c r="FH23" i="31"/>
  <c r="FJ23" i="31" s="1"/>
  <c r="D99" i="26" s="1"/>
  <c r="FL23" i="31"/>
  <c r="FP23" i="31"/>
  <c r="FR23" i="31" s="1"/>
  <c r="D101" i="26" s="1"/>
  <c r="FT23" i="31"/>
  <c r="FV23" i="31" s="1"/>
  <c r="D102" i="26" s="1"/>
  <c r="FX23" i="31"/>
  <c r="FZ23" i="31" s="1"/>
  <c r="D103" i="26" s="1"/>
  <c r="GB23" i="31"/>
  <c r="GF23" i="31"/>
  <c r="GJ23" i="31"/>
  <c r="GL23" i="31" s="1"/>
  <c r="D106" i="26" s="1"/>
  <c r="GN23" i="31"/>
  <c r="GP23" i="31" s="1"/>
  <c r="D107" i="26" s="1"/>
  <c r="D24" i="31"/>
  <c r="F24" i="31" s="1"/>
  <c r="H24" i="31"/>
  <c r="L24" i="31"/>
  <c r="N24" i="31" s="1"/>
  <c r="P24" i="31"/>
  <c r="Q24" i="31" s="1"/>
  <c r="T24" i="31"/>
  <c r="X24" i="31"/>
  <c r="Z24" i="31" s="1"/>
  <c r="AB24" i="31"/>
  <c r="AC24" i="31" s="1"/>
  <c r="AF24" i="31"/>
  <c r="AJ24" i="31"/>
  <c r="AN24" i="31"/>
  <c r="AP24" i="31" s="1"/>
  <c r="AR24" i="31"/>
  <c r="AT24" i="31" s="1"/>
  <c r="AV24" i="31"/>
  <c r="AZ24" i="31"/>
  <c r="BB24" i="31" s="1"/>
  <c r="BD24" i="31"/>
  <c r="BE24" i="31" s="1"/>
  <c r="BH24" i="31"/>
  <c r="BJ24" i="31" s="1"/>
  <c r="BL24" i="31"/>
  <c r="BP24" i="31"/>
  <c r="BR24" i="31" s="1"/>
  <c r="BT24" i="31"/>
  <c r="BV24" i="31" s="1"/>
  <c r="BX24" i="31"/>
  <c r="CB24" i="31"/>
  <c r="CD24" i="31" s="1"/>
  <c r="CF24" i="31"/>
  <c r="CH24" i="31" s="1"/>
  <c r="CJ24" i="31"/>
  <c r="CN24" i="31"/>
  <c r="CO24" i="31" s="1"/>
  <c r="CR24" i="31"/>
  <c r="CV24" i="31"/>
  <c r="CX24" i="31" s="1"/>
  <c r="CZ24" i="31"/>
  <c r="DB24" i="31" s="1"/>
  <c r="DD24" i="31"/>
  <c r="DF24" i="31" s="1"/>
  <c r="DH24" i="31"/>
  <c r="DL24" i="31"/>
  <c r="DN24" i="31" s="1"/>
  <c r="DP24" i="31"/>
  <c r="DT24" i="31"/>
  <c r="DV24" i="31" s="1"/>
  <c r="DX24" i="31"/>
  <c r="DZ24" i="31" s="1"/>
  <c r="D91" i="27" s="1"/>
  <c r="EB24" i="31"/>
  <c r="ED24" i="31" s="1"/>
  <c r="D92" i="27" s="1"/>
  <c r="EF24" i="31"/>
  <c r="EH24" i="31" s="1"/>
  <c r="D93" i="27" s="1"/>
  <c r="EJ24" i="31"/>
  <c r="EL24" i="31" s="1"/>
  <c r="D94" i="27" s="1"/>
  <c r="EN24" i="31"/>
  <c r="EP24" i="31" s="1"/>
  <c r="D95" i="27" s="1"/>
  <c r="ER24" i="31"/>
  <c r="ET24" i="31" s="1"/>
  <c r="D96" i="27" s="1"/>
  <c r="EV24" i="31"/>
  <c r="EZ24" i="31"/>
  <c r="FB24" i="31" s="1"/>
  <c r="D98" i="27" s="1"/>
  <c r="FD24" i="31"/>
  <c r="FF24" i="31" s="1"/>
  <c r="D99" i="27" s="1"/>
  <c r="FH24" i="31"/>
  <c r="FJ24" i="31" s="1"/>
  <c r="D100" i="27" s="1"/>
  <c r="FL24" i="31"/>
  <c r="FP24" i="31"/>
  <c r="FR24" i="31" s="1"/>
  <c r="D102" i="27" s="1"/>
  <c r="FT24" i="31"/>
  <c r="FV24" i="31" s="1"/>
  <c r="D103" i="27" s="1"/>
  <c r="FX24" i="31"/>
  <c r="FZ24" i="31" s="1"/>
  <c r="D104" i="27" s="1"/>
  <c r="GB24" i="31"/>
  <c r="GF24" i="31"/>
  <c r="GJ24" i="31"/>
  <c r="GL24" i="31" s="1"/>
  <c r="D107" i="27" s="1"/>
  <c r="GN24" i="31"/>
  <c r="GP24" i="31" s="1"/>
  <c r="D108" i="27" s="1"/>
  <c r="D25" i="31"/>
  <c r="F25" i="31" s="1"/>
  <c r="H25" i="31"/>
  <c r="L25" i="31"/>
  <c r="N25" i="31" s="1"/>
  <c r="P25" i="31"/>
  <c r="T25" i="31"/>
  <c r="V25" i="31" s="1"/>
  <c r="X25" i="31"/>
  <c r="Z25" i="31" s="1"/>
  <c r="AB25" i="31"/>
  <c r="AC25" i="31" s="1"/>
  <c r="AF25" i="31"/>
  <c r="AJ25" i="31"/>
  <c r="AN25" i="31"/>
  <c r="AP25" i="31" s="1"/>
  <c r="AR25" i="31"/>
  <c r="AT25" i="31" s="1"/>
  <c r="AV25" i="31"/>
  <c r="AZ25" i="31"/>
  <c r="BB25" i="31" s="1"/>
  <c r="BD25" i="31"/>
  <c r="BF25" i="31" s="1"/>
  <c r="BH25" i="31"/>
  <c r="BJ25" i="31" s="1"/>
  <c r="BL25" i="31"/>
  <c r="BP25" i="31"/>
  <c r="BR25" i="31" s="1"/>
  <c r="BT25" i="31"/>
  <c r="BV25" i="31" s="1"/>
  <c r="BX25" i="31"/>
  <c r="CB25" i="31"/>
  <c r="CD25" i="31" s="1"/>
  <c r="CF25" i="31"/>
  <c r="CH25" i="31" s="1"/>
  <c r="CJ25" i="31"/>
  <c r="CN25" i="31"/>
  <c r="CO25" i="31" s="1"/>
  <c r="CR25" i="31"/>
  <c r="CV25" i="31"/>
  <c r="CX25" i="31" s="1"/>
  <c r="CZ25" i="31"/>
  <c r="DB25" i="31" s="1"/>
  <c r="DD25" i="31"/>
  <c r="DH25" i="31"/>
  <c r="DJ25" i="31" s="1"/>
  <c r="DL25" i="31"/>
  <c r="DN25" i="31" s="1"/>
  <c r="DP25" i="31"/>
  <c r="DT25" i="31"/>
  <c r="DV25" i="31" s="1"/>
  <c r="DX25" i="31"/>
  <c r="DZ25" i="31" s="1"/>
  <c r="D90" i="28" s="1"/>
  <c r="EB25" i="31"/>
  <c r="ED25" i="31" s="1"/>
  <c r="D91" i="28" s="1"/>
  <c r="EF25" i="31"/>
  <c r="EH25" i="31" s="1"/>
  <c r="D92" i="28" s="1"/>
  <c r="EJ25" i="31"/>
  <c r="EL25" i="31" s="1"/>
  <c r="D93" i="28" s="1"/>
  <c r="EN25" i="31"/>
  <c r="EP25" i="31" s="1"/>
  <c r="D94" i="28" s="1"/>
  <c r="ER25" i="31"/>
  <c r="ET25" i="31" s="1"/>
  <c r="D95" i="28" s="1"/>
  <c r="EV25" i="31"/>
  <c r="EZ25" i="31"/>
  <c r="FB25" i="31" s="1"/>
  <c r="D97" i="28" s="1"/>
  <c r="FD25" i="31"/>
  <c r="FF25" i="31" s="1"/>
  <c r="D98" i="28" s="1"/>
  <c r="FH25" i="31"/>
  <c r="FJ25" i="31" s="1"/>
  <c r="D99" i="28" s="1"/>
  <c r="FL25" i="31"/>
  <c r="FP25" i="31"/>
  <c r="FR25" i="31" s="1"/>
  <c r="D101" i="28" s="1"/>
  <c r="FT25" i="31"/>
  <c r="FV25" i="31" s="1"/>
  <c r="D102" i="28" s="1"/>
  <c r="FX25" i="31"/>
  <c r="FZ25" i="31" s="1"/>
  <c r="D103" i="28" s="1"/>
  <c r="GB25" i="31"/>
  <c r="GF25" i="31"/>
  <c r="GJ25" i="31"/>
  <c r="GL25" i="31" s="1"/>
  <c r="D106" i="28" s="1"/>
  <c r="GN25" i="31"/>
  <c r="GP25" i="31" s="1"/>
  <c r="D107" i="28" s="1"/>
  <c r="J88" i="28"/>
  <c r="H88" i="28"/>
  <c r="F88" i="28"/>
  <c r="C88" i="28"/>
  <c r="J87" i="28"/>
  <c r="H87" i="28"/>
  <c r="F87" i="28"/>
  <c r="C87" i="28"/>
  <c r="J86" i="28"/>
  <c r="H86" i="28"/>
  <c r="F86" i="28"/>
  <c r="C86" i="28"/>
  <c r="J85" i="28"/>
  <c r="H85" i="28"/>
  <c r="F85" i="28"/>
  <c r="C85" i="28"/>
  <c r="J84" i="28"/>
  <c r="H84" i="28"/>
  <c r="F84" i="28"/>
  <c r="C84" i="28"/>
  <c r="Z5" i="31" l="1"/>
  <c r="X3" i="31"/>
  <c r="V5" i="31"/>
  <c r="T3" i="31"/>
  <c r="P3" i="31"/>
  <c r="N5" i="31"/>
  <c r="L3" i="31"/>
  <c r="H3" i="31"/>
  <c r="AB3" i="31"/>
  <c r="BR4" i="31"/>
  <c r="BF22" i="31"/>
  <c r="BU12" i="31"/>
  <c r="BV8" i="31"/>
  <c r="BV10" i="31"/>
  <c r="F20" i="31"/>
  <c r="BV6" i="31"/>
  <c r="CO7" i="31"/>
  <c r="Q17" i="31"/>
  <c r="BV19" i="31"/>
  <c r="CH6" i="31"/>
  <c r="DF25" i="31"/>
  <c r="BF24" i="31"/>
  <c r="AD24" i="31"/>
  <c r="BU23" i="31"/>
  <c r="BE25" i="31"/>
  <c r="DJ23" i="31"/>
  <c r="BI23" i="31"/>
  <c r="CP19" i="31"/>
  <c r="AD15" i="31"/>
  <c r="AD20" i="31"/>
  <c r="CH9" i="31"/>
  <c r="V24" i="31"/>
  <c r="DF22" i="31"/>
  <c r="BI21" i="31"/>
  <c r="BV17" i="31"/>
  <c r="CT14" i="31"/>
  <c r="CX12" i="31"/>
  <c r="DF18" i="31"/>
  <c r="DF15" i="31"/>
  <c r="BJ12" i="31"/>
  <c r="M12" i="31"/>
  <c r="DB6" i="31"/>
  <c r="CT15" i="31"/>
  <c r="R15" i="31"/>
  <c r="DJ8" i="31"/>
  <c r="CH17" i="31"/>
  <c r="CH11" i="31"/>
  <c r="DJ24" i="31"/>
  <c r="R24" i="31"/>
  <c r="DF23" i="31"/>
  <c r="AC23" i="31"/>
  <c r="BI22" i="31"/>
  <c r="CH18" i="31"/>
  <c r="CH16" i="31"/>
  <c r="E15" i="31"/>
  <c r="CG7" i="31"/>
  <c r="BE6" i="31"/>
  <c r="BN19" i="31"/>
  <c r="R25" i="31"/>
  <c r="Q19" i="31"/>
  <c r="AD18" i="31"/>
  <c r="DF17" i="31"/>
  <c r="J13" i="31"/>
  <c r="AD25" i="31"/>
  <c r="BF23" i="31"/>
  <c r="CP21" i="31"/>
  <c r="BF7" i="31"/>
  <c r="CX23" i="31"/>
  <c r="AD21" i="31"/>
  <c r="CP16" i="31"/>
  <c r="BV9" i="31"/>
  <c r="BF14" i="31"/>
  <c r="BN13" i="31"/>
  <c r="Q8" i="31"/>
  <c r="DB7" i="31"/>
  <c r="GD25" i="31"/>
  <c r="D104" i="28" s="1"/>
  <c r="CD20" i="31"/>
  <c r="R20" i="31"/>
  <c r="Q20" i="31"/>
  <c r="FN25" i="31"/>
  <c r="D100" i="28" s="1"/>
  <c r="CL25" i="31"/>
  <c r="FN24" i="31"/>
  <c r="D101" i="27" s="1"/>
  <c r="CK24" i="31"/>
  <c r="CL24" i="31"/>
  <c r="FN23" i="31"/>
  <c r="D100" i="26" s="1"/>
  <c r="CL23" i="31"/>
  <c r="FN22" i="31"/>
  <c r="D100" i="25" s="1"/>
  <c r="CL22" i="31"/>
  <c r="V22" i="31"/>
  <c r="BA21" i="31"/>
  <c r="BB21" i="31"/>
  <c r="CX19" i="31"/>
  <c r="FR21" i="31"/>
  <c r="D101" i="24" s="1"/>
  <c r="FV19" i="31"/>
  <c r="D102" i="22" s="1"/>
  <c r="CG25" i="31"/>
  <c r="CG24" i="31"/>
  <c r="CG23" i="31"/>
  <c r="CG22" i="31"/>
  <c r="ET21" i="31"/>
  <c r="D95" i="24" s="1"/>
  <c r="CT20" i="31"/>
  <c r="BB20" i="31"/>
  <c r="ET16" i="31"/>
  <c r="D95" i="19" s="1"/>
  <c r="CG15" i="31"/>
  <c r="CH15" i="31"/>
  <c r="GD24" i="31"/>
  <c r="D105" i="27" s="1"/>
  <c r="EX22" i="31"/>
  <c r="D96" i="25" s="1"/>
  <c r="BJ19" i="31"/>
  <c r="GD22" i="31"/>
  <c r="D104" i="25" s="1"/>
  <c r="EX25" i="31"/>
  <c r="D96" i="28" s="1"/>
  <c r="EX24" i="31"/>
  <c r="D97" i="27" s="1"/>
  <c r="DZ21" i="31"/>
  <c r="D90" i="24" s="1"/>
  <c r="AT21" i="31"/>
  <c r="CT25" i="31"/>
  <c r="BM25" i="31"/>
  <c r="BN25" i="31"/>
  <c r="CT24" i="31"/>
  <c r="BM24" i="31"/>
  <c r="BN24" i="31"/>
  <c r="CT23" i="31"/>
  <c r="BM23" i="31"/>
  <c r="BN23" i="31"/>
  <c r="BN22" i="31"/>
  <c r="EP20" i="31"/>
  <c r="D94" i="23" s="1"/>
  <c r="DF20" i="31"/>
  <c r="AC16" i="31"/>
  <c r="AD16" i="31"/>
  <c r="GH25" i="31"/>
  <c r="D105" i="28" s="1"/>
  <c r="GH24" i="31"/>
  <c r="D106" i="27" s="1"/>
  <c r="GH23" i="31"/>
  <c r="D105" i="26" s="1"/>
  <c r="J23" i="31"/>
  <c r="GH22" i="31"/>
  <c r="D105" i="25" s="1"/>
  <c r="DF21" i="31"/>
  <c r="FF20" i="31"/>
  <c r="D98" i="23" s="1"/>
  <c r="DZ19" i="31"/>
  <c r="D90" i="22" s="1"/>
  <c r="GD23" i="31"/>
  <c r="D104" i="26" s="1"/>
  <c r="Z22" i="31"/>
  <c r="CG21" i="31"/>
  <c r="CH21" i="31"/>
  <c r="AT19" i="31"/>
  <c r="EX23" i="31"/>
  <c r="D96" i="26" s="1"/>
  <c r="J25" i="31"/>
  <c r="J24" i="31"/>
  <c r="DR25" i="31"/>
  <c r="CP25" i="31"/>
  <c r="DR24" i="31"/>
  <c r="CP24" i="31"/>
  <c r="DR23" i="31"/>
  <c r="CP23" i="31"/>
  <c r="DR22" i="31"/>
  <c r="CP22" i="31"/>
  <c r="DB21" i="31"/>
  <c r="EH20" i="31"/>
  <c r="D92" i="23" s="1"/>
  <c r="AT18" i="31"/>
  <c r="BF21" i="31"/>
  <c r="FR20" i="31"/>
  <c r="D101" i="23" s="1"/>
  <c r="CH20" i="31"/>
  <c r="AD17" i="31"/>
  <c r="BN16" i="31"/>
  <c r="BD3" i="31"/>
  <c r="BE14" i="31" s="1"/>
  <c r="AD22" i="31"/>
  <c r="F22" i="31"/>
  <c r="BV20" i="31"/>
  <c r="DJ19" i="31"/>
  <c r="CH19" i="31"/>
  <c r="BE19" i="31"/>
  <c r="BF19" i="31"/>
  <c r="AT17" i="31"/>
  <c r="FJ16" i="31"/>
  <c r="D99" i="19" s="1"/>
  <c r="DV13" i="31"/>
  <c r="DJ21" i="31"/>
  <c r="Q21" i="31"/>
  <c r="DF19" i="31"/>
  <c r="BV18" i="31"/>
  <c r="CX16" i="31"/>
  <c r="FB14" i="31"/>
  <c r="D97" i="17" s="1"/>
  <c r="BF20" i="31"/>
  <c r="V19" i="31"/>
  <c r="V18" i="31"/>
  <c r="EL13" i="31"/>
  <c r="D93" i="16" s="1"/>
  <c r="CD19" i="31"/>
  <c r="V17" i="31"/>
  <c r="GP16" i="31"/>
  <c r="D107" i="19" s="1"/>
  <c r="GP18" i="31"/>
  <c r="D107" i="21" s="1"/>
  <c r="FJ18" i="31"/>
  <c r="D99" i="21" s="1"/>
  <c r="ED18" i="31"/>
  <c r="D91" i="21" s="1"/>
  <c r="CX18" i="31"/>
  <c r="GP17" i="31"/>
  <c r="D107" i="20" s="1"/>
  <c r="FJ17" i="31"/>
  <c r="D99" i="20" s="1"/>
  <c r="ED17" i="31"/>
  <c r="D91" i="20" s="1"/>
  <c r="CX17" i="31"/>
  <c r="ED16" i="31"/>
  <c r="D91" i="19" s="1"/>
  <c r="R16" i="31"/>
  <c r="ET15" i="31"/>
  <c r="D95" i="18" s="1"/>
  <c r="J15" i="31"/>
  <c r="GD15" i="31"/>
  <c r="D104" i="18" s="1"/>
  <c r="EP19" i="31"/>
  <c r="R14" i="31"/>
  <c r="Q14" i="31"/>
  <c r="FV18" i="31"/>
  <c r="D102" i="21" s="1"/>
  <c r="EP18" i="31"/>
  <c r="D94" i="21" s="1"/>
  <c r="DJ18" i="31"/>
  <c r="CD18" i="31"/>
  <c r="BF18" i="31"/>
  <c r="FV17" i="31"/>
  <c r="D102" i="20" s="1"/>
  <c r="EP17" i="31"/>
  <c r="D94" i="20" s="1"/>
  <c r="DJ17" i="31"/>
  <c r="CD17" i="31"/>
  <c r="BF17" i="31"/>
  <c r="GL16" i="31"/>
  <c r="D106" i="19" s="1"/>
  <c r="EL16" i="31"/>
  <c r="D93" i="19" s="1"/>
  <c r="DZ16" i="31"/>
  <c r="D90" i="19" s="1"/>
  <c r="BJ16" i="31"/>
  <c r="FZ15" i="31"/>
  <c r="BM15" i="31"/>
  <c r="BB15" i="31"/>
  <c r="DB14" i="31"/>
  <c r="N14" i="31"/>
  <c r="FV13" i="31"/>
  <c r="DZ12" i="31"/>
  <c r="D90" i="15" s="1"/>
  <c r="GL15" i="31"/>
  <c r="D106" i="18" s="1"/>
  <c r="DN15" i="31"/>
  <c r="DN4" i="31" s="1"/>
  <c r="CP15" i="31"/>
  <c r="FR13" i="31"/>
  <c r="D101" i="16" s="1"/>
  <c r="BB12" i="31"/>
  <c r="ER3" i="31"/>
  <c r="ES22" i="31" s="1"/>
  <c r="FX3" i="31"/>
  <c r="V15" i="31"/>
  <c r="FN14" i="31"/>
  <c r="D100" i="17" s="1"/>
  <c r="GH13" i="31"/>
  <c r="D105" i="16" s="1"/>
  <c r="FN13" i="31"/>
  <c r="D100" i="16" s="1"/>
  <c r="DF12" i="31"/>
  <c r="DB11" i="31"/>
  <c r="DL3" i="31"/>
  <c r="DM24" i="31" s="1"/>
  <c r="CD14" i="31"/>
  <c r="EP12" i="31"/>
  <c r="D94" i="15" s="1"/>
  <c r="EN3" i="31"/>
  <c r="EO20" i="31" s="1"/>
  <c r="DV11" i="31"/>
  <c r="EL12" i="31"/>
  <c r="D93" i="15" s="1"/>
  <c r="Y12" i="31"/>
  <c r="Z12" i="31"/>
  <c r="EP14" i="31"/>
  <c r="D94" i="17" s="1"/>
  <c r="CP14" i="31"/>
  <c r="FF13" i="31"/>
  <c r="D98" i="16" s="1"/>
  <c r="AC13" i="31"/>
  <c r="AD13" i="31"/>
  <c r="FB12" i="31"/>
  <c r="D97" i="15" s="1"/>
  <c r="EH12" i="31"/>
  <c r="AT15" i="31"/>
  <c r="DF13" i="31"/>
  <c r="CO13" i="31"/>
  <c r="BB13" i="31"/>
  <c r="FR11" i="31"/>
  <c r="D101" i="14" s="1"/>
  <c r="CL9" i="31"/>
  <c r="Q9" i="31"/>
  <c r="DR8" i="31"/>
  <c r="BB7" i="31"/>
  <c r="GF3" i="31"/>
  <c r="GG23" i="31" s="1"/>
  <c r="FL3" i="31"/>
  <c r="FM24" i="31" s="1"/>
  <c r="AR3" i="31"/>
  <c r="AC12" i="31"/>
  <c r="AD12" i="31"/>
  <c r="DJ11" i="31"/>
  <c r="BF11" i="31"/>
  <c r="GL10" i="31"/>
  <c r="D106" i="13" s="1"/>
  <c r="Z8" i="31"/>
  <c r="AD7" i="31"/>
  <c r="AC7" i="31"/>
  <c r="DF6" i="31"/>
  <c r="AD6" i="31"/>
  <c r="CZ3" i="31"/>
  <c r="DA10" i="31" s="1"/>
  <c r="BL3" i="31"/>
  <c r="AN3" i="31"/>
  <c r="FT3" i="31"/>
  <c r="FU17" i="31" s="1"/>
  <c r="BB14" i="31"/>
  <c r="FR12" i="31"/>
  <c r="D101" i="15" s="1"/>
  <c r="EL11" i="31"/>
  <c r="D93" i="14" s="1"/>
  <c r="DR9" i="31"/>
  <c r="EX8" i="31"/>
  <c r="D96" i="11" s="1"/>
  <c r="BN8" i="31"/>
  <c r="EL7" i="31"/>
  <c r="D93" i="10" s="1"/>
  <c r="Z7" i="31"/>
  <c r="CH5" i="31"/>
  <c r="CF3" i="31"/>
  <c r="AJ3" i="31"/>
  <c r="DH3" i="31"/>
  <c r="DI23" i="31" s="1"/>
  <c r="EL10" i="31"/>
  <c r="D93" i="13" s="1"/>
  <c r="CL10" i="31"/>
  <c r="BN9" i="31"/>
  <c r="J9" i="31"/>
  <c r="FF7" i="31"/>
  <c r="D98" i="10" s="1"/>
  <c r="EL6" i="31"/>
  <c r="D93" i="9" s="1"/>
  <c r="FD3" i="31"/>
  <c r="FE19" i="31" s="1"/>
  <c r="FF5" i="31"/>
  <c r="D98" i="3" s="1"/>
  <c r="EL5" i="31"/>
  <c r="D93" i="3" s="1"/>
  <c r="EJ3" i="31"/>
  <c r="EK17" i="31" s="1"/>
  <c r="AF3" i="31"/>
  <c r="DF11" i="31"/>
  <c r="BB11" i="31"/>
  <c r="EX9" i="31"/>
  <c r="D96" i="12" s="1"/>
  <c r="GD8" i="31"/>
  <c r="D104" i="11" s="1"/>
  <c r="EZ3" i="31"/>
  <c r="FA11" i="31" s="1"/>
  <c r="CV3" i="31"/>
  <c r="BX3" i="31"/>
  <c r="BY12" i="31" s="1"/>
  <c r="AC14" i="31"/>
  <c r="AD14" i="31"/>
  <c r="CB3" i="31"/>
  <c r="Q11" i="31"/>
  <c r="EX10" i="31"/>
  <c r="D96" i="13" s="1"/>
  <c r="BN10" i="31"/>
  <c r="J10" i="31"/>
  <c r="FR6" i="31"/>
  <c r="D101" i="9" s="1"/>
  <c r="GN3" i="31"/>
  <c r="GD9" i="31"/>
  <c r="D104" i="12" s="1"/>
  <c r="FR7" i="31"/>
  <c r="D101" i="10" s="1"/>
  <c r="DZ7" i="31"/>
  <c r="D90" i="10" s="1"/>
  <c r="GL6" i="31"/>
  <c r="D106" i="9" s="1"/>
  <c r="AD11" i="31"/>
  <c r="DF7" i="31"/>
  <c r="EB3" i="31"/>
  <c r="EC17" i="31" s="1"/>
  <c r="CR3" i="31"/>
  <c r="CS25" i="31" s="1"/>
  <c r="CT5" i="31"/>
  <c r="BT3" i="31"/>
  <c r="BU5" i="31" s="1"/>
  <c r="BV5" i="31"/>
  <c r="CL8" i="31"/>
  <c r="FH3" i="31"/>
  <c r="FI17" i="31" s="1"/>
  <c r="DX3" i="31"/>
  <c r="DY21" i="31" s="1"/>
  <c r="DZ5" i="31"/>
  <c r="DF5" i="31"/>
  <c r="DD3" i="31"/>
  <c r="DE23" i="31" s="1"/>
  <c r="CN3" i="31"/>
  <c r="BP3" i="31"/>
  <c r="BB8" i="31"/>
  <c r="AD8" i="31"/>
  <c r="DT3" i="31"/>
  <c r="AV3" i="31"/>
  <c r="D3" i="31"/>
  <c r="E18" i="31" s="1"/>
  <c r="F5" i="31"/>
  <c r="DR10" i="31"/>
  <c r="BB6" i="31"/>
  <c r="GJ3" i="31"/>
  <c r="GK9" i="31" s="1"/>
  <c r="GL5" i="31"/>
  <c r="D106" i="3" s="1"/>
  <c r="FR5" i="31"/>
  <c r="D101" i="3" s="1"/>
  <c r="FP3" i="31"/>
  <c r="FQ20" i="31" s="1"/>
  <c r="EF3" i="31"/>
  <c r="EG7" i="31" s="1"/>
  <c r="BH3" i="31"/>
  <c r="BJ5" i="31"/>
  <c r="AZ3" i="31"/>
  <c r="GB3" i="31"/>
  <c r="GC24" i="31" s="1"/>
  <c r="EV3" i="31"/>
  <c r="EW5" i="31" s="1"/>
  <c r="DP3" i="31"/>
  <c r="DQ8" i="31" s="1"/>
  <c r="CJ3" i="31"/>
  <c r="AC8" i="31"/>
  <c r="FB6" i="31"/>
  <c r="D97" i="9" s="1"/>
  <c r="DV6" i="31"/>
  <c r="CP6" i="31"/>
  <c r="N6" i="31"/>
  <c r="GH5" i="31"/>
  <c r="D105" i="3" s="1"/>
  <c r="FB5" i="31"/>
  <c r="D97" i="3" s="1"/>
  <c r="DV5" i="31"/>
  <c r="CP5" i="31"/>
  <c r="CD5" i="31"/>
  <c r="BF5" i="31"/>
  <c r="CO5" i="31"/>
  <c r="AT5" i="31"/>
  <c r="J5" i="31"/>
  <c r="Q23" i="31"/>
  <c r="AT8" i="31"/>
  <c r="V8" i="31"/>
  <c r="ED7" i="31"/>
  <c r="CX7" i="31"/>
  <c r="CX4" i="31" s="1"/>
  <c r="J8" i="31"/>
  <c r="GD7" i="31"/>
  <c r="D104" i="10" s="1"/>
  <c r="EX7" i="31"/>
  <c r="D96" i="10" s="1"/>
  <c r="DR7" i="31"/>
  <c r="CL7" i="31"/>
  <c r="BN7" i="31"/>
  <c r="J7" i="31"/>
  <c r="GD6" i="31"/>
  <c r="D104" i="9" s="1"/>
  <c r="EX6" i="31"/>
  <c r="D96" i="9" s="1"/>
  <c r="DR6" i="31"/>
  <c r="CL6" i="31"/>
  <c r="BN6" i="31"/>
  <c r="J6" i="31"/>
  <c r="GD5" i="31"/>
  <c r="D104" i="3" s="1"/>
  <c r="EX5" i="31"/>
  <c r="D96" i="3" s="1"/>
  <c r="DR5" i="31"/>
  <c r="BB5" i="31"/>
  <c r="AD5" i="31"/>
  <c r="R5" i="31"/>
  <c r="F84" i="3"/>
  <c r="F84" i="9"/>
  <c r="F84" i="10"/>
  <c r="F84" i="11"/>
  <c r="F84" i="12"/>
  <c r="F84" i="13"/>
  <c r="F84" i="14"/>
  <c r="F84" i="15"/>
  <c r="F84" i="16"/>
  <c r="F84" i="17"/>
  <c r="F84" i="18"/>
  <c r="F84" i="19"/>
  <c r="F84" i="20"/>
  <c r="F84" i="21"/>
  <c r="F84" i="22"/>
  <c r="F84" i="23"/>
  <c r="F84" i="24"/>
  <c r="F84" i="25"/>
  <c r="F84" i="26"/>
  <c r="F85" i="27"/>
  <c r="J138" i="3"/>
  <c r="F141" i="3"/>
  <c r="J138" i="9"/>
  <c r="F141" i="9"/>
  <c r="J138" i="10"/>
  <c r="F141" i="10"/>
  <c r="J138" i="11"/>
  <c r="F141" i="11"/>
  <c r="J138" i="12"/>
  <c r="F141" i="12"/>
  <c r="J138" i="13"/>
  <c r="F141" i="13"/>
  <c r="J138" i="14"/>
  <c r="F141" i="14"/>
  <c r="J138" i="15"/>
  <c r="F141" i="15"/>
  <c r="J138" i="16"/>
  <c r="F141" i="16"/>
  <c r="J138" i="17"/>
  <c r="F141" i="17"/>
  <c r="J138" i="18"/>
  <c r="F141" i="18"/>
  <c r="J138" i="19"/>
  <c r="F141" i="19"/>
  <c r="J138" i="20"/>
  <c r="F141" i="20"/>
  <c r="J138" i="22"/>
  <c r="F141" i="22"/>
  <c r="J138" i="23"/>
  <c r="F141" i="23"/>
  <c r="J138" i="24"/>
  <c r="F141" i="24"/>
  <c r="J138" i="25"/>
  <c r="F141" i="25"/>
  <c r="J138" i="26"/>
  <c r="F141" i="26"/>
  <c r="J137" i="27"/>
  <c r="F140" i="27"/>
  <c r="J138" i="28"/>
  <c r="F141" i="28"/>
  <c r="J138" i="21"/>
  <c r="F141" i="21"/>
  <c r="J1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29" i="1"/>
  <c r="E20" i="31" l="1"/>
  <c r="CS13" i="31"/>
  <c r="CS5" i="31"/>
  <c r="CS14" i="31"/>
  <c r="CS21" i="31"/>
  <c r="CS23" i="31"/>
  <c r="CS12" i="31"/>
  <c r="CS7" i="31"/>
  <c r="CS24" i="31"/>
  <c r="U20" i="31"/>
  <c r="Y23" i="31"/>
  <c r="I13" i="31"/>
  <c r="I23" i="31"/>
  <c r="BI19" i="31"/>
  <c r="CG20" i="31"/>
  <c r="AS25" i="31"/>
  <c r="BU17" i="31"/>
  <c r="CC14" i="31"/>
  <c r="CK9" i="31"/>
  <c r="AW24" i="31"/>
  <c r="CO17" i="31"/>
  <c r="CS10" i="31"/>
  <c r="AG21" i="31"/>
  <c r="AO23" i="31"/>
  <c r="BY15" i="31"/>
  <c r="BM8" i="31"/>
  <c r="CW25" i="31"/>
  <c r="BA11" i="31"/>
  <c r="BQ24" i="31"/>
  <c r="M14" i="31"/>
  <c r="AK13" i="31"/>
  <c r="BE20" i="31"/>
  <c r="Q18" i="31"/>
  <c r="DI25" i="31"/>
  <c r="DE5" i="31"/>
  <c r="BU15" i="31"/>
  <c r="DE12" i="31"/>
  <c r="DE7" i="31"/>
  <c r="DE11" i="31"/>
  <c r="BU14" i="31"/>
  <c r="DI6" i="31"/>
  <c r="DE9" i="31"/>
  <c r="BU19" i="31"/>
  <c r="DE17" i="31"/>
  <c r="DE18" i="31"/>
  <c r="CW12" i="31"/>
  <c r="CW5" i="31"/>
  <c r="CW23" i="31"/>
  <c r="DA21" i="31"/>
  <c r="DA6" i="31"/>
  <c r="DA7" i="31"/>
  <c r="DE25" i="31"/>
  <c r="DE24" i="31"/>
  <c r="DE19" i="31"/>
  <c r="DE13" i="31"/>
  <c r="DE16" i="31"/>
  <c r="DE20" i="31"/>
  <c r="DE14" i="31"/>
  <c r="DE21" i="31"/>
  <c r="DE10" i="31"/>
  <c r="DE22" i="31"/>
  <c r="DE8" i="31"/>
  <c r="DE15" i="31"/>
  <c r="DE6" i="31"/>
  <c r="DI22" i="31"/>
  <c r="DI15" i="31"/>
  <c r="DI8" i="31"/>
  <c r="DI19" i="31"/>
  <c r="DI24" i="31"/>
  <c r="DI7" i="31"/>
  <c r="DI21" i="31"/>
  <c r="DI13" i="31"/>
  <c r="BU10" i="31"/>
  <c r="BU18" i="31"/>
  <c r="BU24" i="31"/>
  <c r="BU7" i="31"/>
  <c r="BU25" i="31"/>
  <c r="BU6" i="31"/>
  <c r="BU20" i="31"/>
  <c r="BU8" i="31"/>
  <c r="BU9" i="31"/>
  <c r="BU11" i="31"/>
  <c r="BU22" i="31"/>
  <c r="BU13" i="31"/>
  <c r="Q6" i="31"/>
  <c r="CS20" i="31"/>
  <c r="Q25" i="31"/>
  <c r="AW25" i="31"/>
  <c r="AW21" i="31"/>
  <c r="CS15" i="31"/>
  <c r="Q12" i="31"/>
  <c r="DA5" i="31"/>
  <c r="Y5" i="31"/>
  <c r="U24" i="31"/>
  <c r="AO7" i="31"/>
  <c r="FM6" i="31"/>
  <c r="AG5" i="31"/>
  <c r="BQ6" i="31"/>
  <c r="FM10" i="31"/>
  <c r="CK11" i="31"/>
  <c r="V4" i="31"/>
  <c r="DQ7" i="31"/>
  <c r="DA9" i="31"/>
  <c r="GG5" i="31"/>
  <c r="AX4" i="31"/>
  <c r="EG11" i="31"/>
  <c r="EG5" i="31"/>
  <c r="Y6" i="31"/>
  <c r="N4" i="31"/>
  <c r="U10" i="31"/>
  <c r="U5" i="31"/>
  <c r="U6" i="31"/>
  <c r="CP4" i="31"/>
  <c r="GG16" i="31"/>
  <c r="BY9" i="31"/>
  <c r="B9" i="31"/>
  <c r="AC11" i="31"/>
  <c r="BB4" i="31"/>
  <c r="BE11" i="31"/>
  <c r="DB4" i="31"/>
  <c r="I5" i="31"/>
  <c r="BJ4" i="31"/>
  <c r="Y7" i="31"/>
  <c r="Y11" i="31"/>
  <c r="FI6" i="31"/>
  <c r="I8" i="31"/>
  <c r="U8" i="31"/>
  <c r="FM7" i="31"/>
  <c r="BV4" i="31"/>
  <c r="U7" i="31"/>
  <c r="BM11" i="31"/>
  <c r="DA13" i="31"/>
  <c r="DJ4" i="31"/>
  <c r="BE13" i="31"/>
  <c r="CK8" i="31"/>
  <c r="CK10" i="31"/>
  <c r="Y8" i="31"/>
  <c r="FM5" i="31"/>
  <c r="EG8" i="31"/>
  <c r="Y10" i="31"/>
  <c r="BY8" i="31"/>
  <c r="Y13" i="31"/>
  <c r="EO14" i="31"/>
  <c r="BQ5" i="31"/>
  <c r="AK10" i="31"/>
  <c r="FM8" i="31"/>
  <c r="FI8" i="31"/>
  <c r="Y9" i="31"/>
  <c r="BM6" i="31"/>
  <c r="CK12" i="31"/>
  <c r="EG12" i="31"/>
  <c r="BA8" i="31"/>
  <c r="FQ7" i="31"/>
  <c r="AW6" i="31"/>
  <c r="DQ5" i="31"/>
  <c r="BA13" i="31"/>
  <c r="M13" i="31"/>
  <c r="CC18" i="31"/>
  <c r="U19" i="31"/>
  <c r="DM15" i="31"/>
  <c r="BY25" i="31"/>
  <c r="DQ25" i="31"/>
  <c r="AW23" i="31"/>
  <c r="Y24" i="31"/>
  <c r="FQ5" i="31"/>
  <c r="BA10" i="31"/>
  <c r="AW9" i="31"/>
  <c r="BY13" i="31"/>
  <c r="DQ13" i="31"/>
  <c r="BY14" i="31"/>
  <c r="BQ14" i="31"/>
  <c r="FA16" i="31"/>
  <c r="AC19" i="31"/>
  <c r="AG18" i="31"/>
  <c r="BA18" i="31"/>
  <c r="BA19" i="31"/>
  <c r="FI16" i="31"/>
  <c r="FI24" i="31"/>
  <c r="BM22" i="31"/>
  <c r="ES24" i="31"/>
  <c r="BQ23" i="31"/>
  <c r="GG24" i="31"/>
  <c r="AW7" i="31"/>
  <c r="GC5" i="31"/>
  <c r="DY9" i="31"/>
  <c r="I12" i="31"/>
  <c r="DA11" i="31"/>
  <c r="FM14" i="31"/>
  <c r="CC12" i="31"/>
  <c r="DQ23" i="31"/>
  <c r="Y22" i="31"/>
  <c r="FI22" i="31"/>
  <c r="GC22" i="31"/>
  <c r="ES16" i="31"/>
  <c r="DM20" i="31"/>
  <c r="Y25" i="31"/>
  <c r="EC6" i="31"/>
  <c r="DQ9" i="31"/>
  <c r="I6" i="31"/>
  <c r="FI9" i="31"/>
  <c r="CK16" i="31"/>
  <c r="AG20" i="31"/>
  <c r="FQ17" i="31"/>
  <c r="EG20" i="31"/>
  <c r="I25" i="31"/>
  <c r="U22" i="31"/>
  <c r="Q5" i="31"/>
  <c r="BY10" i="31"/>
  <c r="Q10" i="31"/>
  <c r="BA14" i="31"/>
  <c r="EG13" i="31"/>
  <c r="CK13" i="31"/>
  <c r="AK12" i="31"/>
  <c r="CC21" i="31"/>
  <c r="EC18" i="31"/>
  <c r="BA15" i="31"/>
  <c r="FU21" i="31"/>
  <c r="Q22" i="31"/>
  <c r="DY19" i="31"/>
  <c r="DY25" i="31"/>
  <c r="FM22" i="31"/>
  <c r="FA5" i="31"/>
  <c r="BY6" i="31"/>
  <c r="GK6" i="31"/>
  <c r="AW10" i="31"/>
  <c r="I9" i="31"/>
  <c r="AW8" i="31"/>
  <c r="CK6" i="31"/>
  <c r="FQ11" i="31"/>
  <c r="I16" i="31"/>
  <c r="BQ13" i="31"/>
  <c r="DM22" i="31"/>
  <c r="DQ24" i="31"/>
  <c r="GK23" i="31"/>
  <c r="FA25" i="31"/>
  <c r="BQ25" i="31"/>
  <c r="M6" i="31"/>
  <c r="DQ10" i="31"/>
  <c r="GC7" i="31"/>
  <c r="EG9" i="31"/>
  <c r="FQ6" i="31"/>
  <c r="BM10" i="31"/>
  <c r="GG12" i="31"/>
  <c r="FQ14" i="31"/>
  <c r="DQ12" i="31"/>
  <c r="FM13" i="31"/>
  <c r="AW14" i="31"/>
  <c r="FM12" i="31"/>
  <c r="DM17" i="31"/>
  <c r="U18" i="31"/>
  <c r="BY24" i="31"/>
  <c r="BI20" i="31"/>
  <c r="AW22" i="31"/>
  <c r="BN4" i="31"/>
  <c r="BA6" i="31"/>
  <c r="EC7" i="31"/>
  <c r="FM9" i="31"/>
  <c r="CK14" i="31"/>
  <c r="BM9" i="31"/>
  <c r="FM11" i="31"/>
  <c r="AP4" i="31"/>
  <c r="BY11" i="31"/>
  <c r="GG13" i="31"/>
  <c r="AW11" i="31"/>
  <c r="EG14" i="31"/>
  <c r="BQ16" i="31"/>
  <c r="ES17" i="31"/>
  <c r="U25" i="31"/>
  <c r="DQ22" i="31"/>
  <c r="FM21" i="31"/>
  <c r="CK22" i="31"/>
  <c r="CK25" i="31"/>
  <c r="FM25" i="31"/>
  <c r="Z4" i="31"/>
  <c r="GP4" i="31"/>
  <c r="B16" i="31"/>
  <c r="B22" i="31"/>
  <c r="FZ4" i="31"/>
  <c r="D103" i="18"/>
  <c r="FV4" i="31"/>
  <c r="D102" i="16"/>
  <c r="B14" i="31"/>
  <c r="B24" i="31"/>
  <c r="B8" i="31"/>
  <c r="B6" i="31"/>
  <c r="ET4" i="31"/>
  <c r="EP4" i="31"/>
  <c r="D94" i="22"/>
  <c r="B10" i="31"/>
  <c r="B11" i="31"/>
  <c r="B13" i="31"/>
  <c r="B20" i="31"/>
  <c r="EH4" i="31"/>
  <c r="D92" i="15"/>
  <c r="ED4" i="31"/>
  <c r="D91" i="10"/>
  <c r="B17" i="31"/>
  <c r="B7" i="31"/>
  <c r="B18" i="31"/>
  <c r="DZ4" i="31"/>
  <c r="D90" i="3"/>
  <c r="B19" i="31"/>
  <c r="B12" i="31"/>
  <c r="B21" i="31"/>
  <c r="B25" i="31"/>
  <c r="B23" i="31"/>
  <c r="B15" i="31"/>
  <c r="DV4" i="31"/>
  <c r="B5" i="31"/>
  <c r="GL4" i="31"/>
  <c r="GH4" i="31"/>
  <c r="FN4" i="31"/>
  <c r="FJ4" i="31"/>
  <c r="F4" i="31"/>
  <c r="CS6" i="31"/>
  <c r="CS8" i="31"/>
  <c r="CS17" i="31"/>
  <c r="CS18" i="31"/>
  <c r="CS16" i="31"/>
  <c r="CS22" i="31"/>
  <c r="CS9" i="31"/>
  <c r="CS19" i="31"/>
  <c r="CS11" i="31"/>
  <c r="GO5" i="31"/>
  <c r="GO11" i="31"/>
  <c r="GO14" i="31"/>
  <c r="GO12" i="31"/>
  <c r="GO13" i="31"/>
  <c r="GO21" i="31"/>
  <c r="GO20" i="31"/>
  <c r="GO10" i="31"/>
  <c r="GO19" i="31"/>
  <c r="GO23" i="31"/>
  <c r="GO25" i="31"/>
  <c r="GO18" i="31"/>
  <c r="GO15" i="31"/>
  <c r="GO22" i="31"/>
  <c r="GO17" i="31"/>
  <c r="GO9" i="31"/>
  <c r="GO8" i="31"/>
  <c r="GO7" i="31"/>
  <c r="GO24" i="31"/>
  <c r="GO6" i="31"/>
  <c r="GO16" i="31"/>
  <c r="EW15" i="31"/>
  <c r="EW17" i="31"/>
  <c r="EW18" i="31"/>
  <c r="EW19" i="31"/>
  <c r="EW20" i="31"/>
  <c r="EW21" i="31"/>
  <c r="EW6" i="31"/>
  <c r="EW7" i="31"/>
  <c r="EW24" i="31"/>
  <c r="EW10" i="31"/>
  <c r="EW13" i="31"/>
  <c r="EW8" i="31"/>
  <c r="EW12" i="31"/>
  <c r="EW23" i="31"/>
  <c r="EW22" i="31"/>
  <c r="EW11" i="31"/>
  <c r="EW14" i="31"/>
  <c r="EW25" i="31"/>
  <c r="EW16" i="31"/>
  <c r="EW9" i="31"/>
  <c r="DU7" i="31"/>
  <c r="DU8" i="31"/>
  <c r="DU9" i="31"/>
  <c r="DU12" i="31"/>
  <c r="DU17" i="31"/>
  <c r="DU18" i="31"/>
  <c r="DU19" i="31"/>
  <c r="DU14" i="31"/>
  <c r="DU20" i="31"/>
  <c r="DU21" i="31"/>
  <c r="DU23" i="31"/>
  <c r="DU10" i="31"/>
  <c r="DU22" i="31"/>
  <c r="DU11" i="31"/>
  <c r="DU15" i="31"/>
  <c r="DU13" i="31"/>
  <c r="DU16" i="31"/>
  <c r="DU5" i="31"/>
  <c r="DU24" i="31"/>
  <c r="DU25" i="31"/>
  <c r="DU6" i="31"/>
  <c r="CO8" i="31"/>
  <c r="CO9" i="31"/>
  <c r="CO10" i="31"/>
  <c r="CO11" i="31"/>
  <c r="CO18" i="31"/>
  <c r="CO20" i="31"/>
  <c r="CO22" i="31"/>
  <c r="CO12" i="31"/>
  <c r="CO6" i="31"/>
  <c r="CO14" i="31"/>
  <c r="DI5" i="31"/>
  <c r="DI9" i="31"/>
  <c r="DI10" i="31"/>
  <c r="DI14" i="31"/>
  <c r="DI16" i="31"/>
  <c r="DI12" i="31"/>
  <c r="FE12" i="31"/>
  <c r="AS16" i="31"/>
  <c r="FY6" i="31"/>
  <c r="FY8" i="31"/>
  <c r="FY9" i="31"/>
  <c r="FY5" i="31"/>
  <c r="FY10" i="31"/>
  <c r="FY12" i="31"/>
  <c r="FY7" i="31"/>
  <c r="FY13" i="31"/>
  <c r="FY14" i="31"/>
  <c r="FY11" i="31"/>
  <c r="FY16" i="31"/>
  <c r="FY19" i="31"/>
  <c r="FY21" i="31"/>
  <c r="CD4" i="31"/>
  <c r="GC10" i="31"/>
  <c r="GC17" i="31"/>
  <c r="GC18" i="31"/>
  <c r="GC16" i="31"/>
  <c r="GC19" i="31"/>
  <c r="GC21" i="31"/>
  <c r="GC20" i="31"/>
  <c r="AG6" i="31"/>
  <c r="AG7" i="31"/>
  <c r="AG8" i="31"/>
  <c r="AG9" i="31"/>
  <c r="AG10" i="31"/>
  <c r="AG13" i="31"/>
  <c r="AG15" i="31"/>
  <c r="AG12" i="31"/>
  <c r="AG16" i="31"/>
  <c r="AG14" i="31"/>
  <c r="AG23" i="31"/>
  <c r="AG24" i="31"/>
  <c r="AG25" i="31"/>
  <c r="AG22" i="31"/>
  <c r="GK10" i="31"/>
  <c r="GC6" i="31"/>
  <c r="DY11" i="31"/>
  <c r="GK13" i="31"/>
  <c r="FA12" i="31"/>
  <c r="GC12" i="31"/>
  <c r="DI17" i="31"/>
  <c r="BI17" i="31"/>
  <c r="AS20" i="31"/>
  <c r="AS18" i="31"/>
  <c r="GK24" i="31"/>
  <c r="EX4" i="31"/>
  <c r="BA16" i="31"/>
  <c r="BA25" i="31"/>
  <c r="BA22" i="31"/>
  <c r="BA23" i="31"/>
  <c r="BA24" i="31"/>
  <c r="FQ10" i="31"/>
  <c r="FQ9" i="31"/>
  <c r="FQ8" i="31"/>
  <c r="FQ16" i="31"/>
  <c r="FQ15" i="31"/>
  <c r="FQ22" i="31"/>
  <c r="FQ23" i="31"/>
  <c r="FQ24" i="31"/>
  <c r="FQ25" i="31"/>
  <c r="FA6" i="31"/>
  <c r="EG10" i="31"/>
  <c r="I20" i="31"/>
  <c r="I18" i="31"/>
  <c r="I19" i="31"/>
  <c r="I21" i="31"/>
  <c r="I22" i="31"/>
  <c r="FI5" i="31"/>
  <c r="FI14" i="31"/>
  <c r="FI13" i="31"/>
  <c r="FI12" i="31"/>
  <c r="FI11" i="31"/>
  <c r="FI19" i="31"/>
  <c r="BU16" i="31"/>
  <c r="BU21" i="31"/>
  <c r="EC10" i="31"/>
  <c r="AO6" i="31"/>
  <c r="AK8" i="31"/>
  <c r="I10" i="31"/>
  <c r="CC6" i="31"/>
  <c r="CC7" i="31"/>
  <c r="CC8" i="31"/>
  <c r="CC9" i="31"/>
  <c r="CC10" i="31"/>
  <c r="CC11" i="31"/>
  <c r="CC16" i="31"/>
  <c r="CC15" i="31"/>
  <c r="CC24" i="31"/>
  <c r="CC25" i="31"/>
  <c r="CC22" i="31"/>
  <c r="CC23" i="31"/>
  <c r="CG10" i="31"/>
  <c r="CG13" i="31"/>
  <c r="CG8" i="31"/>
  <c r="CG14" i="31"/>
  <c r="CG12" i="31"/>
  <c r="FE9" i="31"/>
  <c r="AK14" i="31"/>
  <c r="BM5" i="31"/>
  <c r="BM17" i="31"/>
  <c r="BM18" i="31"/>
  <c r="BM20" i="31"/>
  <c r="BM21" i="31"/>
  <c r="DQ14" i="31"/>
  <c r="BA7" i="31"/>
  <c r="EO11" i="31"/>
  <c r="I14" i="31"/>
  <c r="M15" i="31"/>
  <c r="U16" i="31"/>
  <c r="EO12" i="31"/>
  <c r="BM12" i="31"/>
  <c r="BM14" i="31"/>
  <c r="AO13" i="31"/>
  <c r="GG14" i="31"/>
  <c r="I17" i="31"/>
  <c r="FU13" i="31"/>
  <c r="M17" i="31"/>
  <c r="EO17" i="31"/>
  <c r="EO19" i="31"/>
  <c r="AG17" i="31"/>
  <c r="I15" i="31"/>
  <c r="GK16" i="31"/>
  <c r="FI18" i="31"/>
  <c r="U17" i="31"/>
  <c r="FA14" i="31"/>
  <c r="AS17" i="31"/>
  <c r="BE8" i="31"/>
  <c r="BE9" i="31"/>
  <c r="BE10" i="31"/>
  <c r="BE15" i="31"/>
  <c r="BE16" i="31"/>
  <c r="BE12" i="31"/>
  <c r="E23" i="31"/>
  <c r="E25" i="31"/>
  <c r="CG19" i="31"/>
  <c r="BA20" i="31"/>
  <c r="FY22" i="31"/>
  <c r="FY25" i="31"/>
  <c r="FA22" i="31"/>
  <c r="FE10" i="31"/>
  <c r="FE11" i="31"/>
  <c r="FE17" i="31"/>
  <c r="FE18" i="31"/>
  <c r="FE21" i="31"/>
  <c r="FE16" i="31"/>
  <c r="FE15" i="31"/>
  <c r="FE6" i="31"/>
  <c r="AO9" i="31"/>
  <c r="AO8" i="31"/>
  <c r="AO10" i="31"/>
  <c r="AO12" i="31"/>
  <c r="AO20" i="31"/>
  <c r="AO16" i="31"/>
  <c r="AO22" i="31"/>
  <c r="AO17" i="31"/>
  <c r="AO18" i="31"/>
  <c r="AO21" i="31"/>
  <c r="EO5" i="31"/>
  <c r="EO6" i="31"/>
  <c r="EO7" i="31"/>
  <c r="EO8" i="31"/>
  <c r="EO9" i="31"/>
  <c r="EO10" i="31"/>
  <c r="EO16" i="31"/>
  <c r="EO13" i="31"/>
  <c r="EO15" i="31"/>
  <c r="EO22" i="31"/>
  <c r="EO23" i="31"/>
  <c r="EO24" i="31"/>
  <c r="EO25" i="31"/>
  <c r="AO15" i="31"/>
  <c r="FY18" i="31"/>
  <c r="DI20" i="31"/>
  <c r="EK16" i="31"/>
  <c r="AO19" i="31"/>
  <c r="DR4" i="31"/>
  <c r="AT4" i="31"/>
  <c r="DY5" i="31"/>
  <c r="DY14" i="31"/>
  <c r="DY13" i="31"/>
  <c r="DY15" i="31"/>
  <c r="DY17" i="31"/>
  <c r="DY18" i="31"/>
  <c r="DY20" i="31"/>
  <c r="GC9" i="31"/>
  <c r="EC8" i="31"/>
  <c r="AK5" i="31"/>
  <c r="AK15" i="31"/>
  <c r="AK16" i="31"/>
  <c r="AK17" i="31"/>
  <c r="AK18" i="31"/>
  <c r="AK19" i="31"/>
  <c r="AK20" i="31"/>
  <c r="AK21" i="31"/>
  <c r="AK22" i="31"/>
  <c r="FE14" i="31"/>
  <c r="DY16" i="31"/>
  <c r="EC16" i="31"/>
  <c r="FU20" i="31"/>
  <c r="E22" i="31"/>
  <c r="DY24" i="31"/>
  <c r="AS24" i="31"/>
  <c r="GC25" i="31"/>
  <c r="AK23" i="31"/>
  <c r="GD4" i="31"/>
  <c r="FR4" i="31"/>
  <c r="AK7" i="31"/>
  <c r="E5" i="31"/>
  <c r="BQ7" i="31"/>
  <c r="BQ8" i="31"/>
  <c r="BQ9" i="31"/>
  <c r="BQ10" i="31"/>
  <c r="BQ17" i="31"/>
  <c r="BQ18" i="31"/>
  <c r="BQ19" i="31"/>
  <c r="BQ20" i="31"/>
  <c r="BQ12" i="31"/>
  <c r="BQ21" i="31"/>
  <c r="AS6" i="31"/>
  <c r="CT4" i="31"/>
  <c r="AK6" i="31"/>
  <c r="DY8" i="31"/>
  <c r="AS10" i="31"/>
  <c r="DQ11" i="31"/>
  <c r="BY5" i="31"/>
  <c r="BY16" i="31"/>
  <c r="BY20" i="31"/>
  <c r="BY17" i="31"/>
  <c r="BY19" i="31"/>
  <c r="BY18" i="31"/>
  <c r="GC8" i="31"/>
  <c r="AK11" i="31"/>
  <c r="EK5" i="31"/>
  <c r="EK6" i="31"/>
  <c r="CH4" i="31"/>
  <c r="EK11" i="31"/>
  <c r="DA15" i="31"/>
  <c r="DA16" i="31"/>
  <c r="DA18" i="31"/>
  <c r="DA17" i="31"/>
  <c r="DA19" i="31"/>
  <c r="DA20" i="31"/>
  <c r="DA22" i="31"/>
  <c r="DA25" i="31"/>
  <c r="DA24" i="31"/>
  <c r="DA23" i="31"/>
  <c r="I7" i="31"/>
  <c r="GC14" i="31"/>
  <c r="AO14" i="31"/>
  <c r="FU12" i="31"/>
  <c r="Y16" i="31"/>
  <c r="Y15" i="31"/>
  <c r="Y20" i="31"/>
  <c r="Y17" i="31"/>
  <c r="Y18" i="31"/>
  <c r="Y19" i="31"/>
  <c r="Y21" i="31"/>
  <c r="Y14" i="31"/>
  <c r="DI11" i="31"/>
  <c r="FQ19" i="31"/>
  <c r="BQ15" i="31"/>
  <c r="BA17" i="31"/>
  <c r="EK13" i="31"/>
  <c r="BM16" i="31"/>
  <c r="FE24" i="31"/>
  <c r="FE20" i="31"/>
  <c r="FI25" i="31"/>
  <c r="FY20" i="31"/>
  <c r="ES23" i="31"/>
  <c r="CW22" i="31"/>
  <c r="DY22" i="31"/>
  <c r="FQ21" i="31"/>
  <c r="AK25" i="31"/>
  <c r="GG25" i="31"/>
  <c r="CW24" i="31"/>
  <c r="EC22" i="31"/>
  <c r="EC21" i="31"/>
  <c r="AS23" i="31"/>
  <c r="EK8" i="31"/>
  <c r="EK9" i="31"/>
  <c r="EK14" i="31"/>
  <c r="EK15" i="31"/>
  <c r="EK22" i="31"/>
  <c r="EK23" i="31"/>
  <c r="EK24" i="31"/>
  <c r="EK25" i="31"/>
  <c r="CW7" i="31"/>
  <c r="AC10" i="31"/>
  <c r="AC9" i="31"/>
  <c r="GK5" i="31"/>
  <c r="GK12" i="31"/>
  <c r="GK11" i="31"/>
  <c r="GK17" i="31"/>
  <c r="GK18" i="31"/>
  <c r="GK14" i="31"/>
  <c r="GK19" i="31"/>
  <c r="GK21" i="31"/>
  <c r="GK20" i="31"/>
  <c r="E7" i="31"/>
  <c r="E6" i="31"/>
  <c r="E10" i="31"/>
  <c r="E9" i="31"/>
  <c r="E11" i="31"/>
  <c r="E14" i="31"/>
  <c r="E8" i="31"/>
  <c r="E13" i="31"/>
  <c r="E12" i="31"/>
  <c r="E16" i="31"/>
  <c r="E21" i="31"/>
  <c r="DY6" i="31"/>
  <c r="CW10" i="31"/>
  <c r="CW6" i="31"/>
  <c r="FA7" i="31"/>
  <c r="FA8" i="31"/>
  <c r="FA9" i="31"/>
  <c r="FA10" i="31"/>
  <c r="FA13" i="31"/>
  <c r="FA17" i="31"/>
  <c r="FA18" i="31"/>
  <c r="FA19" i="31"/>
  <c r="FA20" i="31"/>
  <c r="FA21" i="31"/>
  <c r="EL4" i="31"/>
  <c r="CW15" i="31"/>
  <c r="DY12" i="31"/>
  <c r="ES15" i="31"/>
  <c r="E19" i="31"/>
  <c r="EK21" i="31"/>
  <c r="FE22" i="31"/>
  <c r="EC23" i="31"/>
  <c r="ES25" i="31"/>
  <c r="ES20" i="31"/>
  <c r="R4" i="31"/>
  <c r="CL4" i="31"/>
  <c r="Q7" i="31"/>
  <c r="Q13" i="31"/>
  <c r="U12" i="31"/>
  <c r="U11" i="31"/>
  <c r="U14" i="31"/>
  <c r="U13" i="31"/>
  <c r="U21" i="31"/>
  <c r="FB4" i="31"/>
  <c r="CK5" i="31"/>
  <c r="CK15" i="31"/>
  <c r="CK19" i="31"/>
  <c r="CK17" i="31"/>
  <c r="CK18" i="31"/>
  <c r="CK20" i="31"/>
  <c r="CK21" i="31"/>
  <c r="CC5" i="31"/>
  <c r="AS8" i="31"/>
  <c r="AW5" i="31"/>
  <c r="AW15" i="31"/>
  <c r="AW16" i="31"/>
  <c r="AW17" i="31"/>
  <c r="AW20" i="31"/>
  <c r="AW18" i="31"/>
  <c r="AW19" i="31"/>
  <c r="BY7" i="31"/>
  <c r="DA8" i="31"/>
  <c r="U9" i="31"/>
  <c r="M7" i="31"/>
  <c r="M8" i="31"/>
  <c r="M9" i="31"/>
  <c r="M10" i="31"/>
  <c r="M11" i="31"/>
  <c r="M5" i="31"/>
  <c r="M18" i="31"/>
  <c r="M19" i="31"/>
  <c r="M20" i="31"/>
  <c r="M22" i="31"/>
  <c r="M25" i="31"/>
  <c r="M23" i="31"/>
  <c r="M24" i="31"/>
  <c r="M21" i="31"/>
  <c r="CK7" i="31"/>
  <c r="DY7" i="31"/>
  <c r="EG6" i="31"/>
  <c r="GK7" i="31"/>
  <c r="GC13" i="31"/>
  <c r="CW9" i="31"/>
  <c r="FE5" i="31"/>
  <c r="EK10" i="31"/>
  <c r="GK8" i="31"/>
  <c r="I11" i="31"/>
  <c r="FQ12" i="31"/>
  <c r="AC6" i="31"/>
  <c r="FM15" i="31"/>
  <c r="FM16" i="31"/>
  <c r="FM17" i="31"/>
  <c r="FM18" i="31"/>
  <c r="FM19" i="31"/>
  <c r="FM20" i="31"/>
  <c r="AW12" i="31"/>
  <c r="CC13" i="31"/>
  <c r="FI15" i="31"/>
  <c r="DM5" i="31"/>
  <c r="DM8" i="31"/>
  <c r="DM9" i="31"/>
  <c r="DM11" i="31"/>
  <c r="DM10" i="31"/>
  <c r="DM6" i="31"/>
  <c r="DM7" i="31"/>
  <c r="DM12" i="31"/>
  <c r="DM13" i="31"/>
  <c r="DM14" i="31"/>
  <c r="DM16" i="31"/>
  <c r="DM21" i="31"/>
  <c r="U15" i="31"/>
  <c r="EO18" i="31"/>
  <c r="EO21" i="31"/>
  <c r="DM18" i="31"/>
  <c r="CW18" i="31"/>
  <c r="GK15" i="31"/>
  <c r="BE17" i="31"/>
  <c r="FI20" i="31"/>
  <c r="BI16" i="31"/>
  <c r="EK18" i="31"/>
  <c r="FI21" i="31"/>
  <c r="AC17" i="31"/>
  <c r="U23" i="31"/>
  <c r="DM25" i="31"/>
  <c r="E24" i="31"/>
  <c r="FI23" i="31"/>
  <c r="GK25" i="31"/>
  <c r="DY23" i="31"/>
  <c r="EC25" i="31"/>
  <c r="AS22" i="31"/>
  <c r="CK23" i="31"/>
  <c r="AK24" i="31"/>
  <c r="CW14" i="31"/>
  <c r="CW11" i="31"/>
  <c r="CW13" i="31"/>
  <c r="AS5" i="31"/>
  <c r="AS12" i="31"/>
  <c r="AS11" i="31"/>
  <c r="AS14" i="31"/>
  <c r="AS13" i="31"/>
  <c r="AS15" i="31"/>
  <c r="CW20" i="31"/>
  <c r="CW21" i="31"/>
  <c r="BI9" i="31"/>
  <c r="BI10" i="31"/>
  <c r="BI7" i="31"/>
  <c r="BI6" i="31"/>
  <c r="BI11" i="31"/>
  <c r="BI14" i="31"/>
  <c r="BI8" i="31"/>
  <c r="BI5" i="31"/>
  <c r="BI15" i="31"/>
  <c r="BI13" i="31"/>
  <c r="BI24" i="31"/>
  <c r="BI25" i="31"/>
  <c r="AS7" i="31"/>
  <c r="AS9" i="31"/>
  <c r="FE7" i="31"/>
  <c r="EK7" i="31"/>
  <c r="FU5" i="31"/>
  <c r="FU6" i="31"/>
  <c r="FU7" i="31"/>
  <c r="FU8" i="31"/>
  <c r="FU9" i="31"/>
  <c r="FU10" i="31"/>
  <c r="FU15" i="31"/>
  <c r="FU11" i="31"/>
  <c r="FU16" i="31"/>
  <c r="FU14" i="31"/>
  <c r="FU22" i="31"/>
  <c r="FU23" i="31"/>
  <c r="FU24" i="31"/>
  <c r="FU25" i="31"/>
  <c r="GC11" i="31"/>
  <c r="ES10" i="31"/>
  <c r="ES7" i="31"/>
  <c r="ES8" i="31"/>
  <c r="ES9" i="31"/>
  <c r="ES5" i="31"/>
  <c r="ES6" i="31"/>
  <c r="ES11" i="31"/>
  <c r="ES13" i="31"/>
  <c r="ES14" i="31"/>
  <c r="ES12" i="31"/>
  <c r="EC15" i="31"/>
  <c r="DI18" i="31"/>
  <c r="FY17" i="31"/>
  <c r="CW17" i="31"/>
  <c r="AG19" i="31"/>
  <c r="E17" i="31"/>
  <c r="EK20" i="31"/>
  <c r="BI18" i="31"/>
  <c r="AO24" i="31"/>
  <c r="EC24" i="31"/>
  <c r="FY24" i="31"/>
  <c r="FA24" i="31"/>
  <c r="AD4" i="31"/>
  <c r="J4" i="31"/>
  <c r="BF4" i="31"/>
  <c r="DQ19" i="31"/>
  <c r="DQ17" i="31"/>
  <c r="DQ18" i="31"/>
  <c r="DQ16" i="31"/>
  <c r="DQ21" i="31"/>
  <c r="DQ20" i="31"/>
  <c r="DQ15" i="31"/>
  <c r="EG15" i="31"/>
  <c r="EG16" i="31"/>
  <c r="EG21" i="31"/>
  <c r="EG17" i="31"/>
  <c r="EG18" i="31"/>
  <c r="EG19" i="31"/>
  <c r="EG22" i="31"/>
  <c r="EG23" i="31"/>
  <c r="EG24" i="31"/>
  <c r="EG25" i="31"/>
  <c r="AK9" i="31"/>
  <c r="DF4" i="31"/>
  <c r="BA9" i="31"/>
  <c r="AC5" i="31"/>
  <c r="EC9" i="31"/>
  <c r="FF4" i="31"/>
  <c r="CW8" i="31"/>
  <c r="DQ6" i="31"/>
  <c r="FI7" i="31"/>
  <c r="AO11" i="31"/>
  <c r="AW13" i="31"/>
  <c r="AO5" i="31"/>
  <c r="DY10" i="31"/>
  <c r="GG6" i="31"/>
  <c r="GG7" i="31"/>
  <c r="GG8" i="31"/>
  <c r="GG9" i="31"/>
  <c r="GG10" i="31"/>
  <c r="GG11" i="31"/>
  <c r="GG17" i="31"/>
  <c r="GG18" i="31"/>
  <c r="GG19" i="31"/>
  <c r="GG20" i="31"/>
  <c r="GG21" i="31"/>
  <c r="FE8" i="31"/>
  <c r="FI10" i="31"/>
  <c r="DA12" i="31"/>
  <c r="AG11" i="31"/>
  <c r="FE13" i="31"/>
  <c r="GG15" i="31"/>
  <c r="EK12" i="31"/>
  <c r="BQ11" i="31"/>
  <c r="FA15" i="31"/>
  <c r="BA12" i="31"/>
  <c r="FQ13" i="31"/>
  <c r="M16" i="31"/>
  <c r="DA14" i="31"/>
  <c r="FY15" i="31"/>
  <c r="FU18" i="31"/>
  <c r="GC15" i="31"/>
  <c r="ES18" i="31"/>
  <c r="Q16" i="31"/>
  <c r="CC19" i="31"/>
  <c r="CW16" i="31"/>
  <c r="FQ18" i="31"/>
  <c r="EK19" i="31"/>
  <c r="CC17" i="31"/>
  <c r="DM23" i="31"/>
  <c r="FE25" i="31"/>
  <c r="I24" i="31"/>
  <c r="AS19" i="31"/>
  <c r="GC23" i="31"/>
  <c r="ES19" i="31"/>
  <c r="GK22" i="31"/>
  <c r="AS21" i="31"/>
  <c r="AO25" i="31"/>
  <c r="DM19" i="31"/>
  <c r="ES21" i="31"/>
  <c r="FU19" i="31"/>
  <c r="CW19" i="31"/>
  <c r="CC20" i="31"/>
  <c r="FM23" i="31"/>
  <c r="GG22" i="31"/>
  <c r="BQ22" i="31"/>
  <c r="FA23" i="31"/>
  <c r="FE23" i="31"/>
  <c r="FY23" i="31"/>
  <c r="EC5" i="31"/>
  <c r="EC13" i="31"/>
  <c r="EC14" i="31"/>
  <c r="EC12" i="31"/>
  <c r="EC11" i="31"/>
  <c r="EC20" i="31"/>
  <c r="EC19" i="31"/>
  <c r="J55" i="28"/>
  <c r="H55" i="28"/>
  <c r="F55" i="28"/>
  <c r="J54" i="28"/>
  <c r="H54" i="28"/>
  <c r="F54" i="28"/>
  <c r="J53" i="28"/>
  <c r="H53" i="28"/>
  <c r="F53" i="28"/>
  <c r="J52" i="28"/>
  <c r="H52" i="28"/>
  <c r="F52" i="28"/>
  <c r="J51" i="28"/>
  <c r="H51" i="28"/>
  <c r="F51" i="28"/>
  <c r="J50" i="28"/>
  <c r="H50" i="28"/>
  <c r="F50" i="28"/>
  <c r="J49" i="28"/>
  <c r="H49" i="28"/>
  <c r="F49" i="28"/>
  <c r="J48" i="28"/>
  <c r="H48" i="28"/>
  <c r="F48" i="28"/>
  <c r="J47" i="28"/>
  <c r="H47" i="28"/>
  <c r="F47" i="28"/>
  <c r="J46" i="28"/>
  <c r="H46" i="28"/>
  <c r="F46" i="28"/>
  <c r="J45" i="28"/>
  <c r="H45" i="28"/>
  <c r="F45" i="28"/>
  <c r="J44" i="28"/>
  <c r="H44" i="28"/>
  <c r="F44" i="28"/>
  <c r="J43" i="28"/>
  <c r="H43" i="28"/>
  <c r="F43" i="28"/>
  <c r="J42" i="28"/>
  <c r="H42" i="28"/>
  <c r="F42" i="28"/>
  <c r="J41" i="28"/>
  <c r="H41" i="28"/>
  <c r="F41" i="28"/>
  <c r="J40" i="28"/>
  <c r="H40" i="28"/>
  <c r="F40" i="28"/>
  <c r="J39" i="28"/>
  <c r="H39" i="28"/>
  <c r="F39" i="28"/>
  <c r="J38" i="28"/>
  <c r="H38" i="28"/>
  <c r="F38" i="28"/>
  <c r="J37" i="28"/>
  <c r="H37" i="28"/>
  <c r="F37" i="28"/>
  <c r="J36" i="28"/>
  <c r="H36" i="28"/>
  <c r="F36" i="28"/>
  <c r="J35" i="28"/>
  <c r="H35" i="28"/>
  <c r="F35" i="28"/>
  <c r="J34" i="28"/>
  <c r="H34" i="28"/>
  <c r="F34" i="28"/>
  <c r="J33" i="28"/>
  <c r="H33" i="28"/>
  <c r="F33" i="28"/>
  <c r="J32" i="28"/>
  <c r="H32" i="28"/>
  <c r="F32" i="28"/>
  <c r="J31" i="28"/>
  <c r="H31" i="28"/>
  <c r="F31" i="28"/>
  <c r="J30" i="28"/>
  <c r="H30" i="28"/>
  <c r="F30" i="28"/>
  <c r="J29" i="28"/>
  <c r="H29" i="28"/>
  <c r="F29" i="28"/>
  <c r="J28" i="28"/>
  <c r="H28" i="28"/>
  <c r="F28" i="28"/>
  <c r="J27" i="28"/>
  <c r="H27" i="28"/>
  <c r="F27" i="28"/>
  <c r="J26" i="28"/>
  <c r="H26" i="28"/>
  <c r="F26" i="28"/>
  <c r="J25" i="28"/>
  <c r="H25" i="28"/>
  <c r="F25" i="28"/>
  <c r="J24" i="28"/>
  <c r="H24" i="28"/>
  <c r="F24" i="28"/>
  <c r="J23" i="28"/>
  <c r="H23" i="28"/>
  <c r="F23" i="28"/>
  <c r="J22" i="28"/>
  <c r="H22" i="28"/>
  <c r="F22" i="28"/>
  <c r="J21" i="28"/>
  <c r="H21" i="28"/>
  <c r="F21" i="28"/>
  <c r="J20" i="28"/>
  <c r="H20" i="28"/>
  <c r="F20" i="28"/>
  <c r="J19" i="28"/>
  <c r="H19" i="28"/>
  <c r="F19" i="28"/>
  <c r="J18" i="28"/>
  <c r="H18" i="28"/>
  <c r="F18" i="28"/>
  <c r="J17" i="28"/>
  <c r="H17" i="28"/>
  <c r="F17" i="28"/>
  <c r="J16" i="28"/>
  <c r="H16" i="28"/>
  <c r="F16" i="28"/>
  <c r="J15" i="28"/>
  <c r="H15" i="28"/>
  <c r="F15" i="28"/>
  <c r="J14" i="28"/>
  <c r="H14" i="28"/>
  <c r="F14" i="28"/>
  <c r="J13" i="28"/>
  <c r="H13" i="28"/>
  <c r="F13" i="28"/>
  <c r="J12" i="28"/>
  <c r="H12" i="28"/>
  <c r="F12" i="28"/>
  <c r="J11" i="28"/>
  <c r="H11" i="28"/>
  <c r="F11" i="28"/>
  <c r="J10" i="28"/>
  <c r="H10" i="28"/>
  <c r="F10" i="28"/>
  <c r="J9" i="28"/>
  <c r="H9" i="28"/>
  <c r="F9" i="28"/>
  <c r="J8" i="28"/>
  <c r="H8" i="28"/>
  <c r="F8" i="28"/>
  <c r="J55" i="3"/>
  <c r="H55" i="3"/>
  <c r="F55" i="3"/>
  <c r="J54" i="3"/>
  <c r="H54" i="3"/>
  <c r="F54" i="3"/>
  <c r="J53" i="3"/>
  <c r="H53" i="3"/>
  <c r="F53" i="3"/>
  <c r="J52" i="3"/>
  <c r="H52" i="3"/>
  <c r="F52" i="3"/>
  <c r="J51" i="3"/>
  <c r="H51" i="3"/>
  <c r="F51" i="3"/>
  <c r="J50" i="3"/>
  <c r="H50" i="3"/>
  <c r="F50" i="3"/>
  <c r="J49" i="3"/>
  <c r="H49" i="3"/>
  <c r="F49" i="3"/>
  <c r="J48" i="3"/>
  <c r="H48" i="3"/>
  <c r="F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H10" i="3"/>
  <c r="F10" i="3"/>
  <c r="J9" i="3"/>
  <c r="H9" i="3"/>
  <c r="F9" i="3"/>
  <c r="J8" i="3"/>
  <c r="H8" i="3"/>
  <c r="F8" i="3"/>
  <c r="J55" i="9"/>
  <c r="H55" i="9"/>
  <c r="F55" i="9"/>
  <c r="J54" i="9"/>
  <c r="H54" i="9"/>
  <c r="F54" i="9"/>
  <c r="J53" i="9"/>
  <c r="H53" i="9"/>
  <c r="F53" i="9"/>
  <c r="J52" i="9"/>
  <c r="H52" i="9"/>
  <c r="F52" i="9"/>
  <c r="J51" i="9"/>
  <c r="H51" i="9"/>
  <c r="F51" i="9"/>
  <c r="J50" i="9"/>
  <c r="H50" i="9"/>
  <c r="F50" i="9"/>
  <c r="J49" i="9"/>
  <c r="H49" i="9"/>
  <c r="F49" i="9"/>
  <c r="J48" i="9"/>
  <c r="H48" i="9"/>
  <c r="F48" i="9"/>
  <c r="J47" i="9"/>
  <c r="H47" i="9"/>
  <c r="F47" i="9"/>
  <c r="J46" i="9"/>
  <c r="H46" i="9"/>
  <c r="F46" i="9"/>
  <c r="J45" i="9"/>
  <c r="H45" i="9"/>
  <c r="F45" i="9"/>
  <c r="J44" i="9"/>
  <c r="H44" i="9"/>
  <c r="F44" i="9"/>
  <c r="J43" i="9"/>
  <c r="H43" i="9"/>
  <c r="F43" i="9"/>
  <c r="J42" i="9"/>
  <c r="H42" i="9"/>
  <c r="F42" i="9"/>
  <c r="J41" i="9"/>
  <c r="H41" i="9"/>
  <c r="F41" i="9"/>
  <c r="J40" i="9"/>
  <c r="H40" i="9"/>
  <c r="F40" i="9"/>
  <c r="J39" i="9"/>
  <c r="H39" i="9"/>
  <c r="F39" i="9"/>
  <c r="J38" i="9"/>
  <c r="H38" i="9"/>
  <c r="F38" i="9"/>
  <c r="J37" i="9"/>
  <c r="H37" i="9"/>
  <c r="F37" i="9"/>
  <c r="J36" i="9"/>
  <c r="H36" i="9"/>
  <c r="F36" i="9"/>
  <c r="J35" i="9"/>
  <c r="H35" i="9"/>
  <c r="F35" i="9"/>
  <c r="J34" i="9"/>
  <c r="H34" i="9"/>
  <c r="F34" i="9"/>
  <c r="J33" i="9"/>
  <c r="H33" i="9"/>
  <c r="F33" i="9"/>
  <c r="J32" i="9"/>
  <c r="H32" i="9"/>
  <c r="F32" i="9"/>
  <c r="J31" i="9"/>
  <c r="H31" i="9"/>
  <c r="F31" i="9"/>
  <c r="J30" i="9"/>
  <c r="H30" i="9"/>
  <c r="F30" i="9"/>
  <c r="J29" i="9"/>
  <c r="H29" i="9"/>
  <c r="F29" i="9"/>
  <c r="J28" i="9"/>
  <c r="H28" i="9"/>
  <c r="F28" i="9"/>
  <c r="J27" i="9"/>
  <c r="H27" i="9"/>
  <c r="F27" i="9"/>
  <c r="J26" i="9"/>
  <c r="H26" i="9"/>
  <c r="F26" i="9"/>
  <c r="J25" i="9"/>
  <c r="H25" i="9"/>
  <c r="F25" i="9"/>
  <c r="J24" i="9"/>
  <c r="H24" i="9"/>
  <c r="F24" i="9"/>
  <c r="J23" i="9"/>
  <c r="H23" i="9"/>
  <c r="F23" i="9"/>
  <c r="J22" i="9"/>
  <c r="H22" i="9"/>
  <c r="F22" i="9"/>
  <c r="J21" i="9"/>
  <c r="H21" i="9"/>
  <c r="F21" i="9"/>
  <c r="J20" i="9"/>
  <c r="H20" i="9"/>
  <c r="F20" i="9"/>
  <c r="J19" i="9"/>
  <c r="H19" i="9"/>
  <c r="F19" i="9"/>
  <c r="J18" i="9"/>
  <c r="H18" i="9"/>
  <c r="F18" i="9"/>
  <c r="J17" i="9"/>
  <c r="H17" i="9"/>
  <c r="F17" i="9"/>
  <c r="J16" i="9"/>
  <c r="H16" i="9"/>
  <c r="F16" i="9"/>
  <c r="J15" i="9"/>
  <c r="H15" i="9"/>
  <c r="F15" i="9"/>
  <c r="J14" i="9"/>
  <c r="H14" i="9"/>
  <c r="F14" i="9"/>
  <c r="J13" i="9"/>
  <c r="H13" i="9"/>
  <c r="F13" i="9"/>
  <c r="J12" i="9"/>
  <c r="H12" i="9"/>
  <c r="F12" i="9"/>
  <c r="J11" i="9"/>
  <c r="H11" i="9"/>
  <c r="F11" i="9"/>
  <c r="J10" i="9"/>
  <c r="H10" i="9"/>
  <c r="F10" i="9"/>
  <c r="J9" i="9"/>
  <c r="H9" i="9"/>
  <c r="F9" i="9"/>
  <c r="J8" i="9"/>
  <c r="H8" i="9"/>
  <c r="F8" i="9"/>
  <c r="J55" i="10"/>
  <c r="H55" i="10"/>
  <c r="F55" i="10"/>
  <c r="J54" i="10"/>
  <c r="H54" i="10"/>
  <c r="F54" i="10"/>
  <c r="J53" i="10"/>
  <c r="H53" i="10"/>
  <c r="F53" i="10"/>
  <c r="J52" i="10"/>
  <c r="H52" i="10"/>
  <c r="F52" i="10"/>
  <c r="J51" i="10"/>
  <c r="H51" i="10"/>
  <c r="F51" i="10"/>
  <c r="J50" i="10"/>
  <c r="H50" i="10"/>
  <c r="F50" i="10"/>
  <c r="J49" i="10"/>
  <c r="H49" i="10"/>
  <c r="F49" i="10"/>
  <c r="J48" i="10"/>
  <c r="H48" i="10"/>
  <c r="F48" i="10"/>
  <c r="J47" i="10"/>
  <c r="H47" i="10"/>
  <c r="F47" i="10"/>
  <c r="J46" i="10"/>
  <c r="H46" i="10"/>
  <c r="F46" i="10"/>
  <c r="J45" i="10"/>
  <c r="H45" i="10"/>
  <c r="F45" i="10"/>
  <c r="J44" i="10"/>
  <c r="H44" i="10"/>
  <c r="F44" i="10"/>
  <c r="J43" i="10"/>
  <c r="H43" i="10"/>
  <c r="F43" i="10"/>
  <c r="J42" i="10"/>
  <c r="H42" i="10"/>
  <c r="F42" i="10"/>
  <c r="J41" i="10"/>
  <c r="H41" i="10"/>
  <c r="F41" i="10"/>
  <c r="J40" i="10"/>
  <c r="H40" i="10"/>
  <c r="F40" i="10"/>
  <c r="J39" i="10"/>
  <c r="H39" i="10"/>
  <c r="F39" i="10"/>
  <c r="J38" i="10"/>
  <c r="H38" i="10"/>
  <c r="F38" i="10"/>
  <c r="J37" i="10"/>
  <c r="H37" i="10"/>
  <c r="F37" i="10"/>
  <c r="J36" i="10"/>
  <c r="H36" i="10"/>
  <c r="F36" i="10"/>
  <c r="J35" i="10"/>
  <c r="H35" i="10"/>
  <c r="F35" i="10"/>
  <c r="J34" i="10"/>
  <c r="H34" i="10"/>
  <c r="F34" i="10"/>
  <c r="J33" i="10"/>
  <c r="H33" i="10"/>
  <c r="F33" i="10"/>
  <c r="J32" i="10"/>
  <c r="H32" i="10"/>
  <c r="F32" i="10"/>
  <c r="J31" i="10"/>
  <c r="H31" i="10"/>
  <c r="F31" i="10"/>
  <c r="J30" i="10"/>
  <c r="H30" i="10"/>
  <c r="F30" i="10"/>
  <c r="J29" i="10"/>
  <c r="H29" i="10"/>
  <c r="F29" i="10"/>
  <c r="J28" i="10"/>
  <c r="H28" i="10"/>
  <c r="F28" i="10"/>
  <c r="J27" i="10"/>
  <c r="H27" i="10"/>
  <c r="F27" i="10"/>
  <c r="J26" i="10"/>
  <c r="H26" i="10"/>
  <c r="F26" i="10"/>
  <c r="J25" i="10"/>
  <c r="H25" i="10"/>
  <c r="F25" i="10"/>
  <c r="J24" i="10"/>
  <c r="H24" i="10"/>
  <c r="F24" i="10"/>
  <c r="J23" i="10"/>
  <c r="H23" i="10"/>
  <c r="F23" i="10"/>
  <c r="J22" i="10"/>
  <c r="H22" i="10"/>
  <c r="F22" i="10"/>
  <c r="J21" i="10"/>
  <c r="H21" i="10"/>
  <c r="F21" i="10"/>
  <c r="J20" i="10"/>
  <c r="H20" i="10"/>
  <c r="F20" i="10"/>
  <c r="J19" i="10"/>
  <c r="H19" i="10"/>
  <c r="F19" i="10"/>
  <c r="J18" i="10"/>
  <c r="H18" i="10"/>
  <c r="F18" i="10"/>
  <c r="J17" i="10"/>
  <c r="H17" i="10"/>
  <c r="F17" i="10"/>
  <c r="J16" i="10"/>
  <c r="H16" i="10"/>
  <c r="F16" i="10"/>
  <c r="J15" i="10"/>
  <c r="H15" i="10"/>
  <c r="F15" i="10"/>
  <c r="J14" i="10"/>
  <c r="H14" i="10"/>
  <c r="F14" i="10"/>
  <c r="J13" i="10"/>
  <c r="H13" i="10"/>
  <c r="F13" i="10"/>
  <c r="J12" i="10"/>
  <c r="H12" i="10"/>
  <c r="F12" i="10"/>
  <c r="J11" i="10"/>
  <c r="H11" i="10"/>
  <c r="F11" i="10"/>
  <c r="J10" i="10"/>
  <c r="H10" i="10"/>
  <c r="F10" i="10"/>
  <c r="J9" i="10"/>
  <c r="H9" i="10"/>
  <c r="F9" i="10"/>
  <c r="J8" i="10"/>
  <c r="H8" i="10"/>
  <c r="F8" i="10"/>
  <c r="J55" i="11"/>
  <c r="H55" i="11"/>
  <c r="F55" i="11"/>
  <c r="J54" i="11"/>
  <c r="H54" i="11"/>
  <c r="F54" i="11"/>
  <c r="J53" i="11"/>
  <c r="H53" i="11"/>
  <c r="F53" i="11"/>
  <c r="J52" i="11"/>
  <c r="H52" i="11"/>
  <c r="F52" i="11"/>
  <c r="J51" i="11"/>
  <c r="H51" i="11"/>
  <c r="F51" i="11"/>
  <c r="J50" i="11"/>
  <c r="H50" i="11"/>
  <c r="F50" i="11"/>
  <c r="J49" i="11"/>
  <c r="H49" i="11"/>
  <c r="F49" i="11"/>
  <c r="J48" i="11"/>
  <c r="H48" i="11"/>
  <c r="F48" i="11"/>
  <c r="J47" i="11"/>
  <c r="H47" i="11"/>
  <c r="F47" i="11"/>
  <c r="J46" i="11"/>
  <c r="H46" i="11"/>
  <c r="F46" i="11"/>
  <c r="J45" i="11"/>
  <c r="H45" i="11"/>
  <c r="F45" i="11"/>
  <c r="J44" i="11"/>
  <c r="H44" i="11"/>
  <c r="F44" i="11"/>
  <c r="J43" i="11"/>
  <c r="H43" i="11"/>
  <c r="F43" i="11"/>
  <c r="J42" i="11"/>
  <c r="H42" i="11"/>
  <c r="F42" i="11"/>
  <c r="J41" i="11"/>
  <c r="H41" i="11"/>
  <c r="F41" i="11"/>
  <c r="J40" i="11"/>
  <c r="H40" i="11"/>
  <c r="F40" i="11"/>
  <c r="J39" i="11"/>
  <c r="H39" i="11"/>
  <c r="F39" i="11"/>
  <c r="J38" i="11"/>
  <c r="H38" i="11"/>
  <c r="F38" i="11"/>
  <c r="J37" i="11"/>
  <c r="H37" i="11"/>
  <c r="F37" i="11"/>
  <c r="J36" i="11"/>
  <c r="H36" i="11"/>
  <c r="F36" i="11"/>
  <c r="J35" i="11"/>
  <c r="H35" i="11"/>
  <c r="F35" i="11"/>
  <c r="J34" i="11"/>
  <c r="H34" i="11"/>
  <c r="F34" i="11"/>
  <c r="J33" i="11"/>
  <c r="H33" i="11"/>
  <c r="F33" i="11"/>
  <c r="J32" i="11"/>
  <c r="H32" i="11"/>
  <c r="F32" i="11"/>
  <c r="J31" i="11"/>
  <c r="H31" i="11"/>
  <c r="F31" i="11"/>
  <c r="J30" i="11"/>
  <c r="H30" i="11"/>
  <c r="F30" i="11"/>
  <c r="J29" i="11"/>
  <c r="H29" i="11"/>
  <c r="F29" i="11"/>
  <c r="J28" i="11"/>
  <c r="H28" i="11"/>
  <c r="F28" i="11"/>
  <c r="J27" i="11"/>
  <c r="H27" i="11"/>
  <c r="F27" i="11"/>
  <c r="J26" i="11"/>
  <c r="H26" i="11"/>
  <c r="F26" i="11"/>
  <c r="J25" i="11"/>
  <c r="H25" i="11"/>
  <c r="F25" i="11"/>
  <c r="J24" i="11"/>
  <c r="H24" i="11"/>
  <c r="F24" i="11"/>
  <c r="J23" i="11"/>
  <c r="H23" i="11"/>
  <c r="F23" i="11"/>
  <c r="J22" i="11"/>
  <c r="H22" i="11"/>
  <c r="F22" i="11"/>
  <c r="J21" i="11"/>
  <c r="H21" i="11"/>
  <c r="F21" i="11"/>
  <c r="J20" i="11"/>
  <c r="H20" i="11"/>
  <c r="F20" i="11"/>
  <c r="J19" i="11"/>
  <c r="H19" i="11"/>
  <c r="F19" i="11"/>
  <c r="J18" i="11"/>
  <c r="H18" i="11"/>
  <c r="F18" i="11"/>
  <c r="J17" i="11"/>
  <c r="H17" i="11"/>
  <c r="F17" i="11"/>
  <c r="J16" i="11"/>
  <c r="H16" i="11"/>
  <c r="F16" i="11"/>
  <c r="J15" i="11"/>
  <c r="H15" i="11"/>
  <c r="F15" i="11"/>
  <c r="J14" i="11"/>
  <c r="H14" i="11"/>
  <c r="F14" i="11"/>
  <c r="J13" i="11"/>
  <c r="H13" i="11"/>
  <c r="F13" i="11"/>
  <c r="J12" i="11"/>
  <c r="H12" i="11"/>
  <c r="F12" i="11"/>
  <c r="J11" i="11"/>
  <c r="H11" i="11"/>
  <c r="F11" i="11"/>
  <c r="J10" i="11"/>
  <c r="H10" i="11"/>
  <c r="F10" i="11"/>
  <c r="J9" i="11"/>
  <c r="H9" i="11"/>
  <c r="F9" i="11"/>
  <c r="J8" i="11"/>
  <c r="H8" i="11"/>
  <c r="F8" i="11"/>
  <c r="J55" i="12"/>
  <c r="H55" i="12"/>
  <c r="F55" i="12"/>
  <c r="J54" i="12"/>
  <c r="H54" i="12"/>
  <c r="F54" i="12"/>
  <c r="J53" i="12"/>
  <c r="H53" i="12"/>
  <c r="F53" i="12"/>
  <c r="J52" i="12"/>
  <c r="H52" i="12"/>
  <c r="F52" i="12"/>
  <c r="J51" i="12"/>
  <c r="H51" i="12"/>
  <c r="F51" i="12"/>
  <c r="J50" i="12"/>
  <c r="H50" i="12"/>
  <c r="F50" i="12"/>
  <c r="J49" i="12"/>
  <c r="H49" i="12"/>
  <c r="F49" i="12"/>
  <c r="J48" i="12"/>
  <c r="H48" i="12"/>
  <c r="F48" i="12"/>
  <c r="J47" i="12"/>
  <c r="H47" i="12"/>
  <c r="F47" i="12"/>
  <c r="J46" i="12"/>
  <c r="H46" i="12"/>
  <c r="F46" i="12"/>
  <c r="J45" i="12"/>
  <c r="H45" i="12"/>
  <c r="F45" i="12"/>
  <c r="J44" i="12"/>
  <c r="H44" i="12"/>
  <c r="F44" i="12"/>
  <c r="J43" i="12"/>
  <c r="H43" i="12"/>
  <c r="F43" i="12"/>
  <c r="J42" i="12"/>
  <c r="H42" i="12"/>
  <c r="F42" i="12"/>
  <c r="J41" i="12"/>
  <c r="H41" i="12"/>
  <c r="F41" i="12"/>
  <c r="J40" i="12"/>
  <c r="H40" i="12"/>
  <c r="F40" i="12"/>
  <c r="J39" i="12"/>
  <c r="H39" i="12"/>
  <c r="F39" i="12"/>
  <c r="J38" i="12"/>
  <c r="H38" i="12"/>
  <c r="F38" i="12"/>
  <c r="J37" i="12"/>
  <c r="H37" i="12"/>
  <c r="F37" i="12"/>
  <c r="J36" i="12"/>
  <c r="H36" i="12"/>
  <c r="F36" i="12"/>
  <c r="J35" i="12"/>
  <c r="H35" i="12"/>
  <c r="F35" i="12"/>
  <c r="J34" i="12"/>
  <c r="H34" i="12"/>
  <c r="F34" i="12"/>
  <c r="J33" i="12"/>
  <c r="H33" i="12"/>
  <c r="F33" i="12"/>
  <c r="J32" i="12"/>
  <c r="H32" i="12"/>
  <c r="F32" i="12"/>
  <c r="J31" i="12"/>
  <c r="H31" i="12"/>
  <c r="F31" i="12"/>
  <c r="J30" i="12"/>
  <c r="H30" i="12"/>
  <c r="F30" i="12"/>
  <c r="J29" i="12"/>
  <c r="H29" i="12"/>
  <c r="F29" i="12"/>
  <c r="J28" i="12"/>
  <c r="H28" i="12"/>
  <c r="F28" i="12"/>
  <c r="J27" i="12"/>
  <c r="H27" i="12"/>
  <c r="F27" i="12"/>
  <c r="J26" i="12"/>
  <c r="H26" i="12"/>
  <c r="F26" i="12"/>
  <c r="J25" i="12"/>
  <c r="H25" i="12"/>
  <c r="F25" i="12"/>
  <c r="J24" i="12"/>
  <c r="H24" i="12"/>
  <c r="F24" i="12"/>
  <c r="J23" i="12"/>
  <c r="H23" i="12"/>
  <c r="F23" i="12"/>
  <c r="J22" i="12"/>
  <c r="H22" i="12"/>
  <c r="F22" i="12"/>
  <c r="J21" i="12"/>
  <c r="H21" i="12"/>
  <c r="F21" i="12"/>
  <c r="J20" i="12"/>
  <c r="H20" i="12"/>
  <c r="F20" i="12"/>
  <c r="J19" i="12"/>
  <c r="H19" i="12"/>
  <c r="F19" i="12"/>
  <c r="J18" i="12"/>
  <c r="H18" i="12"/>
  <c r="F18" i="12"/>
  <c r="J17" i="12"/>
  <c r="H17" i="12"/>
  <c r="F17" i="12"/>
  <c r="J16" i="12"/>
  <c r="H16" i="12"/>
  <c r="F16" i="12"/>
  <c r="J15" i="12"/>
  <c r="H15" i="12"/>
  <c r="F15" i="12"/>
  <c r="J14" i="12"/>
  <c r="H14" i="12"/>
  <c r="F14" i="12"/>
  <c r="J13" i="12"/>
  <c r="H13" i="12"/>
  <c r="F13" i="12"/>
  <c r="J12" i="12"/>
  <c r="H12" i="12"/>
  <c r="F12" i="12"/>
  <c r="J11" i="12"/>
  <c r="H11" i="12"/>
  <c r="F11" i="12"/>
  <c r="J10" i="12"/>
  <c r="H10" i="12"/>
  <c r="F10" i="12"/>
  <c r="J9" i="12"/>
  <c r="H9" i="12"/>
  <c r="F9" i="12"/>
  <c r="J8" i="12"/>
  <c r="H8" i="12"/>
  <c r="F8" i="12"/>
  <c r="J55" i="13"/>
  <c r="H55" i="13"/>
  <c r="F55" i="13"/>
  <c r="J54" i="13"/>
  <c r="H54" i="13"/>
  <c r="F54" i="13"/>
  <c r="J53" i="13"/>
  <c r="H53" i="13"/>
  <c r="F53" i="13"/>
  <c r="J52" i="13"/>
  <c r="H52" i="13"/>
  <c r="F52" i="13"/>
  <c r="J51" i="13"/>
  <c r="H51" i="13"/>
  <c r="F51" i="13"/>
  <c r="J50" i="13"/>
  <c r="H50" i="13"/>
  <c r="F50" i="13"/>
  <c r="J49" i="13"/>
  <c r="H49" i="13"/>
  <c r="F49" i="13"/>
  <c r="J48" i="13"/>
  <c r="H48" i="13"/>
  <c r="F48" i="13"/>
  <c r="J47" i="13"/>
  <c r="H47" i="13"/>
  <c r="F47" i="13"/>
  <c r="J46" i="13"/>
  <c r="H46" i="13"/>
  <c r="F46" i="13"/>
  <c r="J45" i="13"/>
  <c r="H45" i="13"/>
  <c r="F45" i="13"/>
  <c r="J44" i="13"/>
  <c r="H44" i="13"/>
  <c r="F44" i="13"/>
  <c r="J43" i="13"/>
  <c r="H43" i="13"/>
  <c r="F43" i="13"/>
  <c r="J42" i="13"/>
  <c r="H42" i="13"/>
  <c r="F42" i="13"/>
  <c r="J41" i="13"/>
  <c r="H41" i="13"/>
  <c r="F41" i="13"/>
  <c r="J40" i="13"/>
  <c r="H40" i="13"/>
  <c r="F40" i="13"/>
  <c r="J39" i="13"/>
  <c r="H39" i="13"/>
  <c r="F39" i="13"/>
  <c r="J38" i="13"/>
  <c r="H38" i="13"/>
  <c r="F38" i="13"/>
  <c r="J37" i="13"/>
  <c r="H37" i="13"/>
  <c r="F37" i="13"/>
  <c r="J36" i="13"/>
  <c r="H36" i="13"/>
  <c r="F36" i="13"/>
  <c r="J35" i="13"/>
  <c r="H35" i="13"/>
  <c r="F35" i="13"/>
  <c r="J34" i="13"/>
  <c r="H34" i="13"/>
  <c r="F34" i="13"/>
  <c r="J33" i="13"/>
  <c r="H33" i="13"/>
  <c r="F33" i="13"/>
  <c r="J32" i="13"/>
  <c r="H32" i="13"/>
  <c r="F32" i="13"/>
  <c r="J31" i="13"/>
  <c r="H31" i="13"/>
  <c r="F31" i="13"/>
  <c r="J30" i="13"/>
  <c r="H30" i="13"/>
  <c r="F30" i="13"/>
  <c r="J29" i="13"/>
  <c r="H29" i="13"/>
  <c r="F29" i="13"/>
  <c r="J28" i="13"/>
  <c r="H28" i="13"/>
  <c r="F28" i="13"/>
  <c r="J27" i="13"/>
  <c r="H27" i="13"/>
  <c r="F27" i="13"/>
  <c r="J26" i="13"/>
  <c r="H26" i="13"/>
  <c r="F26" i="13"/>
  <c r="J25" i="13"/>
  <c r="H25" i="13"/>
  <c r="F25" i="13"/>
  <c r="J24" i="13"/>
  <c r="H24" i="13"/>
  <c r="F24" i="13"/>
  <c r="J23" i="13"/>
  <c r="H23" i="13"/>
  <c r="F23" i="13"/>
  <c r="J22" i="13"/>
  <c r="H22" i="13"/>
  <c r="F22" i="13"/>
  <c r="J21" i="13"/>
  <c r="H21" i="13"/>
  <c r="F21" i="13"/>
  <c r="J20" i="13"/>
  <c r="H20" i="13"/>
  <c r="F20" i="13"/>
  <c r="J19" i="13"/>
  <c r="H19" i="13"/>
  <c r="F19" i="13"/>
  <c r="J18" i="13"/>
  <c r="H18" i="13"/>
  <c r="F18" i="13"/>
  <c r="J17" i="13"/>
  <c r="H17" i="13"/>
  <c r="F17" i="13"/>
  <c r="J16" i="13"/>
  <c r="H16" i="13"/>
  <c r="F16" i="13"/>
  <c r="J15" i="13"/>
  <c r="H15" i="13"/>
  <c r="F15" i="13"/>
  <c r="J14" i="13"/>
  <c r="H14" i="13"/>
  <c r="F14" i="13"/>
  <c r="J13" i="13"/>
  <c r="H13" i="13"/>
  <c r="F13" i="13"/>
  <c r="J12" i="13"/>
  <c r="H12" i="13"/>
  <c r="F12" i="13"/>
  <c r="J11" i="13"/>
  <c r="H11" i="13"/>
  <c r="F11" i="13"/>
  <c r="J10" i="13"/>
  <c r="H10" i="13"/>
  <c r="F10" i="13"/>
  <c r="J9" i="13"/>
  <c r="H9" i="13"/>
  <c r="F9" i="13"/>
  <c r="J8" i="13"/>
  <c r="H8" i="13"/>
  <c r="F8" i="13"/>
  <c r="J55" i="14"/>
  <c r="H55" i="14"/>
  <c r="F55" i="14"/>
  <c r="J54" i="14"/>
  <c r="H54" i="14"/>
  <c r="F54" i="14"/>
  <c r="J53" i="14"/>
  <c r="H53" i="14"/>
  <c r="F53" i="14"/>
  <c r="J52" i="14"/>
  <c r="H52" i="14"/>
  <c r="F52" i="14"/>
  <c r="J51" i="14"/>
  <c r="H51" i="14"/>
  <c r="F51" i="14"/>
  <c r="J50" i="14"/>
  <c r="H50" i="14"/>
  <c r="F50" i="14"/>
  <c r="J49" i="14"/>
  <c r="H49" i="14"/>
  <c r="F49" i="14"/>
  <c r="J48" i="14"/>
  <c r="H48" i="14"/>
  <c r="F48" i="14"/>
  <c r="J47" i="14"/>
  <c r="H47" i="14"/>
  <c r="F47" i="14"/>
  <c r="J46" i="14"/>
  <c r="H46" i="14"/>
  <c r="F46" i="14"/>
  <c r="J45" i="14"/>
  <c r="H45" i="14"/>
  <c r="F45" i="14"/>
  <c r="J44" i="14"/>
  <c r="H44" i="14"/>
  <c r="F44" i="14"/>
  <c r="J43" i="14"/>
  <c r="H43" i="14"/>
  <c r="F43" i="14"/>
  <c r="J42" i="14"/>
  <c r="H42" i="14"/>
  <c r="F42" i="14"/>
  <c r="J41" i="14"/>
  <c r="H41" i="14"/>
  <c r="F41" i="14"/>
  <c r="J40" i="14"/>
  <c r="H40" i="14"/>
  <c r="F40" i="14"/>
  <c r="J39" i="14"/>
  <c r="H39" i="14"/>
  <c r="F39" i="14"/>
  <c r="J38" i="14"/>
  <c r="H38" i="14"/>
  <c r="F38" i="14"/>
  <c r="J37" i="14"/>
  <c r="H37" i="14"/>
  <c r="F37" i="14"/>
  <c r="J36" i="14"/>
  <c r="H36" i="14"/>
  <c r="F36" i="14"/>
  <c r="J35" i="14"/>
  <c r="H35" i="14"/>
  <c r="F35" i="14"/>
  <c r="J34" i="14"/>
  <c r="H34" i="14"/>
  <c r="F34" i="14"/>
  <c r="J33" i="14"/>
  <c r="H33" i="14"/>
  <c r="F33" i="14"/>
  <c r="J32" i="14"/>
  <c r="H32" i="14"/>
  <c r="F32" i="14"/>
  <c r="J31" i="14"/>
  <c r="H31" i="14"/>
  <c r="F31" i="14"/>
  <c r="J30" i="14"/>
  <c r="H30" i="14"/>
  <c r="F30" i="14"/>
  <c r="J29" i="14"/>
  <c r="H29" i="14"/>
  <c r="F29" i="14"/>
  <c r="J28" i="14"/>
  <c r="H28" i="14"/>
  <c r="F28" i="14"/>
  <c r="J27" i="14"/>
  <c r="H27" i="14"/>
  <c r="F27" i="14"/>
  <c r="J26" i="14"/>
  <c r="H26" i="14"/>
  <c r="F26" i="14"/>
  <c r="J25" i="14"/>
  <c r="H25" i="14"/>
  <c r="F25" i="14"/>
  <c r="J24" i="14"/>
  <c r="H24" i="14"/>
  <c r="F24" i="14"/>
  <c r="J23" i="14"/>
  <c r="H23" i="14"/>
  <c r="F23" i="14"/>
  <c r="J22" i="14"/>
  <c r="H22" i="14"/>
  <c r="F22" i="14"/>
  <c r="J21" i="14"/>
  <c r="H21" i="14"/>
  <c r="F21" i="14"/>
  <c r="J20" i="14"/>
  <c r="H20" i="14"/>
  <c r="F20" i="14"/>
  <c r="J19" i="14"/>
  <c r="H19" i="14"/>
  <c r="F19" i="14"/>
  <c r="J18" i="14"/>
  <c r="H18" i="14"/>
  <c r="F18" i="14"/>
  <c r="J17" i="14"/>
  <c r="H17" i="14"/>
  <c r="F17" i="14"/>
  <c r="J16" i="14"/>
  <c r="H16" i="14"/>
  <c r="F16" i="14"/>
  <c r="J15" i="14"/>
  <c r="H15" i="14"/>
  <c r="F15" i="14"/>
  <c r="J14" i="14"/>
  <c r="H14" i="14"/>
  <c r="F14" i="14"/>
  <c r="J13" i="14"/>
  <c r="H13" i="14"/>
  <c r="F13" i="14"/>
  <c r="J12" i="14"/>
  <c r="H12" i="14"/>
  <c r="F12" i="14"/>
  <c r="J11" i="14"/>
  <c r="H11" i="14"/>
  <c r="F11" i="14"/>
  <c r="J10" i="14"/>
  <c r="H10" i="14"/>
  <c r="F10" i="14"/>
  <c r="J9" i="14"/>
  <c r="H9" i="14"/>
  <c r="F9" i="14"/>
  <c r="J8" i="14"/>
  <c r="H8" i="14"/>
  <c r="F8" i="14"/>
  <c r="J55" i="15"/>
  <c r="H55" i="15"/>
  <c r="F55" i="15"/>
  <c r="J54" i="15"/>
  <c r="H54" i="15"/>
  <c r="F54" i="15"/>
  <c r="J53" i="15"/>
  <c r="H53" i="15"/>
  <c r="F53" i="15"/>
  <c r="J52" i="15"/>
  <c r="H52" i="15"/>
  <c r="F52" i="15"/>
  <c r="J51" i="15"/>
  <c r="H51" i="15"/>
  <c r="F51" i="15"/>
  <c r="J50" i="15"/>
  <c r="H50" i="15"/>
  <c r="F50" i="15"/>
  <c r="J49" i="15"/>
  <c r="H49" i="15"/>
  <c r="F49" i="15"/>
  <c r="J48" i="15"/>
  <c r="H48" i="15"/>
  <c r="F48" i="15"/>
  <c r="J47" i="15"/>
  <c r="H47" i="15"/>
  <c r="F47" i="15"/>
  <c r="J46" i="15"/>
  <c r="H46" i="15"/>
  <c r="F46" i="15"/>
  <c r="J45" i="15"/>
  <c r="H45" i="15"/>
  <c r="F45" i="15"/>
  <c r="J44" i="15"/>
  <c r="H44" i="15"/>
  <c r="F44" i="15"/>
  <c r="J43" i="15"/>
  <c r="H43" i="15"/>
  <c r="F43" i="15"/>
  <c r="J42" i="15"/>
  <c r="H42" i="15"/>
  <c r="F42" i="15"/>
  <c r="J41" i="15"/>
  <c r="H41" i="15"/>
  <c r="F41" i="15"/>
  <c r="J40" i="15"/>
  <c r="H40" i="15"/>
  <c r="F40" i="15"/>
  <c r="J39" i="15"/>
  <c r="H39" i="15"/>
  <c r="F39" i="15"/>
  <c r="J38" i="15"/>
  <c r="H38" i="15"/>
  <c r="F38" i="15"/>
  <c r="J37" i="15"/>
  <c r="H37" i="15"/>
  <c r="F37" i="15"/>
  <c r="J36" i="15"/>
  <c r="H36" i="15"/>
  <c r="F36" i="15"/>
  <c r="J35" i="15"/>
  <c r="H35" i="15"/>
  <c r="F35" i="15"/>
  <c r="J34" i="15"/>
  <c r="H34" i="15"/>
  <c r="F34" i="15"/>
  <c r="J33" i="15"/>
  <c r="H33" i="15"/>
  <c r="F33" i="15"/>
  <c r="J32" i="15"/>
  <c r="H32" i="15"/>
  <c r="F32" i="15"/>
  <c r="J31" i="15"/>
  <c r="H31" i="15"/>
  <c r="F31" i="15"/>
  <c r="J30" i="15"/>
  <c r="H30" i="15"/>
  <c r="F30" i="15"/>
  <c r="J29" i="15"/>
  <c r="H29" i="15"/>
  <c r="F29" i="15"/>
  <c r="J28" i="15"/>
  <c r="H28" i="15"/>
  <c r="F28" i="15"/>
  <c r="J27" i="15"/>
  <c r="H27" i="15"/>
  <c r="F27" i="15"/>
  <c r="J26" i="15"/>
  <c r="H26" i="15"/>
  <c r="F26" i="15"/>
  <c r="J25" i="15"/>
  <c r="H25" i="15"/>
  <c r="F25" i="15"/>
  <c r="J24" i="15"/>
  <c r="H24" i="15"/>
  <c r="F24" i="15"/>
  <c r="J23" i="15"/>
  <c r="H23" i="15"/>
  <c r="F23" i="15"/>
  <c r="J22" i="15"/>
  <c r="H22" i="15"/>
  <c r="F22" i="15"/>
  <c r="J21" i="15"/>
  <c r="H21" i="15"/>
  <c r="F21" i="15"/>
  <c r="J20" i="15"/>
  <c r="H20" i="15"/>
  <c r="F20" i="15"/>
  <c r="J19" i="15"/>
  <c r="H19" i="15"/>
  <c r="F19" i="15"/>
  <c r="J18" i="15"/>
  <c r="H18" i="15"/>
  <c r="F18" i="15"/>
  <c r="J17" i="15"/>
  <c r="H17" i="15"/>
  <c r="F17" i="15"/>
  <c r="J16" i="15"/>
  <c r="H16" i="15"/>
  <c r="F16" i="15"/>
  <c r="J15" i="15"/>
  <c r="H15" i="15"/>
  <c r="F15" i="15"/>
  <c r="J14" i="15"/>
  <c r="H14" i="15"/>
  <c r="F14" i="15"/>
  <c r="J13" i="15"/>
  <c r="H13" i="15"/>
  <c r="F13" i="15"/>
  <c r="J12" i="15"/>
  <c r="H12" i="15"/>
  <c r="F12" i="15"/>
  <c r="J11" i="15"/>
  <c r="H11" i="15"/>
  <c r="F11" i="15"/>
  <c r="J10" i="15"/>
  <c r="H10" i="15"/>
  <c r="F10" i="15"/>
  <c r="J9" i="15"/>
  <c r="H9" i="15"/>
  <c r="F9" i="15"/>
  <c r="J8" i="15"/>
  <c r="H8" i="15"/>
  <c r="F8" i="15"/>
  <c r="J55" i="16"/>
  <c r="H55" i="16"/>
  <c r="F55" i="16"/>
  <c r="J54" i="16"/>
  <c r="H54" i="16"/>
  <c r="F54" i="16"/>
  <c r="J53" i="16"/>
  <c r="H53" i="16"/>
  <c r="F53" i="16"/>
  <c r="J52" i="16"/>
  <c r="H52" i="16"/>
  <c r="F52" i="16"/>
  <c r="J51" i="16"/>
  <c r="H51" i="16"/>
  <c r="F51" i="16"/>
  <c r="J50" i="16"/>
  <c r="H50" i="16"/>
  <c r="F50" i="16"/>
  <c r="J49" i="16"/>
  <c r="H49" i="16"/>
  <c r="F49" i="16"/>
  <c r="J48" i="16"/>
  <c r="H48" i="16"/>
  <c r="F48" i="16"/>
  <c r="J47" i="16"/>
  <c r="H47" i="16"/>
  <c r="F47" i="16"/>
  <c r="J46" i="16"/>
  <c r="H46" i="16"/>
  <c r="F46" i="16"/>
  <c r="J45" i="16"/>
  <c r="H45" i="16"/>
  <c r="F45" i="16"/>
  <c r="J44" i="16"/>
  <c r="H44" i="16"/>
  <c r="F44" i="16"/>
  <c r="J43" i="16"/>
  <c r="H43" i="16"/>
  <c r="F43" i="16"/>
  <c r="J42" i="16"/>
  <c r="H42" i="16"/>
  <c r="F42" i="16"/>
  <c r="J41" i="16"/>
  <c r="H41" i="16"/>
  <c r="F41" i="16"/>
  <c r="J40" i="16"/>
  <c r="H40" i="16"/>
  <c r="F40" i="16"/>
  <c r="J39" i="16"/>
  <c r="H39" i="16"/>
  <c r="F39" i="16"/>
  <c r="J38" i="16"/>
  <c r="H38" i="16"/>
  <c r="F38" i="16"/>
  <c r="J37" i="16"/>
  <c r="H37" i="16"/>
  <c r="F37" i="16"/>
  <c r="J36" i="16"/>
  <c r="H36" i="16"/>
  <c r="F36" i="16"/>
  <c r="J35" i="16"/>
  <c r="H35" i="16"/>
  <c r="F35" i="16"/>
  <c r="J34" i="16"/>
  <c r="H34" i="16"/>
  <c r="F34" i="16"/>
  <c r="J33" i="16"/>
  <c r="H33" i="16"/>
  <c r="F33" i="16"/>
  <c r="J32" i="16"/>
  <c r="H32" i="16"/>
  <c r="F32" i="16"/>
  <c r="J31" i="16"/>
  <c r="H31" i="16"/>
  <c r="F31" i="16"/>
  <c r="J30" i="16"/>
  <c r="H30" i="16"/>
  <c r="F30" i="16"/>
  <c r="J29" i="16"/>
  <c r="H29" i="16"/>
  <c r="F29" i="16"/>
  <c r="J28" i="16"/>
  <c r="H28" i="16"/>
  <c r="F28" i="16"/>
  <c r="J27" i="16"/>
  <c r="H27" i="16"/>
  <c r="F27" i="16"/>
  <c r="J26" i="16"/>
  <c r="H26" i="16"/>
  <c r="F26" i="16"/>
  <c r="J25" i="16"/>
  <c r="H25" i="16"/>
  <c r="F25" i="16"/>
  <c r="J24" i="16"/>
  <c r="H24" i="16"/>
  <c r="F24" i="16"/>
  <c r="J23" i="16"/>
  <c r="H23" i="16"/>
  <c r="F23" i="16"/>
  <c r="J22" i="16"/>
  <c r="H22" i="16"/>
  <c r="F22" i="16"/>
  <c r="J21" i="16"/>
  <c r="H21" i="16"/>
  <c r="F21" i="16"/>
  <c r="J20" i="16"/>
  <c r="H20" i="16"/>
  <c r="F20" i="16"/>
  <c r="J19" i="16"/>
  <c r="H19" i="16"/>
  <c r="F19" i="16"/>
  <c r="J18" i="16"/>
  <c r="H18" i="16"/>
  <c r="F18" i="16"/>
  <c r="J17" i="16"/>
  <c r="H17" i="16"/>
  <c r="F17" i="16"/>
  <c r="J16" i="16"/>
  <c r="H16" i="16"/>
  <c r="F16" i="16"/>
  <c r="J15" i="16"/>
  <c r="H15" i="16"/>
  <c r="F15" i="16"/>
  <c r="J14" i="16"/>
  <c r="H14" i="16"/>
  <c r="F14" i="16"/>
  <c r="J13" i="16"/>
  <c r="H13" i="16"/>
  <c r="F13" i="16"/>
  <c r="J12" i="16"/>
  <c r="H12" i="16"/>
  <c r="F12" i="16"/>
  <c r="J11" i="16"/>
  <c r="H11" i="16"/>
  <c r="F11" i="16"/>
  <c r="J10" i="16"/>
  <c r="H10" i="16"/>
  <c r="F10" i="16"/>
  <c r="J9" i="16"/>
  <c r="H9" i="16"/>
  <c r="F9" i="16"/>
  <c r="J8" i="16"/>
  <c r="H8" i="16"/>
  <c r="F8" i="16"/>
  <c r="J55" i="17"/>
  <c r="H55" i="17"/>
  <c r="F55" i="17"/>
  <c r="J54" i="17"/>
  <c r="H54" i="17"/>
  <c r="F54" i="17"/>
  <c r="J53" i="17"/>
  <c r="H53" i="17"/>
  <c r="F53" i="17"/>
  <c r="J52" i="17"/>
  <c r="H52" i="17"/>
  <c r="F52" i="17"/>
  <c r="J51" i="17"/>
  <c r="H51" i="17"/>
  <c r="F51" i="17"/>
  <c r="J50" i="17"/>
  <c r="H50" i="17"/>
  <c r="F50" i="17"/>
  <c r="J49" i="17"/>
  <c r="H49" i="17"/>
  <c r="F49" i="17"/>
  <c r="J48" i="17"/>
  <c r="H48" i="17"/>
  <c r="F48" i="17"/>
  <c r="J47" i="17"/>
  <c r="H47" i="17"/>
  <c r="F47" i="17"/>
  <c r="J46" i="17"/>
  <c r="H46" i="17"/>
  <c r="F46" i="17"/>
  <c r="J45" i="17"/>
  <c r="H45" i="17"/>
  <c r="F45" i="17"/>
  <c r="J44" i="17"/>
  <c r="H44" i="17"/>
  <c r="F44" i="17"/>
  <c r="J43" i="17"/>
  <c r="H43" i="17"/>
  <c r="F43" i="17"/>
  <c r="J42" i="17"/>
  <c r="H42" i="17"/>
  <c r="F42" i="17"/>
  <c r="J41" i="17"/>
  <c r="H41" i="17"/>
  <c r="F41" i="17"/>
  <c r="J40" i="17"/>
  <c r="H40" i="17"/>
  <c r="F40" i="17"/>
  <c r="J39" i="17"/>
  <c r="H39" i="17"/>
  <c r="F39" i="17"/>
  <c r="J38" i="17"/>
  <c r="H38" i="17"/>
  <c r="F38" i="17"/>
  <c r="J37" i="17"/>
  <c r="H37" i="17"/>
  <c r="F37" i="17"/>
  <c r="J36" i="17"/>
  <c r="H36" i="17"/>
  <c r="F36" i="17"/>
  <c r="J35" i="17"/>
  <c r="H35" i="17"/>
  <c r="F35" i="17"/>
  <c r="J34" i="17"/>
  <c r="H34" i="17"/>
  <c r="F34" i="17"/>
  <c r="J33" i="17"/>
  <c r="H33" i="17"/>
  <c r="F33" i="17"/>
  <c r="J32" i="17"/>
  <c r="H32" i="17"/>
  <c r="F32" i="17"/>
  <c r="J31" i="17"/>
  <c r="H31" i="17"/>
  <c r="F31" i="17"/>
  <c r="J30" i="17"/>
  <c r="H30" i="17"/>
  <c r="F30" i="17"/>
  <c r="J29" i="17"/>
  <c r="H29" i="17"/>
  <c r="F29" i="17"/>
  <c r="J28" i="17"/>
  <c r="H28" i="17"/>
  <c r="F28" i="17"/>
  <c r="J27" i="17"/>
  <c r="H27" i="17"/>
  <c r="F27" i="17"/>
  <c r="J26" i="17"/>
  <c r="H26" i="17"/>
  <c r="F26" i="17"/>
  <c r="J25" i="17"/>
  <c r="H25" i="17"/>
  <c r="F25" i="17"/>
  <c r="J24" i="17"/>
  <c r="H24" i="17"/>
  <c r="F24" i="17"/>
  <c r="J23" i="17"/>
  <c r="H23" i="17"/>
  <c r="F23" i="17"/>
  <c r="J22" i="17"/>
  <c r="H22" i="17"/>
  <c r="F22" i="17"/>
  <c r="J21" i="17"/>
  <c r="H21" i="17"/>
  <c r="F21" i="17"/>
  <c r="J20" i="17"/>
  <c r="H20" i="17"/>
  <c r="F20" i="17"/>
  <c r="J19" i="17"/>
  <c r="H19" i="17"/>
  <c r="F19" i="17"/>
  <c r="J18" i="17"/>
  <c r="H18" i="17"/>
  <c r="F18" i="17"/>
  <c r="J17" i="17"/>
  <c r="H17" i="17"/>
  <c r="F17" i="17"/>
  <c r="J16" i="17"/>
  <c r="H16" i="17"/>
  <c r="F16" i="17"/>
  <c r="J15" i="17"/>
  <c r="H15" i="17"/>
  <c r="F15" i="17"/>
  <c r="J14" i="17"/>
  <c r="H14" i="17"/>
  <c r="F14" i="17"/>
  <c r="J13" i="17"/>
  <c r="H13" i="17"/>
  <c r="F13" i="17"/>
  <c r="J12" i="17"/>
  <c r="H12" i="17"/>
  <c r="F12" i="17"/>
  <c r="J11" i="17"/>
  <c r="H11" i="17"/>
  <c r="F11" i="17"/>
  <c r="J10" i="17"/>
  <c r="H10" i="17"/>
  <c r="F10" i="17"/>
  <c r="J9" i="17"/>
  <c r="H9" i="17"/>
  <c r="F9" i="17"/>
  <c r="J8" i="17"/>
  <c r="H8" i="17"/>
  <c r="F8" i="17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9" i="18"/>
  <c r="H49" i="18"/>
  <c r="F49" i="18"/>
  <c r="J48" i="18"/>
  <c r="H48" i="18"/>
  <c r="F48" i="18"/>
  <c r="J47" i="18"/>
  <c r="H47" i="18"/>
  <c r="F47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9" i="18"/>
  <c r="H39" i="18"/>
  <c r="F39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2" i="18"/>
  <c r="H32" i="18"/>
  <c r="F32" i="18"/>
  <c r="J31" i="18"/>
  <c r="H31" i="18"/>
  <c r="F31" i="18"/>
  <c r="J30" i="18"/>
  <c r="H30" i="18"/>
  <c r="F30" i="18"/>
  <c r="J29" i="18"/>
  <c r="H29" i="18"/>
  <c r="F29" i="18"/>
  <c r="J28" i="18"/>
  <c r="H28" i="18"/>
  <c r="F28" i="18"/>
  <c r="J27" i="18"/>
  <c r="H27" i="18"/>
  <c r="F27" i="18"/>
  <c r="J26" i="18"/>
  <c r="H26" i="18"/>
  <c r="F26" i="18"/>
  <c r="J25" i="18"/>
  <c r="H25" i="18"/>
  <c r="F25" i="18"/>
  <c r="J24" i="18"/>
  <c r="H24" i="18"/>
  <c r="F24" i="18"/>
  <c r="J23" i="18"/>
  <c r="H23" i="18"/>
  <c r="F23" i="18"/>
  <c r="J22" i="18"/>
  <c r="H22" i="18"/>
  <c r="F22" i="18"/>
  <c r="J21" i="18"/>
  <c r="H21" i="18"/>
  <c r="F21" i="18"/>
  <c r="J20" i="18"/>
  <c r="H20" i="18"/>
  <c r="F20" i="18"/>
  <c r="J19" i="18"/>
  <c r="H19" i="18"/>
  <c r="F19" i="18"/>
  <c r="J18" i="18"/>
  <c r="H18" i="18"/>
  <c r="F18" i="18"/>
  <c r="J17" i="18"/>
  <c r="H17" i="18"/>
  <c r="F17" i="18"/>
  <c r="J16" i="18"/>
  <c r="H16" i="18"/>
  <c r="F16" i="18"/>
  <c r="J15" i="18"/>
  <c r="H15" i="18"/>
  <c r="F15" i="18"/>
  <c r="J14" i="18"/>
  <c r="H14" i="18"/>
  <c r="F14" i="18"/>
  <c r="J13" i="18"/>
  <c r="H13" i="18"/>
  <c r="F13" i="18"/>
  <c r="J12" i="18"/>
  <c r="H12" i="18"/>
  <c r="F12" i="18"/>
  <c r="J11" i="18"/>
  <c r="H11" i="18"/>
  <c r="F11" i="18"/>
  <c r="J10" i="18"/>
  <c r="H10" i="18"/>
  <c r="F10" i="18"/>
  <c r="J9" i="18"/>
  <c r="H9" i="18"/>
  <c r="F9" i="18"/>
  <c r="J8" i="18"/>
  <c r="H8" i="18"/>
  <c r="F8" i="18"/>
  <c r="J55" i="19"/>
  <c r="H55" i="19"/>
  <c r="F55" i="19"/>
  <c r="J54" i="19"/>
  <c r="H54" i="19"/>
  <c r="F54" i="19"/>
  <c r="J53" i="19"/>
  <c r="H53" i="19"/>
  <c r="F53" i="19"/>
  <c r="J52" i="19"/>
  <c r="H52" i="19"/>
  <c r="F52" i="19"/>
  <c r="J51" i="19"/>
  <c r="H51" i="19"/>
  <c r="F51" i="19"/>
  <c r="J50" i="19"/>
  <c r="H50" i="19"/>
  <c r="F50" i="19"/>
  <c r="J49" i="19"/>
  <c r="H49" i="19"/>
  <c r="F49" i="19"/>
  <c r="J48" i="19"/>
  <c r="H48" i="19"/>
  <c r="F48" i="19"/>
  <c r="J47" i="19"/>
  <c r="H47" i="19"/>
  <c r="F47" i="19"/>
  <c r="J46" i="19"/>
  <c r="H46" i="19"/>
  <c r="F46" i="19"/>
  <c r="J45" i="19"/>
  <c r="H45" i="19"/>
  <c r="F45" i="19"/>
  <c r="J44" i="19"/>
  <c r="H44" i="19"/>
  <c r="F44" i="19"/>
  <c r="J43" i="19"/>
  <c r="H43" i="19"/>
  <c r="F43" i="19"/>
  <c r="J42" i="19"/>
  <c r="H42" i="19"/>
  <c r="F42" i="19"/>
  <c r="J41" i="19"/>
  <c r="H41" i="19"/>
  <c r="F41" i="19"/>
  <c r="J40" i="19"/>
  <c r="H40" i="19"/>
  <c r="F40" i="19"/>
  <c r="J39" i="19"/>
  <c r="H39" i="19"/>
  <c r="F39" i="19"/>
  <c r="J38" i="19"/>
  <c r="H38" i="19"/>
  <c r="F38" i="19"/>
  <c r="J37" i="19"/>
  <c r="H37" i="19"/>
  <c r="F37" i="19"/>
  <c r="J36" i="19"/>
  <c r="H36" i="19"/>
  <c r="F36" i="19"/>
  <c r="J35" i="19"/>
  <c r="H35" i="19"/>
  <c r="F35" i="19"/>
  <c r="J34" i="19"/>
  <c r="H34" i="19"/>
  <c r="F34" i="19"/>
  <c r="J33" i="19"/>
  <c r="H33" i="19"/>
  <c r="F33" i="19"/>
  <c r="J32" i="19"/>
  <c r="H32" i="19"/>
  <c r="F32" i="19"/>
  <c r="J31" i="19"/>
  <c r="H31" i="19"/>
  <c r="F31" i="19"/>
  <c r="J30" i="19"/>
  <c r="H30" i="19"/>
  <c r="F30" i="19"/>
  <c r="J29" i="19"/>
  <c r="H29" i="19"/>
  <c r="F29" i="19"/>
  <c r="J28" i="19"/>
  <c r="H28" i="19"/>
  <c r="F28" i="19"/>
  <c r="J27" i="19"/>
  <c r="H27" i="19"/>
  <c r="F27" i="19"/>
  <c r="J26" i="19"/>
  <c r="H26" i="19"/>
  <c r="F26" i="19"/>
  <c r="J25" i="19"/>
  <c r="H25" i="19"/>
  <c r="F25" i="19"/>
  <c r="J24" i="19"/>
  <c r="H24" i="19"/>
  <c r="F24" i="19"/>
  <c r="J23" i="19"/>
  <c r="H23" i="19"/>
  <c r="F23" i="19"/>
  <c r="J22" i="19"/>
  <c r="H22" i="19"/>
  <c r="F22" i="19"/>
  <c r="J21" i="19"/>
  <c r="H21" i="19"/>
  <c r="F21" i="19"/>
  <c r="J20" i="19"/>
  <c r="H20" i="19"/>
  <c r="F20" i="19"/>
  <c r="J19" i="19"/>
  <c r="H19" i="19"/>
  <c r="F19" i="19"/>
  <c r="J18" i="19"/>
  <c r="H18" i="19"/>
  <c r="F18" i="19"/>
  <c r="J17" i="19"/>
  <c r="H17" i="19"/>
  <c r="F17" i="19"/>
  <c r="J16" i="19"/>
  <c r="H16" i="19"/>
  <c r="F16" i="19"/>
  <c r="J15" i="19"/>
  <c r="H15" i="19"/>
  <c r="F15" i="19"/>
  <c r="J14" i="19"/>
  <c r="H14" i="19"/>
  <c r="F14" i="19"/>
  <c r="J13" i="19"/>
  <c r="H13" i="19"/>
  <c r="F13" i="19"/>
  <c r="J12" i="19"/>
  <c r="H12" i="19"/>
  <c r="F12" i="19"/>
  <c r="J11" i="19"/>
  <c r="H11" i="19"/>
  <c r="F11" i="19"/>
  <c r="J10" i="19"/>
  <c r="H10" i="19"/>
  <c r="F10" i="19"/>
  <c r="J9" i="19"/>
  <c r="H9" i="19"/>
  <c r="F9" i="19"/>
  <c r="J8" i="19"/>
  <c r="H8" i="19"/>
  <c r="F8" i="19"/>
  <c r="J55" i="20"/>
  <c r="H55" i="20"/>
  <c r="F55" i="20"/>
  <c r="J54" i="20"/>
  <c r="H54" i="20"/>
  <c r="F54" i="20"/>
  <c r="J53" i="20"/>
  <c r="H53" i="20"/>
  <c r="F53" i="20"/>
  <c r="J52" i="20"/>
  <c r="H52" i="20"/>
  <c r="F52" i="20"/>
  <c r="J51" i="20"/>
  <c r="H51" i="20"/>
  <c r="F51" i="20"/>
  <c r="J50" i="20"/>
  <c r="H50" i="20"/>
  <c r="F50" i="20"/>
  <c r="J49" i="20"/>
  <c r="H49" i="20"/>
  <c r="F49" i="20"/>
  <c r="J48" i="20"/>
  <c r="H48" i="20"/>
  <c r="F48" i="20"/>
  <c r="J47" i="20"/>
  <c r="H47" i="20"/>
  <c r="F47" i="20"/>
  <c r="J46" i="20"/>
  <c r="H46" i="20"/>
  <c r="F46" i="20"/>
  <c r="J45" i="20"/>
  <c r="H45" i="20"/>
  <c r="F45" i="20"/>
  <c r="J44" i="20"/>
  <c r="H44" i="20"/>
  <c r="F44" i="20"/>
  <c r="J43" i="20"/>
  <c r="H43" i="20"/>
  <c r="F43" i="20"/>
  <c r="J42" i="20"/>
  <c r="H42" i="20"/>
  <c r="F42" i="20"/>
  <c r="J41" i="20"/>
  <c r="H41" i="20"/>
  <c r="F41" i="20"/>
  <c r="J40" i="20"/>
  <c r="H40" i="20"/>
  <c r="F40" i="20"/>
  <c r="J39" i="20"/>
  <c r="H39" i="20"/>
  <c r="F39" i="20"/>
  <c r="J38" i="20"/>
  <c r="H38" i="20"/>
  <c r="F38" i="20"/>
  <c r="J37" i="20"/>
  <c r="H37" i="20"/>
  <c r="F37" i="20"/>
  <c r="J36" i="20"/>
  <c r="H36" i="20"/>
  <c r="F36" i="20"/>
  <c r="J35" i="20"/>
  <c r="H35" i="20"/>
  <c r="F35" i="20"/>
  <c r="J34" i="20"/>
  <c r="H34" i="20"/>
  <c r="F34" i="20"/>
  <c r="J33" i="20"/>
  <c r="H33" i="20"/>
  <c r="F33" i="20"/>
  <c r="J32" i="20"/>
  <c r="H32" i="20"/>
  <c r="F32" i="20"/>
  <c r="J31" i="20"/>
  <c r="H31" i="20"/>
  <c r="F31" i="20"/>
  <c r="J30" i="20"/>
  <c r="H30" i="20"/>
  <c r="F30" i="20"/>
  <c r="J29" i="20"/>
  <c r="H29" i="20"/>
  <c r="F29" i="20"/>
  <c r="J28" i="20"/>
  <c r="H28" i="20"/>
  <c r="F28" i="20"/>
  <c r="J27" i="20"/>
  <c r="H27" i="20"/>
  <c r="F27" i="20"/>
  <c r="J26" i="20"/>
  <c r="H26" i="20"/>
  <c r="F26" i="20"/>
  <c r="J25" i="20"/>
  <c r="H25" i="20"/>
  <c r="F25" i="20"/>
  <c r="J24" i="20"/>
  <c r="H24" i="20"/>
  <c r="F24" i="20"/>
  <c r="J23" i="20"/>
  <c r="H23" i="20"/>
  <c r="F23" i="20"/>
  <c r="J22" i="20"/>
  <c r="H22" i="20"/>
  <c r="F22" i="20"/>
  <c r="J21" i="20"/>
  <c r="H21" i="20"/>
  <c r="F21" i="20"/>
  <c r="J20" i="20"/>
  <c r="H20" i="20"/>
  <c r="F20" i="20"/>
  <c r="J19" i="20"/>
  <c r="H19" i="20"/>
  <c r="F19" i="20"/>
  <c r="J18" i="20"/>
  <c r="H18" i="20"/>
  <c r="F18" i="20"/>
  <c r="J17" i="20"/>
  <c r="H17" i="20"/>
  <c r="F17" i="20"/>
  <c r="J16" i="20"/>
  <c r="H16" i="20"/>
  <c r="F16" i="20"/>
  <c r="J15" i="20"/>
  <c r="H15" i="20"/>
  <c r="F15" i="20"/>
  <c r="J14" i="20"/>
  <c r="H14" i="20"/>
  <c r="F14" i="20"/>
  <c r="J13" i="20"/>
  <c r="H13" i="20"/>
  <c r="F13" i="20"/>
  <c r="J12" i="20"/>
  <c r="H12" i="20"/>
  <c r="F12" i="20"/>
  <c r="J11" i="20"/>
  <c r="H11" i="20"/>
  <c r="F11" i="20"/>
  <c r="J10" i="20"/>
  <c r="H10" i="20"/>
  <c r="F10" i="20"/>
  <c r="J9" i="20"/>
  <c r="H9" i="20"/>
  <c r="F9" i="20"/>
  <c r="J8" i="20"/>
  <c r="H8" i="20"/>
  <c r="F8" i="20"/>
  <c r="J55" i="21"/>
  <c r="H55" i="21"/>
  <c r="F55" i="21"/>
  <c r="J54" i="21"/>
  <c r="H54" i="21"/>
  <c r="F54" i="21"/>
  <c r="J53" i="21"/>
  <c r="H53" i="21"/>
  <c r="F53" i="21"/>
  <c r="J52" i="21"/>
  <c r="H52" i="21"/>
  <c r="F52" i="21"/>
  <c r="J51" i="21"/>
  <c r="H51" i="21"/>
  <c r="F51" i="21"/>
  <c r="J50" i="21"/>
  <c r="H50" i="21"/>
  <c r="F50" i="21"/>
  <c r="J49" i="21"/>
  <c r="H49" i="21"/>
  <c r="F49" i="21"/>
  <c r="J48" i="21"/>
  <c r="H48" i="21"/>
  <c r="F48" i="21"/>
  <c r="J47" i="21"/>
  <c r="H47" i="21"/>
  <c r="F47" i="21"/>
  <c r="J46" i="21"/>
  <c r="H46" i="21"/>
  <c r="F46" i="21"/>
  <c r="J45" i="21"/>
  <c r="H45" i="21"/>
  <c r="F45" i="21"/>
  <c r="J44" i="21"/>
  <c r="H44" i="21"/>
  <c r="F44" i="21"/>
  <c r="J43" i="21"/>
  <c r="H43" i="21"/>
  <c r="F43" i="21"/>
  <c r="J42" i="21"/>
  <c r="H42" i="21"/>
  <c r="F42" i="21"/>
  <c r="J41" i="21"/>
  <c r="H41" i="21"/>
  <c r="F41" i="21"/>
  <c r="J40" i="21"/>
  <c r="H40" i="21"/>
  <c r="F40" i="21"/>
  <c r="J39" i="21"/>
  <c r="H39" i="21"/>
  <c r="F39" i="21"/>
  <c r="J38" i="21"/>
  <c r="H38" i="21"/>
  <c r="F38" i="21"/>
  <c r="J37" i="21"/>
  <c r="H37" i="21"/>
  <c r="F37" i="21"/>
  <c r="J36" i="21"/>
  <c r="H36" i="21"/>
  <c r="F36" i="21"/>
  <c r="J35" i="21"/>
  <c r="H35" i="21"/>
  <c r="F35" i="21"/>
  <c r="J34" i="21"/>
  <c r="H34" i="21"/>
  <c r="F34" i="21"/>
  <c r="J33" i="21"/>
  <c r="H33" i="21"/>
  <c r="F33" i="21"/>
  <c r="J32" i="21"/>
  <c r="H32" i="21"/>
  <c r="F32" i="21"/>
  <c r="J31" i="21"/>
  <c r="H31" i="21"/>
  <c r="F31" i="21"/>
  <c r="J30" i="21"/>
  <c r="H30" i="21"/>
  <c r="F30" i="21"/>
  <c r="J29" i="21"/>
  <c r="H29" i="21"/>
  <c r="F29" i="21"/>
  <c r="J28" i="21"/>
  <c r="H28" i="21"/>
  <c r="F28" i="21"/>
  <c r="J27" i="21"/>
  <c r="H27" i="21"/>
  <c r="F27" i="21"/>
  <c r="J26" i="21"/>
  <c r="H26" i="21"/>
  <c r="F26" i="21"/>
  <c r="J25" i="21"/>
  <c r="H25" i="21"/>
  <c r="F25" i="21"/>
  <c r="J24" i="21"/>
  <c r="H24" i="21"/>
  <c r="F24" i="21"/>
  <c r="J23" i="21"/>
  <c r="H23" i="21"/>
  <c r="F23" i="21"/>
  <c r="J22" i="21"/>
  <c r="H22" i="21"/>
  <c r="F22" i="21"/>
  <c r="J21" i="21"/>
  <c r="H21" i="21"/>
  <c r="F21" i="21"/>
  <c r="J20" i="21"/>
  <c r="H20" i="21"/>
  <c r="F20" i="21"/>
  <c r="J19" i="21"/>
  <c r="H19" i="21"/>
  <c r="F19" i="21"/>
  <c r="J18" i="21"/>
  <c r="H18" i="21"/>
  <c r="F18" i="21"/>
  <c r="J17" i="21"/>
  <c r="H17" i="21"/>
  <c r="F17" i="21"/>
  <c r="J16" i="21"/>
  <c r="H16" i="21"/>
  <c r="F16" i="21"/>
  <c r="J15" i="21"/>
  <c r="H15" i="21"/>
  <c r="F15" i="21"/>
  <c r="J14" i="21"/>
  <c r="H14" i="21"/>
  <c r="F14" i="21"/>
  <c r="J13" i="21"/>
  <c r="H13" i="21"/>
  <c r="F13" i="21"/>
  <c r="J12" i="21"/>
  <c r="H12" i="21"/>
  <c r="F12" i="21"/>
  <c r="J11" i="21"/>
  <c r="H11" i="21"/>
  <c r="F11" i="21"/>
  <c r="J10" i="21"/>
  <c r="H10" i="21"/>
  <c r="F10" i="21"/>
  <c r="J9" i="21"/>
  <c r="H9" i="21"/>
  <c r="F9" i="21"/>
  <c r="J8" i="21"/>
  <c r="H8" i="21"/>
  <c r="F8" i="21"/>
  <c r="J55" i="22"/>
  <c r="H55" i="22"/>
  <c r="F55" i="22"/>
  <c r="J54" i="22"/>
  <c r="H54" i="22"/>
  <c r="F54" i="22"/>
  <c r="J53" i="22"/>
  <c r="H53" i="22"/>
  <c r="F53" i="22"/>
  <c r="J52" i="22"/>
  <c r="H52" i="22"/>
  <c r="F52" i="22"/>
  <c r="J51" i="22"/>
  <c r="H51" i="22"/>
  <c r="F51" i="22"/>
  <c r="J50" i="22"/>
  <c r="H50" i="22"/>
  <c r="F50" i="22"/>
  <c r="J49" i="22"/>
  <c r="H49" i="22"/>
  <c r="F49" i="22"/>
  <c r="J48" i="22"/>
  <c r="H48" i="22"/>
  <c r="F48" i="22"/>
  <c r="J47" i="22"/>
  <c r="H47" i="22"/>
  <c r="F47" i="22"/>
  <c r="J46" i="22"/>
  <c r="H46" i="22"/>
  <c r="F46" i="22"/>
  <c r="J45" i="22"/>
  <c r="H45" i="22"/>
  <c r="F45" i="22"/>
  <c r="J44" i="22"/>
  <c r="H44" i="22"/>
  <c r="F44" i="22"/>
  <c r="J43" i="22"/>
  <c r="H43" i="22"/>
  <c r="F43" i="22"/>
  <c r="J42" i="22"/>
  <c r="H42" i="22"/>
  <c r="F42" i="22"/>
  <c r="J41" i="22"/>
  <c r="H41" i="22"/>
  <c r="F41" i="22"/>
  <c r="J40" i="22"/>
  <c r="H40" i="22"/>
  <c r="F40" i="22"/>
  <c r="J39" i="22"/>
  <c r="H39" i="22"/>
  <c r="F39" i="22"/>
  <c r="J38" i="22"/>
  <c r="H38" i="22"/>
  <c r="F38" i="22"/>
  <c r="J37" i="22"/>
  <c r="H37" i="22"/>
  <c r="F37" i="22"/>
  <c r="J36" i="22"/>
  <c r="H36" i="22"/>
  <c r="F36" i="22"/>
  <c r="J35" i="22"/>
  <c r="H35" i="22"/>
  <c r="F35" i="22"/>
  <c r="J34" i="22"/>
  <c r="H34" i="22"/>
  <c r="F34" i="22"/>
  <c r="J33" i="22"/>
  <c r="H33" i="22"/>
  <c r="F33" i="22"/>
  <c r="J32" i="22"/>
  <c r="H32" i="22"/>
  <c r="F32" i="22"/>
  <c r="J31" i="22"/>
  <c r="H31" i="22"/>
  <c r="F31" i="22"/>
  <c r="J30" i="22"/>
  <c r="H30" i="22"/>
  <c r="F30" i="22"/>
  <c r="J29" i="22"/>
  <c r="H29" i="22"/>
  <c r="F29" i="22"/>
  <c r="J28" i="22"/>
  <c r="H28" i="22"/>
  <c r="F28" i="22"/>
  <c r="J27" i="22"/>
  <c r="H27" i="22"/>
  <c r="F27" i="22"/>
  <c r="J26" i="22"/>
  <c r="H26" i="22"/>
  <c r="F26" i="22"/>
  <c r="J25" i="22"/>
  <c r="H25" i="22"/>
  <c r="F25" i="22"/>
  <c r="J24" i="22"/>
  <c r="H24" i="22"/>
  <c r="F24" i="22"/>
  <c r="J23" i="22"/>
  <c r="H23" i="22"/>
  <c r="F23" i="22"/>
  <c r="J22" i="22"/>
  <c r="H22" i="22"/>
  <c r="F22" i="22"/>
  <c r="J21" i="22"/>
  <c r="H21" i="22"/>
  <c r="F21" i="22"/>
  <c r="J20" i="22"/>
  <c r="H20" i="22"/>
  <c r="F20" i="22"/>
  <c r="J19" i="22"/>
  <c r="H19" i="22"/>
  <c r="F19" i="22"/>
  <c r="J18" i="22"/>
  <c r="H18" i="22"/>
  <c r="F18" i="22"/>
  <c r="J17" i="22"/>
  <c r="H17" i="22"/>
  <c r="F17" i="22"/>
  <c r="J16" i="22"/>
  <c r="H16" i="22"/>
  <c r="F16" i="22"/>
  <c r="J15" i="22"/>
  <c r="H15" i="22"/>
  <c r="F15" i="22"/>
  <c r="J14" i="22"/>
  <c r="H14" i="22"/>
  <c r="F14" i="22"/>
  <c r="J13" i="22"/>
  <c r="H13" i="22"/>
  <c r="F13" i="22"/>
  <c r="J12" i="22"/>
  <c r="H12" i="22"/>
  <c r="F12" i="22"/>
  <c r="J11" i="22"/>
  <c r="H11" i="22"/>
  <c r="F11" i="22"/>
  <c r="J10" i="22"/>
  <c r="H10" i="22"/>
  <c r="F10" i="22"/>
  <c r="J9" i="22"/>
  <c r="H9" i="22"/>
  <c r="F9" i="22"/>
  <c r="J8" i="22"/>
  <c r="H8" i="22"/>
  <c r="F8" i="22"/>
  <c r="J55" i="23"/>
  <c r="H55" i="23"/>
  <c r="F55" i="23"/>
  <c r="J54" i="23"/>
  <c r="H54" i="23"/>
  <c r="F54" i="23"/>
  <c r="J53" i="23"/>
  <c r="H53" i="23"/>
  <c r="F53" i="23"/>
  <c r="J52" i="23"/>
  <c r="H52" i="23"/>
  <c r="F52" i="23"/>
  <c r="J51" i="23"/>
  <c r="H51" i="23"/>
  <c r="F51" i="23"/>
  <c r="J50" i="23"/>
  <c r="H50" i="23"/>
  <c r="F50" i="23"/>
  <c r="J49" i="23"/>
  <c r="H49" i="23"/>
  <c r="F49" i="23"/>
  <c r="J48" i="23"/>
  <c r="H48" i="23"/>
  <c r="F48" i="23"/>
  <c r="J47" i="23"/>
  <c r="H47" i="23"/>
  <c r="F47" i="23"/>
  <c r="J46" i="23"/>
  <c r="H46" i="23"/>
  <c r="F46" i="23"/>
  <c r="J45" i="23"/>
  <c r="H45" i="23"/>
  <c r="F45" i="23"/>
  <c r="J44" i="23"/>
  <c r="H44" i="23"/>
  <c r="F44" i="23"/>
  <c r="J43" i="23"/>
  <c r="H43" i="23"/>
  <c r="F43" i="23"/>
  <c r="J42" i="23"/>
  <c r="H42" i="23"/>
  <c r="F42" i="23"/>
  <c r="J41" i="23"/>
  <c r="H41" i="23"/>
  <c r="F41" i="23"/>
  <c r="J40" i="23"/>
  <c r="H40" i="23"/>
  <c r="F40" i="23"/>
  <c r="J39" i="23"/>
  <c r="H39" i="23"/>
  <c r="F39" i="23"/>
  <c r="J38" i="23"/>
  <c r="H38" i="23"/>
  <c r="F38" i="23"/>
  <c r="J37" i="23"/>
  <c r="H37" i="23"/>
  <c r="F37" i="23"/>
  <c r="J36" i="23"/>
  <c r="H36" i="23"/>
  <c r="F36" i="23"/>
  <c r="J35" i="23"/>
  <c r="H35" i="23"/>
  <c r="F35" i="23"/>
  <c r="J34" i="23"/>
  <c r="H34" i="23"/>
  <c r="F34" i="23"/>
  <c r="J33" i="23"/>
  <c r="H33" i="23"/>
  <c r="F33" i="23"/>
  <c r="J32" i="23"/>
  <c r="H32" i="23"/>
  <c r="F32" i="23"/>
  <c r="J31" i="23"/>
  <c r="H31" i="23"/>
  <c r="F31" i="23"/>
  <c r="J30" i="23"/>
  <c r="H30" i="23"/>
  <c r="F30" i="23"/>
  <c r="J29" i="23"/>
  <c r="H29" i="23"/>
  <c r="F29" i="23"/>
  <c r="J28" i="23"/>
  <c r="H28" i="23"/>
  <c r="F28" i="23"/>
  <c r="J27" i="23"/>
  <c r="H27" i="23"/>
  <c r="F27" i="23"/>
  <c r="J26" i="23"/>
  <c r="H26" i="23"/>
  <c r="F26" i="23"/>
  <c r="J25" i="23"/>
  <c r="H25" i="23"/>
  <c r="F25" i="23"/>
  <c r="J24" i="23"/>
  <c r="H24" i="23"/>
  <c r="F24" i="23"/>
  <c r="J23" i="23"/>
  <c r="H23" i="23"/>
  <c r="F23" i="23"/>
  <c r="J22" i="23"/>
  <c r="H22" i="23"/>
  <c r="F22" i="23"/>
  <c r="J21" i="23"/>
  <c r="H21" i="23"/>
  <c r="F21" i="23"/>
  <c r="J20" i="23"/>
  <c r="H20" i="23"/>
  <c r="F20" i="23"/>
  <c r="J19" i="23"/>
  <c r="H19" i="23"/>
  <c r="F19" i="23"/>
  <c r="J18" i="23"/>
  <c r="H18" i="23"/>
  <c r="F18" i="23"/>
  <c r="J17" i="23"/>
  <c r="H17" i="23"/>
  <c r="F17" i="23"/>
  <c r="J16" i="23"/>
  <c r="H16" i="23"/>
  <c r="F16" i="23"/>
  <c r="J15" i="23"/>
  <c r="H15" i="23"/>
  <c r="F15" i="23"/>
  <c r="J14" i="23"/>
  <c r="H14" i="23"/>
  <c r="F14" i="23"/>
  <c r="J13" i="23"/>
  <c r="H13" i="23"/>
  <c r="F13" i="23"/>
  <c r="J12" i="23"/>
  <c r="H12" i="23"/>
  <c r="F12" i="23"/>
  <c r="J11" i="23"/>
  <c r="H11" i="23"/>
  <c r="F11" i="23"/>
  <c r="J10" i="23"/>
  <c r="H10" i="23"/>
  <c r="F10" i="23"/>
  <c r="J9" i="23"/>
  <c r="H9" i="23"/>
  <c r="F9" i="23"/>
  <c r="J8" i="23"/>
  <c r="H8" i="23"/>
  <c r="F8" i="23"/>
  <c r="J55" i="24"/>
  <c r="H55" i="24"/>
  <c r="F55" i="24"/>
  <c r="J54" i="24"/>
  <c r="H54" i="24"/>
  <c r="F54" i="24"/>
  <c r="J53" i="24"/>
  <c r="H53" i="24"/>
  <c r="F53" i="24"/>
  <c r="J52" i="24"/>
  <c r="H52" i="24"/>
  <c r="F52" i="24"/>
  <c r="J51" i="24"/>
  <c r="H51" i="24"/>
  <c r="F51" i="24"/>
  <c r="J50" i="24"/>
  <c r="H50" i="24"/>
  <c r="F50" i="24"/>
  <c r="J49" i="24"/>
  <c r="H49" i="24"/>
  <c r="F49" i="24"/>
  <c r="J48" i="24"/>
  <c r="H48" i="24"/>
  <c r="F48" i="24"/>
  <c r="J47" i="24"/>
  <c r="H47" i="24"/>
  <c r="F47" i="24"/>
  <c r="J46" i="24"/>
  <c r="H46" i="24"/>
  <c r="F46" i="24"/>
  <c r="J45" i="24"/>
  <c r="H45" i="24"/>
  <c r="F45" i="24"/>
  <c r="J44" i="24"/>
  <c r="H44" i="24"/>
  <c r="F44" i="24"/>
  <c r="J43" i="24"/>
  <c r="H43" i="24"/>
  <c r="F43" i="24"/>
  <c r="J42" i="24"/>
  <c r="H42" i="24"/>
  <c r="F42" i="24"/>
  <c r="J41" i="24"/>
  <c r="H41" i="24"/>
  <c r="F41" i="24"/>
  <c r="J40" i="24"/>
  <c r="H40" i="24"/>
  <c r="F40" i="24"/>
  <c r="J39" i="24"/>
  <c r="H39" i="24"/>
  <c r="F39" i="24"/>
  <c r="J38" i="24"/>
  <c r="H38" i="24"/>
  <c r="F38" i="24"/>
  <c r="J37" i="24"/>
  <c r="H37" i="24"/>
  <c r="F37" i="24"/>
  <c r="J36" i="24"/>
  <c r="H36" i="24"/>
  <c r="F36" i="24"/>
  <c r="J35" i="24"/>
  <c r="H35" i="24"/>
  <c r="F35" i="24"/>
  <c r="J34" i="24"/>
  <c r="H34" i="24"/>
  <c r="F34" i="24"/>
  <c r="J33" i="24"/>
  <c r="H33" i="24"/>
  <c r="F33" i="24"/>
  <c r="J32" i="24"/>
  <c r="H32" i="24"/>
  <c r="F32" i="24"/>
  <c r="J31" i="24"/>
  <c r="H31" i="24"/>
  <c r="F31" i="24"/>
  <c r="J30" i="24"/>
  <c r="H30" i="24"/>
  <c r="F30" i="24"/>
  <c r="J29" i="24"/>
  <c r="H29" i="24"/>
  <c r="F29" i="24"/>
  <c r="J28" i="24"/>
  <c r="H28" i="24"/>
  <c r="F28" i="24"/>
  <c r="J27" i="24"/>
  <c r="H27" i="24"/>
  <c r="F27" i="24"/>
  <c r="J26" i="24"/>
  <c r="H26" i="24"/>
  <c r="F26" i="24"/>
  <c r="J25" i="24"/>
  <c r="H25" i="24"/>
  <c r="F25" i="24"/>
  <c r="J24" i="24"/>
  <c r="H24" i="24"/>
  <c r="F24" i="24"/>
  <c r="J23" i="24"/>
  <c r="H23" i="24"/>
  <c r="F23" i="24"/>
  <c r="J22" i="24"/>
  <c r="H22" i="24"/>
  <c r="F22" i="24"/>
  <c r="J21" i="24"/>
  <c r="H21" i="24"/>
  <c r="F21" i="24"/>
  <c r="J20" i="24"/>
  <c r="H20" i="24"/>
  <c r="F20" i="24"/>
  <c r="J19" i="24"/>
  <c r="H19" i="24"/>
  <c r="F19" i="24"/>
  <c r="J18" i="24"/>
  <c r="H18" i="24"/>
  <c r="F18" i="24"/>
  <c r="J17" i="24"/>
  <c r="H17" i="24"/>
  <c r="F17" i="24"/>
  <c r="J16" i="24"/>
  <c r="H16" i="24"/>
  <c r="F16" i="24"/>
  <c r="J15" i="24"/>
  <c r="H15" i="24"/>
  <c r="F15" i="24"/>
  <c r="J14" i="24"/>
  <c r="H14" i="24"/>
  <c r="F14" i="24"/>
  <c r="J13" i="24"/>
  <c r="H13" i="24"/>
  <c r="F13" i="24"/>
  <c r="J12" i="24"/>
  <c r="H12" i="24"/>
  <c r="F12" i="24"/>
  <c r="J11" i="24"/>
  <c r="H11" i="24"/>
  <c r="F11" i="24"/>
  <c r="J10" i="24"/>
  <c r="H10" i="24"/>
  <c r="F10" i="24"/>
  <c r="J9" i="24"/>
  <c r="H9" i="24"/>
  <c r="F9" i="24"/>
  <c r="J8" i="24"/>
  <c r="H8" i="24"/>
  <c r="F8" i="24"/>
  <c r="J55" i="25"/>
  <c r="H55" i="25"/>
  <c r="F55" i="25"/>
  <c r="J54" i="25"/>
  <c r="H54" i="25"/>
  <c r="F54" i="25"/>
  <c r="J53" i="25"/>
  <c r="H53" i="25"/>
  <c r="F53" i="25"/>
  <c r="J52" i="25"/>
  <c r="H52" i="25"/>
  <c r="F52" i="25"/>
  <c r="J51" i="25"/>
  <c r="H51" i="25"/>
  <c r="F51" i="25"/>
  <c r="J50" i="25"/>
  <c r="H50" i="25"/>
  <c r="F50" i="25"/>
  <c r="J49" i="25"/>
  <c r="H49" i="25"/>
  <c r="F49" i="25"/>
  <c r="J48" i="25"/>
  <c r="H48" i="25"/>
  <c r="F48" i="25"/>
  <c r="J47" i="25"/>
  <c r="H47" i="25"/>
  <c r="F47" i="25"/>
  <c r="J46" i="25"/>
  <c r="H46" i="25"/>
  <c r="F46" i="25"/>
  <c r="J45" i="25"/>
  <c r="H45" i="25"/>
  <c r="F45" i="25"/>
  <c r="J44" i="25"/>
  <c r="H44" i="25"/>
  <c r="F44" i="25"/>
  <c r="J43" i="25"/>
  <c r="H43" i="25"/>
  <c r="F43" i="25"/>
  <c r="J42" i="25"/>
  <c r="H42" i="25"/>
  <c r="F42" i="25"/>
  <c r="J41" i="25"/>
  <c r="H41" i="25"/>
  <c r="F41" i="25"/>
  <c r="J40" i="25"/>
  <c r="H40" i="25"/>
  <c r="F40" i="25"/>
  <c r="J39" i="25"/>
  <c r="H39" i="25"/>
  <c r="F39" i="25"/>
  <c r="J38" i="25"/>
  <c r="H38" i="25"/>
  <c r="F38" i="25"/>
  <c r="J37" i="25"/>
  <c r="H37" i="25"/>
  <c r="F37" i="25"/>
  <c r="J36" i="25"/>
  <c r="H36" i="25"/>
  <c r="F36" i="25"/>
  <c r="J35" i="25"/>
  <c r="H35" i="25"/>
  <c r="F35" i="25"/>
  <c r="J34" i="25"/>
  <c r="H34" i="25"/>
  <c r="F34" i="25"/>
  <c r="J33" i="25"/>
  <c r="H33" i="25"/>
  <c r="F33" i="25"/>
  <c r="J32" i="25"/>
  <c r="H32" i="25"/>
  <c r="F32" i="25"/>
  <c r="J31" i="25"/>
  <c r="H31" i="25"/>
  <c r="F31" i="25"/>
  <c r="J30" i="25"/>
  <c r="H30" i="25"/>
  <c r="F30" i="25"/>
  <c r="J29" i="25"/>
  <c r="H29" i="25"/>
  <c r="F29" i="25"/>
  <c r="J28" i="25"/>
  <c r="H28" i="25"/>
  <c r="F28" i="25"/>
  <c r="J27" i="25"/>
  <c r="H27" i="25"/>
  <c r="F27" i="25"/>
  <c r="J26" i="25"/>
  <c r="H26" i="25"/>
  <c r="F26" i="25"/>
  <c r="J25" i="25"/>
  <c r="H25" i="25"/>
  <c r="F25" i="25"/>
  <c r="J24" i="25"/>
  <c r="H24" i="25"/>
  <c r="F24" i="25"/>
  <c r="J23" i="25"/>
  <c r="H23" i="25"/>
  <c r="F23" i="25"/>
  <c r="J22" i="25"/>
  <c r="H22" i="25"/>
  <c r="F22" i="25"/>
  <c r="J21" i="25"/>
  <c r="H21" i="25"/>
  <c r="F21" i="25"/>
  <c r="J20" i="25"/>
  <c r="H20" i="25"/>
  <c r="F20" i="25"/>
  <c r="J19" i="25"/>
  <c r="H19" i="25"/>
  <c r="F19" i="25"/>
  <c r="J18" i="25"/>
  <c r="H18" i="25"/>
  <c r="F18" i="25"/>
  <c r="J17" i="25"/>
  <c r="H17" i="25"/>
  <c r="F17" i="25"/>
  <c r="J16" i="25"/>
  <c r="H16" i="25"/>
  <c r="F16" i="25"/>
  <c r="J15" i="25"/>
  <c r="H15" i="25"/>
  <c r="F15" i="25"/>
  <c r="J14" i="25"/>
  <c r="H14" i="25"/>
  <c r="F14" i="25"/>
  <c r="J13" i="25"/>
  <c r="H13" i="25"/>
  <c r="F13" i="25"/>
  <c r="J12" i="25"/>
  <c r="H12" i="25"/>
  <c r="F12" i="25"/>
  <c r="J11" i="25"/>
  <c r="H11" i="25"/>
  <c r="F11" i="25"/>
  <c r="J10" i="25"/>
  <c r="H10" i="25"/>
  <c r="F10" i="25"/>
  <c r="J9" i="25"/>
  <c r="H9" i="25"/>
  <c r="F9" i="25"/>
  <c r="J8" i="25"/>
  <c r="H8" i="25"/>
  <c r="F8" i="25"/>
  <c r="J55" i="26"/>
  <c r="H55" i="26"/>
  <c r="F55" i="26"/>
  <c r="J54" i="26"/>
  <c r="H54" i="26"/>
  <c r="F54" i="26"/>
  <c r="J53" i="26"/>
  <c r="H53" i="26"/>
  <c r="F53" i="26"/>
  <c r="J52" i="26"/>
  <c r="H52" i="26"/>
  <c r="F52" i="26"/>
  <c r="J51" i="26"/>
  <c r="H51" i="26"/>
  <c r="F51" i="26"/>
  <c r="J50" i="26"/>
  <c r="H50" i="26"/>
  <c r="F50" i="26"/>
  <c r="J49" i="26"/>
  <c r="H49" i="26"/>
  <c r="F49" i="26"/>
  <c r="J48" i="26"/>
  <c r="H48" i="26"/>
  <c r="F48" i="26"/>
  <c r="J47" i="26"/>
  <c r="H47" i="26"/>
  <c r="F47" i="26"/>
  <c r="J46" i="26"/>
  <c r="H46" i="26"/>
  <c r="F46" i="26"/>
  <c r="J45" i="26"/>
  <c r="H45" i="26"/>
  <c r="F45" i="26"/>
  <c r="J44" i="26"/>
  <c r="H44" i="26"/>
  <c r="F44" i="26"/>
  <c r="J43" i="26"/>
  <c r="H43" i="26"/>
  <c r="F43" i="26"/>
  <c r="J42" i="26"/>
  <c r="H42" i="26"/>
  <c r="F42" i="26"/>
  <c r="J41" i="26"/>
  <c r="H41" i="26"/>
  <c r="F41" i="26"/>
  <c r="J40" i="26"/>
  <c r="H40" i="26"/>
  <c r="F40" i="26"/>
  <c r="J39" i="26"/>
  <c r="H39" i="26"/>
  <c r="F39" i="26"/>
  <c r="J38" i="26"/>
  <c r="H38" i="26"/>
  <c r="F38" i="26"/>
  <c r="J37" i="26"/>
  <c r="H37" i="26"/>
  <c r="F37" i="26"/>
  <c r="J36" i="26"/>
  <c r="H36" i="26"/>
  <c r="F36" i="26"/>
  <c r="J35" i="26"/>
  <c r="H35" i="26"/>
  <c r="F35" i="26"/>
  <c r="J34" i="26"/>
  <c r="H34" i="26"/>
  <c r="F34" i="26"/>
  <c r="J33" i="26"/>
  <c r="H33" i="26"/>
  <c r="F33" i="26"/>
  <c r="J32" i="26"/>
  <c r="H32" i="26"/>
  <c r="F32" i="26"/>
  <c r="J31" i="26"/>
  <c r="H31" i="26"/>
  <c r="F31" i="26"/>
  <c r="J30" i="26"/>
  <c r="H30" i="26"/>
  <c r="F30" i="26"/>
  <c r="J29" i="26"/>
  <c r="H29" i="26"/>
  <c r="F29" i="26"/>
  <c r="J28" i="26"/>
  <c r="H28" i="26"/>
  <c r="F28" i="26"/>
  <c r="J27" i="26"/>
  <c r="H27" i="26"/>
  <c r="F27" i="26"/>
  <c r="J26" i="26"/>
  <c r="H26" i="26"/>
  <c r="F26" i="26"/>
  <c r="J25" i="26"/>
  <c r="H25" i="26"/>
  <c r="F25" i="26"/>
  <c r="J24" i="26"/>
  <c r="H24" i="26"/>
  <c r="F24" i="26"/>
  <c r="J23" i="26"/>
  <c r="H23" i="26"/>
  <c r="F23" i="26"/>
  <c r="J22" i="26"/>
  <c r="H22" i="26"/>
  <c r="F22" i="26"/>
  <c r="J21" i="26"/>
  <c r="H21" i="26"/>
  <c r="F21" i="26"/>
  <c r="J20" i="26"/>
  <c r="H20" i="26"/>
  <c r="F20" i="26"/>
  <c r="J19" i="26"/>
  <c r="H19" i="26"/>
  <c r="F19" i="26"/>
  <c r="J18" i="26"/>
  <c r="H18" i="26"/>
  <c r="F18" i="26"/>
  <c r="J17" i="26"/>
  <c r="H17" i="26"/>
  <c r="F17" i="26"/>
  <c r="J16" i="26"/>
  <c r="H16" i="26"/>
  <c r="F16" i="26"/>
  <c r="J15" i="26"/>
  <c r="H15" i="26"/>
  <c r="F15" i="26"/>
  <c r="J14" i="26"/>
  <c r="H14" i="26"/>
  <c r="F14" i="26"/>
  <c r="J13" i="26"/>
  <c r="H13" i="26"/>
  <c r="F13" i="26"/>
  <c r="J12" i="26"/>
  <c r="H12" i="26"/>
  <c r="F12" i="26"/>
  <c r="J11" i="26"/>
  <c r="H11" i="26"/>
  <c r="F11" i="26"/>
  <c r="J10" i="26"/>
  <c r="H10" i="26"/>
  <c r="F10" i="26"/>
  <c r="J9" i="26"/>
  <c r="H9" i="26"/>
  <c r="F9" i="26"/>
  <c r="J8" i="26"/>
  <c r="H8" i="26"/>
  <c r="F8" i="26"/>
  <c r="J55" i="27"/>
  <c r="H55" i="27"/>
  <c r="F55" i="27"/>
  <c r="J54" i="27"/>
  <c r="H54" i="27"/>
  <c r="F54" i="27"/>
  <c r="J53" i="27"/>
  <c r="H53" i="27"/>
  <c r="F53" i="27"/>
  <c r="J52" i="27"/>
  <c r="H52" i="27"/>
  <c r="F52" i="27"/>
  <c r="J51" i="27"/>
  <c r="H51" i="27"/>
  <c r="F51" i="27"/>
  <c r="J50" i="27"/>
  <c r="H50" i="27"/>
  <c r="F50" i="27"/>
  <c r="J49" i="27"/>
  <c r="H49" i="27"/>
  <c r="F49" i="27"/>
  <c r="J48" i="27"/>
  <c r="H48" i="27"/>
  <c r="F48" i="27"/>
  <c r="J47" i="27"/>
  <c r="H47" i="27"/>
  <c r="F47" i="27"/>
  <c r="J46" i="27"/>
  <c r="H46" i="27"/>
  <c r="F46" i="27"/>
  <c r="J45" i="27"/>
  <c r="H45" i="27"/>
  <c r="F45" i="27"/>
  <c r="J44" i="27"/>
  <c r="H44" i="27"/>
  <c r="F44" i="27"/>
  <c r="J43" i="27"/>
  <c r="H43" i="27"/>
  <c r="F43" i="27"/>
  <c r="J42" i="27"/>
  <c r="H42" i="27"/>
  <c r="F42" i="27"/>
  <c r="J41" i="27"/>
  <c r="H41" i="27"/>
  <c r="F41" i="27"/>
  <c r="J40" i="27"/>
  <c r="H40" i="27"/>
  <c r="F40" i="27"/>
  <c r="J39" i="27"/>
  <c r="H39" i="27"/>
  <c r="F39" i="27"/>
  <c r="J38" i="27"/>
  <c r="H38" i="27"/>
  <c r="F38" i="27"/>
  <c r="J37" i="27"/>
  <c r="H37" i="27"/>
  <c r="F37" i="27"/>
  <c r="J36" i="27"/>
  <c r="H36" i="27"/>
  <c r="F36" i="27"/>
  <c r="J35" i="27"/>
  <c r="H35" i="27"/>
  <c r="F35" i="27"/>
  <c r="J34" i="27"/>
  <c r="H34" i="27"/>
  <c r="F34" i="27"/>
  <c r="J33" i="27"/>
  <c r="H33" i="27"/>
  <c r="F33" i="27"/>
  <c r="J32" i="27"/>
  <c r="H32" i="27"/>
  <c r="F32" i="27"/>
  <c r="J31" i="27"/>
  <c r="H31" i="27"/>
  <c r="F31" i="27"/>
  <c r="J30" i="27"/>
  <c r="H30" i="27"/>
  <c r="F30" i="27"/>
  <c r="J29" i="27"/>
  <c r="H29" i="27"/>
  <c r="F29" i="27"/>
  <c r="J28" i="27"/>
  <c r="H28" i="27"/>
  <c r="F28" i="27"/>
  <c r="J27" i="27"/>
  <c r="H27" i="27"/>
  <c r="F27" i="27"/>
  <c r="J26" i="27"/>
  <c r="H26" i="27"/>
  <c r="F26" i="27"/>
  <c r="J25" i="27"/>
  <c r="H25" i="27"/>
  <c r="F25" i="27"/>
  <c r="J24" i="27"/>
  <c r="H24" i="27"/>
  <c r="F24" i="27"/>
  <c r="J23" i="27"/>
  <c r="H23" i="27"/>
  <c r="F23" i="27"/>
  <c r="J22" i="27"/>
  <c r="H22" i="27"/>
  <c r="F22" i="27"/>
  <c r="J21" i="27"/>
  <c r="H21" i="27"/>
  <c r="F21" i="27"/>
  <c r="J20" i="27"/>
  <c r="H20" i="27"/>
  <c r="F20" i="27"/>
  <c r="J19" i="27"/>
  <c r="H19" i="27"/>
  <c r="F19" i="27"/>
  <c r="J18" i="27"/>
  <c r="H18" i="27"/>
  <c r="F18" i="27"/>
  <c r="J17" i="27"/>
  <c r="H17" i="27"/>
  <c r="F17" i="27"/>
  <c r="J16" i="27"/>
  <c r="H16" i="27"/>
  <c r="F16" i="27"/>
  <c r="J15" i="27"/>
  <c r="H15" i="27"/>
  <c r="F15" i="27"/>
  <c r="J14" i="27"/>
  <c r="H14" i="27"/>
  <c r="F14" i="27"/>
  <c r="J13" i="27"/>
  <c r="H13" i="27"/>
  <c r="F13" i="27"/>
  <c r="J12" i="27"/>
  <c r="H12" i="27"/>
  <c r="F12" i="27"/>
  <c r="J11" i="27"/>
  <c r="H11" i="27"/>
  <c r="F11" i="27"/>
  <c r="J10" i="27"/>
  <c r="H10" i="27"/>
  <c r="F10" i="27"/>
  <c r="J9" i="27"/>
  <c r="H9" i="27"/>
  <c r="F9" i="27"/>
  <c r="J8" i="27"/>
  <c r="H8" i="27"/>
  <c r="F8" i="27"/>
  <c r="B4" i="31" l="1"/>
  <c r="C15" i="26"/>
  <c r="J131" i="28" l="1"/>
  <c r="H131" i="28"/>
  <c r="F131" i="28"/>
  <c r="C131" i="28"/>
  <c r="J130" i="28"/>
  <c r="H130" i="28"/>
  <c r="F130" i="28"/>
  <c r="C130" i="28"/>
  <c r="J129" i="28"/>
  <c r="H129" i="28"/>
  <c r="F129" i="28"/>
  <c r="C129" i="28"/>
  <c r="J128" i="28"/>
  <c r="H128" i="28"/>
  <c r="F128" i="28"/>
  <c r="C128" i="28"/>
  <c r="J127" i="28"/>
  <c r="H127" i="28"/>
  <c r="F127" i="28"/>
  <c r="C127" i="28"/>
  <c r="J126" i="28"/>
  <c r="H126" i="28"/>
  <c r="F126" i="28"/>
  <c r="C126" i="28"/>
  <c r="J125" i="28"/>
  <c r="H125" i="28"/>
  <c r="F125" i="28"/>
  <c r="C125" i="28"/>
  <c r="J124" i="28"/>
  <c r="H124" i="28"/>
  <c r="F124" i="28"/>
  <c r="C124" i="28"/>
  <c r="J123" i="28"/>
  <c r="H123" i="28"/>
  <c r="F123" i="28"/>
  <c r="C123" i="28"/>
  <c r="J122" i="28"/>
  <c r="H122" i="28"/>
  <c r="F122" i="28"/>
  <c r="C122" i="28"/>
  <c r="J121" i="28"/>
  <c r="H121" i="28"/>
  <c r="F121" i="28"/>
  <c r="C121" i="28"/>
  <c r="J120" i="28"/>
  <c r="H120" i="28"/>
  <c r="F120" i="28"/>
  <c r="C120" i="28"/>
  <c r="J119" i="28"/>
  <c r="H119" i="28"/>
  <c r="F119" i="28"/>
  <c r="C119" i="28"/>
  <c r="J118" i="28"/>
  <c r="H118" i="28"/>
  <c r="F118" i="28"/>
  <c r="C118" i="28"/>
  <c r="J117" i="28"/>
  <c r="H117" i="28"/>
  <c r="F117" i="28"/>
  <c r="C117" i="28"/>
  <c r="J116" i="28"/>
  <c r="H116" i="28"/>
  <c r="F116" i="28"/>
  <c r="C116" i="28"/>
  <c r="J115" i="28"/>
  <c r="H115" i="28"/>
  <c r="F115" i="28"/>
  <c r="C115" i="28"/>
  <c r="J114" i="28"/>
  <c r="H114" i="28"/>
  <c r="F114" i="28"/>
  <c r="C114" i="28"/>
  <c r="J113" i="28"/>
  <c r="H113" i="28"/>
  <c r="F113" i="28"/>
  <c r="C113" i="28"/>
  <c r="J112" i="28"/>
  <c r="H112" i="28"/>
  <c r="F112" i="28"/>
  <c r="C112" i="28"/>
  <c r="J111" i="28"/>
  <c r="H111" i="28"/>
  <c r="F111" i="28"/>
  <c r="C111" i="28"/>
  <c r="J131" i="26"/>
  <c r="H131" i="26"/>
  <c r="F131" i="26"/>
  <c r="C131" i="26"/>
  <c r="J130" i="26"/>
  <c r="H130" i="26"/>
  <c r="F130" i="26"/>
  <c r="C130" i="26"/>
  <c r="J129" i="26"/>
  <c r="H129" i="26"/>
  <c r="F129" i="26"/>
  <c r="C129" i="26"/>
  <c r="J128" i="26"/>
  <c r="H128" i="26"/>
  <c r="F128" i="26"/>
  <c r="C128" i="26"/>
  <c r="J127" i="26"/>
  <c r="H127" i="26"/>
  <c r="F127" i="26"/>
  <c r="C127" i="26"/>
  <c r="J126" i="26"/>
  <c r="H126" i="26"/>
  <c r="F126" i="26"/>
  <c r="C126" i="26"/>
  <c r="J125" i="26"/>
  <c r="H125" i="26"/>
  <c r="F125" i="26"/>
  <c r="C125" i="26"/>
  <c r="J124" i="26"/>
  <c r="H124" i="26"/>
  <c r="F124" i="26"/>
  <c r="C124" i="26"/>
  <c r="J123" i="26"/>
  <c r="H123" i="26"/>
  <c r="F123" i="26"/>
  <c r="C123" i="26"/>
  <c r="J122" i="26"/>
  <c r="H122" i="26"/>
  <c r="F122" i="26"/>
  <c r="C122" i="26"/>
  <c r="J121" i="26"/>
  <c r="H121" i="26"/>
  <c r="F121" i="26"/>
  <c r="C121" i="26"/>
  <c r="J120" i="26"/>
  <c r="H120" i="26"/>
  <c r="F120" i="26"/>
  <c r="C120" i="26"/>
  <c r="J119" i="26"/>
  <c r="H119" i="26"/>
  <c r="F119" i="26"/>
  <c r="C119" i="26"/>
  <c r="J118" i="26"/>
  <c r="H118" i="26"/>
  <c r="F118" i="26"/>
  <c r="C118" i="26"/>
  <c r="J117" i="26"/>
  <c r="H117" i="26"/>
  <c r="F117" i="26"/>
  <c r="C117" i="26"/>
  <c r="J116" i="26"/>
  <c r="H116" i="26"/>
  <c r="F116" i="26"/>
  <c r="C116" i="26"/>
  <c r="J115" i="26"/>
  <c r="H115" i="26"/>
  <c r="F115" i="26"/>
  <c r="C115" i="26"/>
  <c r="J114" i="26"/>
  <c r="H114" i="26"/>
  <c r="F114" i="26"/>
  <c r="C114" i="26"/>
  <c r="J113" i="26"/>
  <c r="H113" i="26"/>
  <c r="F113" i="26"/>
  <c r="C113" i="26"/>
  <c r="J112" i="26"/>
  <c r="H112" i="26"/>
  <c r="F112" i="26"/>
  <c r="C112" i="26"/>
  <c r="J111" i="26"/>
  <c r="H111" i="26"/>
  <c r="F111" i="26"/>
  <c r="C111" i="26"/>
  <c r="J131" i="25"/>
  <c r="H131" i="25"/>
  <c r="F131" i="25"/>
  <c r="C131" i="25"/>
  <c r="J130" i="25"/>
  <c r="H130" i="25"/>
  <c r="F130" i="25"/>
  <c r="C130" i="25"/>
  <c r="J129" i="25"/>
  <c r="H129" i="25"/>
  <c r="F129" i="25"/>
  <c r="C129" i="25"/>
  <c r="J128" i="25"/>
  <c r="H128" i="25"/>
  <c r="F128" i="25"/>
  <c r="C128" i="25"/>
  <c r="J127" i="25"/>
  <c r="H127" i="25"/>
  <c r="F127" i="25"/>
  <c r="C127" i="25"/>
  <c r="J126" i="25"/>
  <c r="H126" i="25"/>
  <c r="F126" i="25"/>
  <c r="C126" i="25"/>
  <c r="J125" i="25"/>
  <c r="H125" i="25"/>
  <c r="F125" i="25"/>
  <c r="C125" i="25"/>
  <c r="J124" i="25"/>
  <c r="H124" i="25"/>
  <c r="F124" i="25"/>
  <c r="C124" i="25"/>
  <c r="J123" i="25"/>
  <c r="H123" i="25"/>
  <c r="F123" i="25"/>
  <c r="C123" i="25"/>
  <c r="J122" i="25"/>
  <c r="H122" i="25"/>
  <c r="F122" i="25"/>
  <c r="C122" i="25"/>
  <c r="J121" i="25"/>
  <c r="H121" i="25"/>
  <c r="F121" i="25"/>
  <c r="C121" i="25"/>
  <c r="J120" i="25"/>
  <c r="H120" i="25"/>
  <c r="F120" i="25"/>
  <c r="C120" i="25"/>
  <c r="J119" i="25"/>
  <c r="H119" i="25"/>
  <c r="F119" i="25"/>
  <c r="C119" i="25"/>
  <c r="J118" i="25"/>
  <c r="H118" i="25"/>
  <c r="F118" i="25"/>
  <c r="C118" i="25"/>
  <c r="J117" i="25"/>
  <c r="H117" i="25"/>
  <c r="F117" i="25"/>
  <c r="C117" i="25"/>
  <c r="J116" i="25"/>
  <c r="H116" i="25"/>
  <c r="F116" i="25"/>
  <c r="C116" i="25"/>
  <c r="J115" i="25"/>
  <c r="H115" i="25"/>
  <c r="F115" i="25"/>
  <c r="C115" i="25"/>
  <c r="J114" i="25"/>
  <c r="H114" i="25"/>
  <c r="F114" i="25"/>
  <c r="C114" i="25"/>
  <c r="J113" i="25"/>
  <c r="H113" i="25"/>
  <c r="F113" i="25"/>
  <c r="C113" i="25"/>
  <c r="J112" i="25"/>
  <c r="H112" i="25"/>
  <c r="F112" i="25"/>
  <c r="C112" i="25"/>
  <c r="J111" i="25"/>
  <c r="H111" i="25"/>
  <c r="F111" i="25"/>
  <c r="C111" i="25"/>
  <c r="J131" i="24"/>
  <c r="H131" i="24"/>
  <c r="F131" i="24"/>
  <c r="C131" i="24"/>
  <c r="J130" i="24"/>
  <c r="H130" i="24"/>
  <c r="F130" i="24"/>
  <c r="C130" i="24"/>
  <c r="J129" i="24"/>
  <c r="H129" i="24"/>
  <c r="F129" i="24"/>
  <c r="C129" i="24"/>
  <c r="J128" i="24"/>
  <c r="H128" i="24"/>
  <c r="F128" i="24"/>
  <c r="C128" i="24"/>
  <c r="J127" i="24"/>
  <c r="H127" i="24"/>
  <c r="F127" i="24"/>
  <c r="C127" i="24"/>
  <c r="J126" i="24"/>
  <c r="H126" i="24"/>
  <c r="F126" i="24"/>
  <c r="C126" i="24"/>
  <c r="J125" i="24"/>
  <c r="H125" i="24"/>
  <c r="F125" i="24"/>
  <c r="C125" i="24"/>
  <c r="J124" i="24"/>
  <c r="H124" i="24"/>
  <c r="F124" i="24"/>
  <c r="C124" i="24"/>
  <c r="J123" i="24"/>
  <c r="H123" i="24"/>
  <c r="F123" i="24"/>
  <c r="C123" i="24"/>
  <c r="J122" i="24"/>
  <c r="H122" i="24"/>
  <c r="F122" i="24"/>
  <c r="C122" i="24"/>
  <c r="J121" i="24"/>
  <c r="H121" i="24"/>
  <c r="F121" i="24"/>
  <c r="C121" i="24"/>
  <c r="J120" i="24"/>
  <c r="H120" i="24"/>
  <c r="F120" i="24"/>
  <c r="C120" i="24"/>
  <c r="J119" i="24"/>
  <c r="H119" i="24"/>
  <c r="F119" i="24"/>
  <c r="C119" i="24"/>
  <c r="J118" i="24"/>
  <c r="H118" i="24"/>
  <c r="F118" i="24"/>
  <c r="C118" i="24"/>
  <c r="J117" i="24"/>
  <c r="H117" i="24"/>
  <c r="F117" i="24"/>
  <c r="C117" i="24"/>
  <c r="J116" i="24"/>
  <c r="H116" i="24"/>
  <c r="F116" i="24"/>
  <c r="C116" i="24"/>
  <c r="J115" i="24"/>
  <c r="H115" i="24"/>
  <c r="F115" i="24"/>
  <c r="C115" i="24"/>
  <c r="J114" i="24"/>
  <c r="H114" i="24"/>
  <c r="F114" i="24"/>
  <c r="C114" i="24"/>
  <c r="J113" i="24"/>
  <c r="H113" i="24"/>
  <c r="F113" i="24"/>
  <c r="C113" i="24"/>
  <c r="J112" i="24"/>
  <c r="H112" i="24"/>
  <c r="F112" i="24"/>
  <c r="C112" i="24"/>
  <c r="J111" i="24"/>
  <c r="H111" i="24"/>
  <c r="F111" i="24"/>
  <c r="C111" i="24"/>
  <c r="J131" i="23"/>
  <c r="H131" i="23"/>
  <c r="F131" i="23"/>
  <c r="C131" i="23"/>
  <c r="J130" i="23"/>
  <c r="H130" i="23"/>
  <c r="F130" i="23"/>
  <c r="C130" i="23"/>
  <c r="J129" i="23"/>
  <c r="H129" i="23"/>
  <c r="F129" i="23"/>
  <c r="C129" i="23"/>
  <c r="J128" i="23"/>
  <c r="H128" i="23"/>
  <c r="F128" i="23"/>
  <c r="C128" i="23"/>
  <c r="J127" i="23"/>
  <c r="H127" i="23"/>
  <c r="F127" i="23"/>
  <c r="C127" i="23"/>
  <c r="J126" i="23"/>
  <c r="H126" i="23"/>
  <c r="F126" i="23"/>
  <c r="C126" i="23"/>
  <c r="J125" i="23"/>
  <c r="H125" i="23"/>
  <c r="F125" i="23"/>
  <c r="C125" i="23"/>
  <c r="J124" i="23"/>
  <c r="H124" i="23"/>
  <c r="F124" i="23"/>
  <c r="C124" i="23"/>
  <c r="J123" i="23"/>
  <c r="H123" i="23"/>
  <c r="F123" i="23"/>
  <c r="C123" i="23"/>
  <c r="J122" i="23"/>
  <c r="H122" i="23"/>
  <c r="F122" i="23"/>
  <c r="C122" i="23"/>
  <c r="J121" i="23"/>
  <c r="H121" i="23"/>
  <c r="F121" i="23"/>
  <c r="C121" i="23"/>
  <c r="J120" i="23"/>
  <c r="H120" i="23"/>
  <c r="F120" i="23"/>
  <c r="C120" i="23"/>
  <c r="J119" i="23"/>
  <c r="H119" i="23"/>
  <c r="F119" i="23"/>
  <c r="C119" i="23"/>
  <c r="J118" i="23"/>
  <c r="H118" i="23"/>
  <c r="F118" i="23"/>
  <c r="C118" i="23"/>
  <c r="J117" i="23"/>
  <c r="H117" i="23"/>
  <c r="F117" i="23"/>
  <c r="C117" i="23"/>
  <c r="J116" i="23"/>
  <c r="H116" i="23"/>
  <c r="F116" i="23"/>
  <c r="C116" i="23"/>
  <c r="J115" i="23"/>
  <c r="H115" i="23"/>
  <c r="F115" i="23"/>
  <c r="C115" i="23"/>
  <c r="J114" i="23"/>
  <c r="H114" i="23"/>
  <c r="F114" i="23"/>
  <c r="C114" i="23"/>
  <c r="J113" i="23"/>
  <c r="H113" i="23"/>
  <c r="F113" i="23"/>
  <c r="C113" i="23"/>
  <c r="J112" i="23"/>
  <c r="H112" i="23"/>
  <c r="F112" i="23"/>
  <c r="C112" i="23"/>
  <c r="J111" i="23"/>
  <c r="H111" i="23"/>
  <c r="F111" i="23"/>
  <c r="C111" i="23"/>
  <c r="J131" i="22"/>
  <c r="H131" i="22"/>
  <c r="F131" i="22"/>
  <c r="C131" i="22"/>
  <c r="J130" i="22"/>
  <c r="H130" i="22"/>
  <c r="F130" i="22"/>
  <c r="C130" i="22"/>
  <c r="J129" i="22"/>
  <c r="H129" i="22"/>
  <c r="F129" i="22"/>
  <c r="C129" i="22"/>
  <c r="J128" i="22"/>
  <c r="H128" i="22"/>
  <c r="F128" i="22"/>
  <c r="C128" i="22"/>
  <c r="J127" i="22"/>
  <c r="H127" i="22"/>
  <c r="F127" i="22"/>
  <c r="C127" i="22"/>
  <c r="J126" i="22"/>
  <c r="H126" i="22"/>
  <c r="F126" i="22"/>
  <c r="C126" i="22"/>
  <c r="J125" i="22"/>
  <c r="H125" i="22"/>
  <c r="F125" i="22"/>
  <c r="C125" i="22"/>
  <c r="J124" i="22"/>
  <c r="H124" i="22"/>
  <c r="F124" i="22"/>
  <c r="C124" i="22"/>
  <c r="J123" i="22"/>
  <c r="H123" i="22"/>
  <c r="F123" i="22"/>
  <c r="C123" i="22"/>
  <c r="J122" i="22"/>
  <c r="H122" i="22"/>
  <c r="F122" i="22"/>
  <c r="C122" i="22"/>
  <c r="J121" i="22"/>
  <c r="H121" i="22"/>
  <c r="F121" i="22"/>
  <c r="C121" i="22"/>
  <c r="J120" i="22"/>
  <c r="H120" i="22"/>
  <c r="F120" i="22"/>
  <c r="C120" i="22"/>
  <c r="J119" i="22"/>
  <c r="H119" i="22"/>
  <c r="F119" i="22"/>
  <c r="C119" i="22"/>
  <c r="J118" i="22"/>
  <c r="H118" i="22"/>
  <c r="F118" i="22"/>
  <c r="C118" i="22"/>
  <c r="J117" i="22"/>
  <c r="H117" i="22"/>
  <c r="F117" i="22"/>
  <c r="C117" i="22"/>
  <c r="J116" i="22"/>
  <c r="H116" i="22"/>
  <c r="F116" i="22"/>
  <c r="C116" i="22"/>
  <c r="J115" i="22"/>
  <c r="H115" i="22"/>
  <c r="F115" i="22"/>
  <c r="C115" i="22"/>
  <c r="J114" i="22"/>
  <c r="H114" i="22"/>
  <c r="F114" i="22"/>
  <c r="C114" i="22"/>
  <c r="J113" i="22"/>
  <c r="H113" i="22"/>
  <c r="F113" i="22"/>
  <c r="C113" i="22"/>
  <c r="J112" i="22"/>
  <c r="H112" i="22"/>
  <c r="F112" i="22"/>
  <c r="C112" i="22"/>
  <c r="J111" i="22"/>
  <c r="H111" i="22"/>
  <c r="F111" i="22"/>
  <c r="C111" i="22"/>
  <c r="J131" i="21"/>
  <c r="H131" i="21"/>
  <c r="F131" i="21"/>
  <c r="C131" i="21"/>
  <c r="J130" i="21"/>
  <c r="H130" i="21"/>
  <c r="F130" i="21"/>
  <c r="C130" i="21"/>
  <c r="J129" i="21"/>
  <c r="H129" i="21"/>
  <c r="F129" i="21"/>
  <c r="C129" i="21"/>
  <c r="J128" i="21"/>
  <c r="H128" i="21"/>
  <c r="F128" i="21"/>
  <c r="C128" i="21"/>
  <c r="J127" i="21"/>
  <c r="H127" i="21"/>
  <c r="F127" i="21"/>
  <c r="C127" i="21"/>
  <c r="J126" i="21"/>
  <c r="H126" i="21"/>
  <c r="F126" i="21"/>
  <c r="C126" i="21"/>
  <c r="J125" i="21"/>
  <c r="H125" i="21"/>
  <c r="F125" i="21"/>
  <c r="C125" i="21"/>
  <c r="J124" i="21"/>
  <c r="H124" i="21"/>
  <c r="F124" i="21"/>
  <c r="C124" i="21"/>
  <c r="J123" i="21"/>
  <c r="H123" i="21"/>
  <c r="F123" i="21"/>
  <c r="C123" i="21"/>
  <c r="J122" i="21"/>
  <c r="H122" i="21"/>
  <c r="F122" i="21"/>
  <c r="C122" i="21"/>
  <c r="J121" i="21"/>
  <c r="H121" i="21"/>
  <c r="F121" i="21"/>
  <c r="C121" i="21"/>
  <c r="J120" i="21"/>
  <c r="H120" i="21"/>
  <c r="F120" i="21"/>
  <c r="C120" i="21"/>
  <c r="J119" i="21"/>
  <c r="H119" i="21"/>
  <c r="F119" i="21"/>
  <c r="C119" i="21"/>
  <c r="J118" i="21"/>
  <c r="H118" i="21"/>
  <c r="F118" i="21"/>
  <c r="C118" i="21"/>
  <c r="J117" i="21"/>
  <c r="H117" i="21"/>
  <c r="F117" i="21"/>
  <c r="C117" i="21"/>
  <c r="J116" i="21"/>
  <c r="H116" i="21"/>
  <c r="F116" i="21"/>
  <c r="C116" i="21"/>
  <c r="J115" i="21"/>
  <c r="H115" i="21"/>
  <c r="F115" i="21"/>
  <c r="C115" i="21"/>
  <c r="J114" i="21"/>
  <c r="H114" i="21"/>
  <c r="F114" i="21"/>
  <c r="C114" i="21"/>
  <c r="J113" i="21"/>
  <c r="H113" i="21"/>
  <c r="F113" i="21"/>
  <c r="C113" i="21"/>
  <c r="J112" i="21"/>
  <c r="H112" i="21"/>
  <c r="F112" i="21"/>
  <c r="C112" i="21"/>
  <c r="J111" i="21"/>
  <c r="H111" i="21"/>
  <c r="F111" i="21"/>
  <c r="C111" i="21"/>
  <c r="J131" i="20"/>
  <c r="H131" i="20"/>
  <c r="F131" i="20"/>
  <c r="C131" i="20"/>
  <c r="J130" i="20"/>
  <c r="H130" i="20"/>
  <c r="F130" i="20"/>
  <c r="C130" i="20"/>
  <c r="J129" i="20"/>
  <c r="H129" i="20"/>
  <c r="F129" i="20"/>
  <c r="C129" i="20"/>
  <c r="J128" i="20"/>
  <c r="H128" i="20"/>
  <c r="F128" i="20"/>
  <c r="C128" i="20"/>
  <c r="J127" i="20"/>
  <c r="H127" i="20"/>
  <c r="F127" i="20"/>
  <c r="C127" i="20"/>
  <c r="J126" i="20"/>
  <c r="H126" i="20"/>
  <c r="F126" i="20"/>
  <c r="C126" i="20"/>
  <c r="J125" i="20"/>
  <c r="H125" i="20"/>
  <c r="F125" i="20"/>
  <c r="C125" i="20"/>
  <c r="J124" i="20"/>
  <c r="H124" i="20"/>
  <c r="F124" i="20"/>
  <c r="C124" i="20"/>
  <c r="J123" i="20"/>
  <c r="H123" i="20"/>
  <c r="F123" i="20"/>
  <c r="C123" i="20"/>
  <c r="J122" i="20"/>
  <c r="H122" i="20"/>
  <c r="F122" i="20"/>
  <c r="C122" i="20"/>
  <c r="J121" i="20"/>
  <c r="H121" i="20"/>
  <c r="F121" i="20"/>
  <c r="C121" i="20"/>
  <c r="J120" i="20"/>
  <c r="H120" i="20"/>
  <c r="F120" i="20"/>
  <c r="C120" i="20"/>
  <c r="J119" i="20"/>
  <c r="H119" i="20"/>
  <c r="F119" i="20"/>
  <c r="C119" i="20"/>
  <c r="J118" i="20"/>
  <c r="H118" i="20"/>
  <c r="F118" i="20"/>
  <c r="C118" i="20"/>
  <c r="J117" i="20"/>
  <c r="H117" i="20"/>
  <c r="F117" i="20"/>
  <c r="C117" i="20"/>
  <c r="J116" i="20"/>
  <c r="H116" i="20"/>
  <c r="F116" i="20"/>
  <c r="C116" i="20"/>
  <c r="J115" i="20"/>
  <c r="H115" i="20"/>
  <c r="F115" i="20"/>
  <c r="C115" i="20"/>
  <c r="J114" i="20"/>
  <c r="H114" i="20"/>
  <c r="F114" i="20"/>
  <c r="C114" i="20"/>
  <c r="J113" i="20"/>
  <c r="H113" i="20"/>
  <c r="F113" i="20"/>
  <c r="C113" i="20"/>
  <c r="J112" i="20"/>
  <c r="H112" i="20"/>
  <c r="F112" i="20"/>
  <c r="C112" i="20"/>
  <c r="J111" i="20"/>
  <c r="H111" i="20"/>
  <c r="F111" i="20"/>
  <c r="C111" i="20"/>
  <c r="J131" i="19"/>
  <c r="H131" i="19"/>
  <c r="F131" i="19"/>
  <c r="C131" i="19"/>
  <c r="J130" i="19"/>
  <c r="H130" i="19"/>
  <c r="F130" i="19"/>
  <c r="C130" i="19"/>
  <c r="J129" i="19"/>
  <c r="H129" i="19"/>
  <c r="F129" i="19"/>
  <c r="C129" i="19"/>
  <c r="J128" i="19"/>
  <c r="H128" i="19"/>
  <c r="F128" i="19"/>
  <c r="C128" i="19"/>
  <c r="J127" i="19"/>
  <c r="H127" i="19"/>
  <c r="F127" i="19"/>
  <c r="C127" i="19"/>
  <c r="J126" i="19"/>
  <c r="H126" i="19"/>
  <c r="F126" i="19"/>
  <c r="C126" i="19"/>
  <c r="J125" i="19"/>
  <c r="H125" i="19"/>
  <c r="F125" i="19"/>
  <c r="C125" i="19"/>
  <c r="J124" i="19"/>
  <c r="H124" i="19"/>
  <c r="F124" i="19"/>
  <c r="C124" i="19"/>
  <c r="J123" i="19"/>
  <c r="H123" i="19"/>
  <c r="F123" i="19"/>
  <c r="C123" i="19"/>
  <c r="J122" i="19"/>
  <c r="H122" i="19"/>
  <c r="F122" i="19"/>
  <c r="C122" i="19"/>
  <c r="J121" i="19"/>
  <c r="H121" i="19"/>
  <c r="F121" i="19"/>
  <c r="C121" i="19"/>
  <c r="J120" i="19"/>
  <c r="H120" i="19"/>
  <c r="F120" i="19"/>
  <c r="C120" i="19"/>
  <c r="J119" i="19"/>
  <c r="H119" i="19"/>
  <c r="F119" i="19"/>
  <c r="C119" i="19"/>
  <c r="J118" i="19"/>
  <c r="H118" i="19"/>
  <c r="F118" i="19"/>
  <c r="C118" i="19"/>
  <c r="J117" i="19"/>
  <c r="H117" i="19"/>
  <c r="F117" i="19"/>
  <c r="C117" i="19"/>
  <c r="J116" i="19"/>
  <c r="H116" i="19"/>
  <c r="F116" i="19"/>
  <c r="C116" i="19"/>
  <c r="J115" i="19"/>
  <c r="H115" i="19"/>
  <c r="F115" i="19"/>
  <c r="C115" i="19"/>
  <c r="J114" i="19"/>
  <c r="H114" i="19"/>
  <c r="F114" i="19"/>
  <c r="C114" i="19"/>
  <c r="J113" i="19"/>
  <c r="H113" i="19"/>
  <c r="F113" i="19"/>
  <c r="C113" i="19"/>
  <c r="J112" i="19"/>
  <c r="H112" i="19"/>
  <c r="F112" i="19"/>
  <c r="C112" i="19"/>
  <c r="J111" i="19"/>
  <c r="H111" i="19"/>
  <c r="F111" i="19"/>
  <c r="C111" i="19"/>
  <c r="J131" i="18"/>
  <c r="H131" i="18"/>
  <c r="F131" i="18"/>
  <c r="C131" i="18"/>
  <c r="J130" i="18"/>
  <c r="H130" i="18"/>
  <c r="F130" i="18"/>
  <c r="C130" i="18"/>
  <c r="J129" i="18"/>
  <c r="H129" i="18"/>
  <c r="F129" i="18"/>
  <c r="C129" i="18"/>
  <c r="J128" i="18"/>
  <c r="H128" i="18"/>
  <c r="F128" i="18"/>
  <c r="C128" i="18"/>
  <c r="J127" i="18"/>
  <c r="H127" i="18"/>
  <c r="F127" i="18"/>
  <c r="C127" i="18"/>
  <c r="J126" i="18"/>
  <c r="H126" i="18"/>
  <c r="F126" i="18"/>
  <c r="C126" i="18"/>
  <c r="J125" i="18"/>
  <c r="H125" i="18"/>
  <c r="F125" i="18"/>
  <c r="C125" i="18"/>
  <c r="J124" i="18"/>
  <c r="H124" i="18"/>
  <c r="F124" i="18"/>
  <c r="C124" i="18"/>
  <c r="J123" i="18"/>
  <c r="H123" i="18"/>
  <c r="F123" i="18"/>
  <c r="C123" i="18"/>
  <c r="J122" i="18"/>
  <c r="H122" i="18"/>
  <c r="F122" i="18"/>
  <c r="C122" i="18"/>
  <c r="J121" i="18"/>
  <c r="H121" i="18"/>
  <c r="F121" i="18"/>
  <c r="C121" i="18"/>
  <c r="J120" i="18"/>
  <c r="H120" i="18"/>
  <c r="F120" i="18"/>
  <c r="C120" i="18"/>
  <c r="J119" i="18"/>
  <c r="H119" i="18"/>
  <c r="F119" i="18"/>
  <c r="C119" i="18"/>
  <c r="J118" i="18"/>
  <c r="H118" i="18"/>
  <c r="F118" i="18"/>
  <c r="C118" i="18"/>
  <c r="J117" i="18"/>
  <c r="H117" i="18"/>
  <c r="F117" i="18"/>
  <c r="C117" i="18"/>
  <c r="J116" i="18"/>
  <c r="H116" i="18"/>
  <c r="F116" i="18"/>
  <c r="C116" i="18"/>
  <c r="J115" i="18"/>
  <c r="H115" i="18"/>
  <c r="F115" i="18"/>
  <c r="C115" i="18"/>
  <c r="J114" i="18"/>
  <c r="H114" i="18"/>
  <c r="F114" i="18"/>
  <c r="C114" i="18"/>
  <c r="J113" i="18"/>
  <c r="H113" i="18"/>
  <c r="F113" i="18"/>
  <c r="C113" i="18"/>
  <c r="J112" i="18"/>
  <c r="H112" i="18"/>
  <c r="F112" i="18"/>
  <c r="C112" i="18"/>
  <c r="J111" i="18"/>
  <c r="H111" i="18"/>
  <c r="F111" i="18"/>
  <c r="C111" i="18"/>
  <c r="J131" i="17"/>
  <c r="H131" i="17"/>
  <c r="F131" i="17"/>
  <c r="C131" i="17"/>
  <c r="J130" i="17"/>
  <c r="H130" i="17"/>
  <c r="F130" i="17"/>
  <c r="C130" i="17"/>
  <c r="J129" i="17"/>
  <c r="H129" i="17"/>
  <c r="F129" i="17"/>
  <c r="C129" i="17"/>
  <c r="J128" i="17"/>
  <c r="H128" i="17"/>
  <c r="F128" i="17"/>
  <c r="C128" i="17"/>
  <c r="J127" i="17"/>
  <c r="H127" i="17"/>
  <c r="F127" i="17"/>
  <c r="C127" i="17"/>
  <c r="J126" i="17"/>
  <c r="H126" i="17"/>
  <c r="F126" i="17"/>
  <c r="C126" i="17"/>
  <c r="J125" i="17"/>
  <c r="H125" i="17"/>
  <c r="F125" i="17"/>
  <c r="C125" i="17"/>
  <c r="J124" i="17"/>
  <c r="H124" i="17"/>
  <c r="F124" i="17"/>
  <c r="C124" i="17"/>
  <c r="J123" i="17"/>
  <c r="H123" i="17"/>
  <c r="F123" i="17"/>
  <c r="C123" i="17"/>
  <c r="J122" i="17"/>
  <c r="H122" i="17"/>
  <c r="F122" i="17"/>
  <c r="C122" i="17"/>
  <c r="J121" i="17"/>
  <c r="H121" i="17"/>
  <c r="F121" i="17"/>
  <c r="C121" i="17"/>
  <c r="J120" i="17"/>
  <c r="H120" i="17"/>
  <c r="F120" i="17"/>
  <c r="C120" i="17"/>
  <c r="J119" i="17"/>
  <c r="H119" i="17"/>
  <c r="F119" i="17"/>
  <c r="C119" i="17"/>
  <c r="J118" i="17"/>
  <c r="H118" i="17"/>
  <c r="F118" i="17"/>
  <c r="C118" i="17"/>
  <c r="J117" i="17"/>
  <c r="H117" i="17"/>
  <c r="F117" i="17"/>
  <c r="C117" i="17"/>
  <c r="J116" i="17"/>
  <c r="H116" i="17"/>
  <c r="F116" i="17"/>
  <c r="C116" i="17"/>
  <c r="J115" i="17"/>
  <c r="H115" i="17"/>
  <c r="F115" i="17"/>
  <c r="C115" i="17"/>
  <c r="J114" i="17"/>
  <c r="H114" i="17"/>
  <c r="F114" i="17"/>
  <c r="C114" i="17"/>
  <c r="J113" i="17"/>
  <c r="H113" i="17"/>
  <c r="F113" i="17"/>
  <c r="C113" i="17"/>
  <c r="J112" i="17"/>
  <c r="H112" i="17"/>
  <c r="F112" i="17"/>
  <c r="C112" i="17"/>
  <c r="J111" i="17"/>
  <c r="H111" i="17"/>
  <c r="F111" i="17"/>
  <c r="C111" i="17"/>
  <c r="J131" i="16"/>
  <c r="H131" i="16"/>
  <c r="F131" i="16"/>
  <c r="C131" i="16"/>
  <c r="J130" i="16"/>
  <c r="H130" i="16"/>
  <c r="F130" i="16"/>
  <c r="C130" i="16"/>
  <c r="J129" i="16"/>
  <c r="H129" i="16"/>
  <c r="F129" i="16"/>
  <c r="C129" i="16"/>
  <c r="J128" i="16"/>
  <c r="H128" i="16"/>
  <c r="F128" i="16"/>
  <c r="C128" i="16"/>
  <c r="J127" i="16"/>
  <c r="H127" i="16"/>
  <c r="F127" i="16"/>
  <c r="C127" i="16"/>
  <c r="J126" i="16"/>
  <c r="H126" i="16"/>
  <c r="F126" i="16"/>
  <c r="C126" i="16"/>
  <c r="J125" i="16"/>
  <c r="H125" i="16"/>
  <c r="F125" i="16"/>
  <c r="C125" i="16"/>
  <c r="J124" i="16"/>
  <c r="H124" i="16"/>
  <c r="F124" i="16"/>
  <c r="C124" i="16"/>
  <c r="J123" i="16"/>
  <c r="H123" i="16"/>
  <c r="F123" i="16"/>
  <c r="C123" i="16"/>
  <c r="J122" i="16"/>
  <c r="H122" i="16"/>
  <c r="F122" i="16"/>
  <c r="C122" i="16"/>
  <c r="J121" i="16"/>
  <c r="H121" i="16"/>
  <c r="F121" i="16"/>
  <c r="C121" i="16"/>
  <c r="J120" i="16"/>
  <c r="H120" i="16"/>
  <c r="F120" i="16"/>
  <c r="C120" i="16"/>
  <c r="J119" i="16"/>
  <c r="H119" i="16"/>
  <c r="F119" i="16"/>
  <c r="C119" i="16"/>
  <c r="J118" i="16"/>
  <c r="H118" i="16"/>
  <c r="F118" i="16"/>
  <c r="C118" i="16"/>
  <c r="J117" i="16"/>
  <c r="H117" i="16"/>
  <c r="F117" i="16"/>
  <c r="C117" i="16"/>
  <c r="J116" i="16"/>
  <c r="H116" i="16"/>
  <c r="F116" i="16"/>
  <c r="C116" i="16"/>
  <c r="J115" i="16"/>
  <c r="H115" i="16"/>
  <c r="F115" i="16"/>
  <c r="C115" i="16"/>
  <c r="J114" i="16"/>
  <c r="H114" i="16"/>
  <c r="F114" i="16"/>
  <c r="C114" i="16"/>
  <c r="J113" i="16"/>
  <c r="H113" i="16"/>
  <c r="F113" i="16"/>
  <c r="C113" i="16"/>
  <c r="J112" i="16"/>
  <c r="H112" i="16"/>
  <c r="F112" i="16"/>
  <c r="C112" i="16"/>
  <c r="J111" i="16"/>
  <c r="H111" i="16"/>
  <c r="F111" i="16"/>
  <c r="C111" i="16"/>
  <c r="J131" i="15"/>
  <c r="H131" i="15"/>
  <c r="F131" i="15"/>
  <c r="C131" i="15"/>
  <c r="J130" i="15"/>
  <c r="H130" i="15"/>
  <c r="F130" i="15"/>
  <c r="C130" i="15"/>
  <c r="J129" i="15"/>
  <c r="H129" i="15"/>
  <c r="F129" i="15"/>
  <c r="C129" i="15"/>
  <c r="J128" i="15"/>
  <c r="H128" i="15"/>
  <c r="F128" i="15"/>
  <c r="C128" i="15"/>
  <c r="J127" i="15"/>
  <c r="H127" i="15"/>
  <c r="F127" i="15"/>
  <c r="C127" i="15"/>
  <c r="J126" i="15"/>
  <c r="H126" i="15"/>
  <c r="F126" i="15"/>
  <c r="C126" i="15"/>
  <c r="J125" i="15"/>
  <c r="H125" i="15"/>
  <c r="F125" i="15"/>
  <c r="C125" i="15"/>
  <c r="J124" i="15"/>
  <c r="H124" i="15"/>
  <c r="F124" i="15"/>
  <c r="C124" i="15"/>
  <c r="J123" i="15"/>
  <c r="H123" i="15"/>
  <c r="F123" i="15"/>
  <c r="C123" i="15"/>
  <c r="J122" i="15"/>
  <c r="H122" i="15"/>
  <c r="F122" i="15"/>
  <c r="C122" i="15"/>
  <c r="J121" i="15"/>
  <c r="H121" i="15"/>
  <c r="F121" i="15"/>
  <c r="C121" i="15"/>
  <c r="J120" i="15"/>
  <c r="H120" i="15"/>
  <c r="F120" i="15"/>
  <c r="C120" i="15"/>
  <c r="J119" i="15"/>
  <c r="H119" i="15"/>
  <c r="F119" i="15"/>
  <c r="C119" i="15"/>
  <c r="J118" i="15"/>
  <c r="H118" i="15"/>
  <c r="F118" i="15"/>
  <c r="C118" i="15"/>
  <c r="J117" i="15"/>
  <c r="H117" i="15"/>
  <c r="F117" i="15"/>
  <c r="C117" i="15"/>
  <c r="J116" i="15"/>
  <c r="H116" i="15"/>
  <c r="F116" i="15"/>
  <c r="C116" i="15"/>
  <c r="J115" i="15"/>
  <c r="H115" i="15"/>
  <c r="F115" i="15"/>
  <c r="C115" i="15"/>
  <c r="J114" i="15"/>
  <c r="H114" i="15"/>
  <c r="F114" i="15"/>
  <c r="C114" i="15"/>
  <c r="J113" i="15"/>
  <c r="H113" i="15"/>
  <c r="F113" i="15"/>
  <c r="C113" i="15"/>
  <c r="J112" i="15"/>
  <c r="H112" i="15"/>
  <c r="F112" i="15"/>
  <c r="C112" i="15"/>
  <c r="J111" i="15"/>
  <c r="H111" i="15"/>
  <c r="F111" i="15"/>
  <c r="C111" i="15"/>
  <c r="J131" i="14"/>
  <c r="H131" i="14"/>
  <c r="F131" i="14"/>
  <c r="C131" i="14"/>
  <c r="J130" i="14"/>
  <c r="H130" i="14"/>
  <c r="F130" i="14"/>
  <c r="C130" i="14"/>
  <c r="J129" i="14"/>
  <c r="H129" i="14"/>
  <c r="F129" i="14"/>
  <c r="C129" i="14"/>
  <c r="J128" i="14"/>
  <c r="H128" i="14"/>
  <c r="F128" i="14"/>
  <c r="C128" i="14"/>
  <c r="J127" i="14"/>
  <c r="H127" i="14"/>
  <c r="F127" i="14"/>
  <c r="C127" i="14"/>
  <c r="J126" i="14"/>
  <c r="H126" i="14"/>
  <c r="F126" i="14"/>
  <c r="C126" i="14"/>
  <c r="J125" i="14"/>
  <c r="H125" i="14"/>
  <c r="F125" i="14"/>
  <c r="C125" i="14"/>
  <c r="J124" i="14"/>
  <c r="H124" i="14"/>
  <c r="F124" i="14"/>
  <c r="C124" i="14"/>
  <c r="J123" i="14"/>
  <c r="H123" i="14"/>
  <c r="F123" i="14"/>
  <c r="C123" i="14"/>
  <c r="J122" i="14"/>
  <c r="H122" i="14"/>
  <c r="F122" i="14"/>
  <c r="C122" i="14"/>
  <c r="J121" i="14"/>
  <c r="H121" i="14"/>
  <c r="F121" i="14"/>
  <c r="C121" i="14"/>
  <c r="J120" i="14"/>
  <c r="H120" i="14"/>
  <c r="F120" i="14"/>
  <c r="C120" i="14"/>
  <c r="J119" i="14"/>
  <c r="H119" i="14"/>
  <c r="F119" i="14"/>
  <c r="C119" i="14"/>
  <c r="J118" i="14"/>
  <c r="H118" i="14"/>
  <c r="F118" i="14"/>
  <c r="C118" i="14"/>
  <c r="J117" i="14"/>
  <c r="H117" i="14"/>
  <c r="F117" i="14"/>
  <c r="C117" i="14"/>
  <c r="J116" i="14"/>
  <c r="H116" i="14"/>
  <c r="F116" i="14"/>
  <c r="C116" i="14"/>
  <c r="J115" i="14"/>
  <c r="H115" i="14"/>
  <c r="F115" i="14"/>
  <c r="C115" i="14"/>
  <c r="J114" i="14"/>
  <c r="H114" i="14"/>
  <c r="F114" i="14"/>
  <c r="C114" i="14"/>
  <c r="J113" i="14"/>
  <c r="H113" i="14"/>
  <c r="F113" i="14"/>
  <c r="C113" i="14"/>
  <c r="J112" i="14"/>
  <c r="H112" i="14"/>
  <c r="F112" i="14"/>
  <c r="C112" i="14"/>
  <c r="J111" i="14"/>
  <c r="H111" i="14"/>
  <c r="F111" i="14"/>
  <c r="C111" i="14"/>
  <c r="J131" i="13"/>
  <c r="H131" i="13"/>
  <c r="F131" i="13"/>
  <c r="C131" i="13"/>
  <c r="J130" i="13"/>
  <c r="H130" i="13"/>
  <c r="F130" i="13"/>
  <c r="C130" i="13"/>
  <c r="J129" i="13"/>
  <c r="H129" i="13"/>
  <c r="F129" i="13"/>
  <c r="C129" i="13"/>
  <c r="J128" i="13"/>
  <c r="H128" i="13"/>
  <c r="F128" i="13"/>
  <c r="C128" i="13"/>
  <c r="J127" i="13"/>
  <c r="H127" i="13"/>
  <c r="F127" i="13"/>
  <c r="C127" i="13"/>
  <c r="J126" i="13"/>
  <c r="H126" i="13"/>
  <c r="F126" i="13"/>
  <c r="C126" i="13"/>
  <c r="J125" i="13"/>
  <c r="H125" i="13"/>
  <c r="F125" i="13"/>
  <c r="C125" i="13"/>
  <c r="J124" i="13"/>
  <c r="H124" i="13"/>
  <c r="F124" i="13"/>
  <c r="C124" i="13"/>
  <c r="J123" i="13"/>
  <c r="H123" i="13"/>
  <c r="F123" i="13"/>
  <c r="C123" i="13"/>
  <c r="J122" i="13"/>
  <c r="H122" i="13"/>
  <c r="F122" i="13"/>
  <c r="C122" i="13"/>
  <c r="J121" i="13"/>
  <c r="H121" i="13"/>
  <c r="F121" i="13"/>
  <c r="C121" i="13"/>
  <c r="J120" i="13"/>
  <c r="H120" i="13"/>
  <c r="F120" i="13"/>
  <c r="C120" i="13"/>
  <c r="J119" i="13"/>
  <c r="H119" i="13"/>
  <c r="F119" i="13"/>
  <c r="C119" i="13"/>
  <c r="J118" i="13"/>
  <c r="H118" i="13"/>
  <c r="F118" i="13"/>
  <c r="C118" i="13"/>
  <c r="J117" i="13"/>
  <c r="H117" i="13"/>
  <c r="F117" i="13"/>
  <c r="C117" i="13"/>
  <c r="J116" i="13"/>
  <c r="H116" i="13"/>
  <c r="F116" i="13"/>
  <c r="C116" i="13"/>
  <c r="J115" i="13"/>
  <c r="H115" i="13"/>
  <c r="F115" i="13"/>
  <c r="C115" i="13"/>
  <c r="J114" i="13"/>
  <c r="H114" i="13"/>
  <c r="F114" i="13"/>
  <c r="C114" i="13"/>
  <c r="J113" i="13"/>
  <c r="H113" i="13"/>
  <c r="F113" i="13"/>
  <c r="C113" i="13"/>
  <c r="J112" i="13"/>
  <c r="H112" i="13"/>
  <c r="F112" i="13"/>
  <c r="C112" i="13"/>
  <c r="J111" i="13"/>
  <c r="H111" i="13"/>
  <c r="F111" i="13"/>
  <c r="C111" i="13"/>
  <c r="J131" i="12"/>
  <c r="H131" i="12"/>
  <c r="F131" i="12"/>
  <c r="C131" i="12"/>
  <c r="J130" i="12"/>
  <c r="H130" i="12"/>
  <c r="F130" i="12"/>
  <c r="C130" i="12"/>
  <c r="J129" i="12"/>
  <c r="H129" i="12"/>
  <c r="F129" i="12"/>
  <c r="C129" i="12"/>
  <c r="J128" i="12"/>
  <c r="H128" i="12"/>
  <c r="F128" i="12"/>
  <c r="C128" i="12"/>
  <c r="J127" i="12"/>
  <c r="H127" i="12"/>
  <c r="F127" i="12"/>
  <c r="C127" i="12"/>
  <c r="J126" i="12"/>
  <c r="H126" i="12"/>
  <c r="F126" i="12"/>
  <c r="C126" i="12"/>
  <c r="J125" i="12"/>
  <c r="H125" i="12"/>
  <c r="F125" i="12"/>
  <c r="C125" i="12"/>
  <c r="J124" i="12"/>
  <c r="H124" i="12"/>
  <c r="F124" i="12"/>
  <c r="C124" i="12"/>
  <c r="J123" i="12"/>
  <c r="H123" i="12"/>
  <c r="F123" i="12"/>
  <c r="C123" i="12"/>
  <c r="J122" i="12"/>
  <c r="H122" i="12"/>
  <c r="F122" i="12"/>
  <c r="C122" i="12"/>
  <c r="J121" i="12"/>
  <c r="H121" i="12"/>
  <c r="F121" i="12"/>
  <c r="C121" i="12"/>
  <c r="J120" i="12"/>
  <c r="H120" i="12"/>
  <c r="F120" i="12"/>
  <c r="C120" i="12"/>
  <c r="J119" i="12"/>
  <c r="H119" i="12"/>
  <c r="F119" i="12"/>
  <c r="C119" i="12"/>
  <c r="J118" i="12"/>
  <c r="H118" i="12"/>
  <c r="F118" i="12"/>
  <c r="C118" i="12"/>
  <c r="J117" i="12"/>
  <c r="H117" i="12"/>
  <c r="F117" i="12"/>
  <c r="C117" i="12"/>
  <c r="J116" i="12"/>
  <c r="H116" i="12"/>
  <c r="F116" i="12"/>
  <c r="C116" i="12"/>
  <c r="J115" i="12"/>
  <c r="H115" i="12"/>
  <c r="F115" i="12"/>
  <c r="C115" i="12"/>
  <c r="J114" i="12"/>
  <c r="H114" i="12"/>
  <c r="F114" i="12"/>
  <c r="C114" i="12"/>
  <c r="J113" i="12"/>
  <c r="H113" i="12"/>
  <c r="F113" i="12"/>
  <c r="C113" i="12"/>
  <c r="J112" i="12"/>
  <c r="H112" i="12"/>
  <c r="F112" i="12"/>
  <c r="C112" i="12"/>
  <c r="J111" i="12"/>
  <c r="H111" i="12"/>
  <c r="F111" i="12"/>
  <c r="C111" i="12"/>
  <c r="J131" i="11"/>
  <c r="H131" i="11"/>
  <c r="F131" i="11"/>
  <c r="C131" i="11"/>
  <c r="J130" i="11"/>
  <c r="H130" i="11"/>
  <c r="F130" i="11"/>
  <c r="C130" i="11"/>
  <c r="J129" i="11"/>
  <c r="H129" i="11"/>
  <c r="F129" i="11"/>
  <c r="C129" i="11"/>
  <c r="J128" i="11"/>
  <c r="H128" i="11"/>
  <c r="F128" i="11"/>
  <c r="C128" i="11"/>
  <c r="J127" i="11"/>
  <c r="H127" i="11"/>
  <c r="F127" i="11"/>
  <c r="C127" i="11"/>
  <c r="J126" i="11"/>
  <c r="H126" i="11"/>
  <c r="F126" i="11"/>
  <c r="C126" i="11"/>
  <c r="J125" i="11"/>
  <c r="H125" i="11"/>
  <c r="F125" i="11"/>
  <c r="C125" i="11"/>
  <c r="J124" i="11"/>
  <c r="H124" i="11"/>
  <c r="F124" i="11"/>
  <c r="C124" i="11"/>
  <c r="J123" i="11"/>
  <c r="H123" i="11"/>
  <c r="F123" i="11"/>
  <c r="C123" i="11"/>
  <c r="J122" i="11"/>
  <c r="H122" i="11"/>
  <c r="F122" i="11"/>
  <c r="C122" i="11"/>
  <c r="J121" i="11"/>
  <c r="H121" i="11"/>
  <c r="F121" i="11"/>
  <c r="C121" i="11"/>
  <c r="J120" i="11"/>
  <c r="H120" i="11"/>
  <c r="F120" i="11"/>
  <c r="C120" i="11"/>
  <c r="J119" i="11"/>
  <c r="H119" i="11"/>
  <c r="F119" i="11"/>
  <c r="C119" i="11"/>
  <c r="J118" i="11"/>
  <c r="H118" i="11"/>
  <c r="F118" i="11"/>
  <c r="C118" i="11"/>
  <c r="J117" i="11"/>
  <c r="H117" i="11"/>
  <c r="F117" i="11"/>
  <c r="C117" i="11"/>
  <c r="J116" i="11"/>
  <c r="H116" i="11"/>
  <c r="F116" i="11"/>
  <c r="C116" i="11"/>
  <c r="J115" i="11"/>
  <c r="H115" i="11"/>
  <c r="F115" i="11"/>
  <c r="C115" i="11"/>
  <c r="J114" i="11"/>
  <c r="H114" i="11"/>
  <c r="F114" i="11"/>
  <c r="C114" i="11"/>
  <c r="J113" i="11"/>
  <c r="H113" i="11"/>
  <c r="F113" i="11"/>
  <c r="C113" i="11"/>
  <c r="J112" i="11"/>
  <c r="H112" i="11"/>
  <c r="F112" i="11"/>
  <c r="C112" i="11"/>
  <c r="J111" i="11"/>
  <c r="H111" i="11"/>
  <c r="F111" i="11"/>
  <c r="C111" i="11"/>
  <c r="J131" i="10"/>
  <c r="H131" i="10"/>
  <c r="F131" i="10"/>
  <c r="C131" i="10"/>
  <c r="J130" i="10"/>
  <c r="H130" i="10"/>
  <c r="F130" i="10"/>
  <c r="C130" i="10"/>
  <c r="J129" i="10"/>
  <c r="H129" i="10"/>
  <c r="F129" i="10"/>
  <c r="C129" i="10"/>
  <c r="J128" i="10"/>
  <c r="H128" i="10"/>
  <c r="F128" i="10"/>
  <c r="C128" i="10"/>
  <c r="J127" i="10"/>
  <c r="H127" i="10"/>
  <c r="F127" i="10"/>
  <c r="C127" i="10"/>
  <c r="J126" i="10"/>
  <c r="H126" i="10"/>
  <c r="F126" i="10"/>
  <c r="C126" i="10"/>
  <c r="J125" i="10"/>
  <c r="H125" i="10"/>
  <c r="F125" i="10"/>
  <c r="C125" i="10"/>
  <c r="J124" i="10"/>
  <c r="H124" i="10"/>
  <c r="F124" i="10"/>
  <c r="C124" i="10"/>
  <c r="J123" i="10"/>
  <c r="H123" i="10"/>
  <c r="F123" i="10"/>
  <c r="C123" i="10"/>
  <c r="J122" i="10"/>
  <c r="H122" i="10"/>
  <c r="F122" i="10"/>
  <c r="C122" i="10"/>
  <c r="J121" i="10"/>
  <c r="H121" i="10"/>
  <c r="F121" i="10"/>
  <c r="C121" i="10"/>
  <c r="J120" i="10"/>
  <c r="H120" i="10"/>
  <c r="F120" i="10"/>
  <c r="C120" i="10"/>
  <c r="J119" i="10"/>
  <c r="H119" i="10"/>
  <c r="F119" i="10"/>
  <c r="C119" i="10"/>
  <c r="J118" i="10"/>
  <c r="H118" i="10"/>
  <c r="F118" i="10"/>
  <c r="C118" i="10"/>
  <c r="J117" i="10"/>
  <c r="H117" i="10"/>
  <c r="F117" i="10"/>
  <c r="C117" i="10"/>
  <c r="J116" i="10"/>
  <c r="H116" i="10"/>
  <c r="F116" i="10"/>
  <c r="C116" i="10"/>
  <c r="J115" i="10"/>
  <c r="H115" i="10"/>
  <c r="F115" i="10"/>
  <c r="C115" i="10"/>
  <c r="J114" i="10"/>
  <c r="H114" i="10"/>
  <c r="F114" i="10"/>
  <c r="C114" i="10"/>
  <c r="J113" i="10"/>
  <c r="H113" i="10"/>
  <c r="F113" i="10"/>
  <c r="C113" i="10"/>
  <c r="J112" i="10"/>
  <c r="H112" i="10"/>
  <c r="F112" i="10"/>
  <c r="C112" i="10"/>
  <c r="J111" i="10"/>
  <c r="H111" i="10"/>
  <c r="F111" i="10"/>
  <c r="C111" i="10"/>
  <c r="J131" i="9"/>
  <c r="H131" i="9"/>
  <c r="F131" i="9"/>
  <c r="C131" i="9"/>
  <c r="J130" i="9"/>
  <c r="H130" i="9"/>
  <c r="F130" i="9"/>
  <c r="C130" i="9"/>
  <c r="J129" i="9"/>
  <c r="H129" i="9"/>
  <c r="F129" i="9"/>
  <c r="C129" i="9"/>
  <c r="J128" i="9"/>
  <c r="H128" i="9"/>
  <c r="F128" i="9"/>
  <c r="C128" i="9"/>
  <c r="J127" i="9"/>
  <c r="H127" i="9"/>
  <c r="F127" i="9"/>
  <c r="C127" i="9"/>
  <c r="J126" i="9"/>
  <c r="H126" i="9"/>
  <c r="F126" i="9"/>
  <c r="C126" i="9"/>
  <c r="J125" i="9"/>
  <c r="H125" i="9"/>
  <c r="F125" i="9"/>
  <c r="C125" i="9"/>
  <c r="J124" i="9"/>
  <c r="H124" i="9"/>
  <c r="F124" i="9"/>
  <c r="C124" i="9"/>
  <c r="J123" i="9"/>
  <c r="H123" i="9"/>
  <c r="F123" i="9"/>
  <c r="C123" i="9"/>
  <c r="J122" i="9"/>
  <c r="H122" i="9"/>
  <c r="F122" i="9"/>
  <c r="C122" i="9"/>
  <c r="J121" i="9"/>
  <c r="H121" i="9"/>
  <c r="F121" i="9"/>
  <c r="C121" i="9"/>
  <c r="J120" i="9"/>
  <c r="H120" i="9"/>
  <c r="F120" i="9"/>
  <c r="C120" i="9"/>
  <c r="J119" i="9"/>
  <c r="H119" i="9"/>
  <c r="F119" i="9"/>
  <c r="C119" i="9"/>
  <c r="J118" i="9"/>
  <c r="H118" i="9"/>
  <c r="F118" i="9"/>
  <c r="C118" i="9"/>
  <c r="J117" i="9"/>
  <c r="H117" i="9"/>
  <c r="F117" i="9"/>
  <c r="C117" i="9"/>
  <c r="J116" i="9"/>
  <c r="H116" i="9"/>
  <c r="F116" i="9"/>
  <c r="C116" i="9"/>
  <c r="J115" i="9"/>
  <c r="H115" i="9"/>
  <c r="F115" i="9"/>
  <c r="C115" i="9"/>
  <c r="J114" i="9"/>
  <c r="H114" i="9"/>
  <c r="F114" i="9"/>
  <c r="C114" i="9"/>
  <c r="J113" i="9"/>
  <c r="H113" i="9"/>
  <c r="F113" i="9"/>
  <c r="C113" i="9"/>
  <c r="J112" i="9"/>
  <c r="H112" i="9"/>
  <c r="F112" i="9"/>
  <c r="C112" i="9"/>
  <c r="J111" i="9"/>
  <c r="H111" i="9"/>
  <c r="F111" i="9"/>
  <c r="C111" i="9"/>
  <c r="J131" i="3"/>
  <c r="H131" i="3"/>
  <c r="F131" i="3"/>
  <c r="C131" i="3"/>
  <c r="J130" i="3"/>
  <c r="H130" i="3"/>
  <c r="F130" i="3"/>
  <c r="C130" i="3"/>
  <c r="J129" i="3"/>
  <c r="H129" i="3"/>
  <c r="F129" i="3"/>
  <c r="C129" i="3"/>
  <c r="J128" i="3"/>
  <c r="H128" i="3"/>
  <c r="F128" i="3"/>
  <c r="C128" i="3"/>
  <c r="J127" i="3"/>
  <c r="H127" i="3"/>
  <c r="F127" i="3"/>
  <c r="C127" i="3"/>
  <c r="J126" i="3"/>
  <c r="H126" i="3"/>
  <c r="F126" i="3"/>
  <c r="C126" i="3"/>
  <c r="J125" i="3"/>
  <c r="H125" i="3"/>
  <c r="F125" i="3"/>
  <c r="C125" i="3"/>
  <c r="J124" i="3"/>
  <c r="H124" i="3"/>
  <c r="F124" i="3"/>
  <c r="C124" i="3"/>
  <c r="J123" i="3"/>
  <c r="H123" i="3"/>
  <c r="F123" i="3"/>
  <c r="C123" i="3"/>
  <c r="J122" i="3"/>
  <c r="H122" i="3"/>
  <c r="F122" i="3"/>
  <c r="C122" i="3"/>
  <c r="J121" i="3"/>
  <c r="H121" i="3"/>
  <c r="F121" i="3"/>
  <c r="C121" i="3"/>
  <c r="J120" i="3"/>
  <c r="H120" i="3"/>
  <c r="F120" i="3"/>
  <c r="C120" i="3"/>
  <c r="J119" i="3"/>
  <c r="H119" i="3"/>
  <c r="F119" i="3"/>
  <c r="C119" i="3"/>
  <c r="J118" i="3"/>
  <c r="H118" i="3"/>
  <c r="F118" i="3"/>
  <c r="C118" i="3"/>
  <c r="J117" i="3"/>
  <c r="H117" i="3"/>
  <c r="F117" i="3"/>
  <c r="C117" i="3"/>
  <c r="J116" i="3"/>
  <c r="H116" i="3"/>
  <c r="F116" i="3"/>
  <c r="C116" i="3"/>
  <c r="J115" i="3"/>
  <c r="H115" i="3"/>
  <c r="F115" i="3"/>
  <c r="C115" i="3"/>
  <c r="J114" i="3"/>
  <c r="H114" i="3"/>
  <c r="F114" i="3"/>
  <c r="C114" i="3"/>
  <c r="J113" i="3"/>
  <c r="H113" i="3"/>
  <c r="F113" i="3"/>
  <c r="C113" i="3"/>
  <c r="J112" i="3"/>
  <c r="H112" i="3"/>
  <c r="F112" i="3"/>
  <c r="C112" i="3"/>
  <c r="J111" i="3"/>
  <c r="H111" i="3"/>
  <c r="F111" i="3"/>
  <c r="C111" i="3"/>
  <c r="J131" i="27"/>
  <c r="H131" i="27"/>
  <c r="F131" i="27"/>
  <c r="C131" i="27"/>
  <c r="J130" i="27"/>
  <c r="H130" i="27"/>
  <c r="F130" i="27"/>
  <c r="C130" i="27"/>
  <c r="J129" i="27"/>
  <c r="H129" i="27"/>
  <c r="F129" i="27"/>
  <c r="C129" i="27"/>
  <c r="J128" i="27"/>
  <c r="H128" i="27"/>
  <c r="F128" i="27"/>
  <c r="C128" i="27"/>
  <c r="J127" i="27"/>
  <c r="H127" i="27"/>
  <c r="F127" i="27"/>
  <c r="C127" i="27"/>
  <c r="J126" i="27"/>
  <c r="H126" i="27"/>
  <c r="F126" i="27"/>
  <c r="C126" i="27"/>
  <c r="J125" i="27"/>
  <c r="H125" i="27"/>
  <c r="F125" i="27"/>
  <c r="C125" i="27"/>
  <c r="J124" i="27"/>
  <c r="H124" i="27"/>
  <c r="F124" i="27"/>
  <c r="C124" i="27"/>
  <c r="J123" i="27"/>
  <c r="H123" i="27"/>
  <c r="F123" i="27"/>
  <c r="C123" i="27"/>
  <c r="J122" i="27"/>
  <c r="H122" i="27"/>
  <c r="F122" i="27"/>
  <c r="C122" i="27"/>
  <c r="J121" i="27"/>
  <c r="H121" i="27"/>
  <c r="F121" i="27"/>
  <c r="C121" i="27"/>
  <c r="J120" i="27"/>
  <c r="H120" i="27"/>
  <c r="F120" i="27"/>
  <c r="C120" i="27"/>
  <c r="J119" i="27"/>
  <c r="H119" i="27"/>
  <c r="F119" i="27"/>
  <c r="C119" i="27"/>
  <c r="J118" i="27"/>
  <c r="H118" i="27"/>
  <c r="F118" i="27"/>
  <c r="C118" i="27"/>
  <c r="J117" i="27"/>
  <c r="H117" i="27"/>
  <c r="F117" i="27"/>
  <c r="C117" i="27"/>
  <c r="J116" i="27"/>
  <c r="H116" i="27"/>
  <c r="F116" i="27"/>
  <c r="C116" i="27"/>
  <c r="J115" i="27"/>
  <c r="H115" i="27"/>
  <c r="F115" i="27"/>
  <c r="C115" i="27"/>
  <c r="J114" i="27"/>
  <c r="H114" i="27"/>
  <c r="F114" i="27"/>
  <c r="C114" i="27"/>
  <c r="J113" i="27"/>
  <c r="H113" i="27"/>
  <c r="F113" i="27"/>
  <c r="C113" i="27"/>
  <c r="J112" i="27"/>
  <c r="H112" i="27"/>
  <c r="F112" i="27"/>
  <c r="C112" i="27"/>
  <c r="J111" i="27"/>
  <c r="H111" i="27"/>
  <c r="F111" i="27"/>
  <c r="C111" i="27"/>
  <c r="C55" i="28" l="1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15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J163" i="28" l="1"/>
  <c r="H163" i="28"/>
  <c r="F163" i="28"/>
  <c r="C163" i="28"/>
  <c r="J162" i="28"/>
  <c r="H162" i="28"/>
  <c r="F162" i="28"/>
  <c r="C162" i="28"/>
  <c r="J161" i="28"/>
  <c r="H161" i="28"/>
  <c r="F161" i="28"/>
  <c r="C161" i="28"/>
  <c r="J160" i="28"/>
  <c r="H160" i="28"/>
  <c r="F160" i="28"/>
  <c r="C160" i="28"/>
  <c r="J159" i="28"/>
  <c r="H159" i="28"/>
  <c r="F159" i="28"/>
  <c r="C159" i="28"/>
  <c r="J158" i="28"/>
  <c r="H158" i="28"/>
  <c r="F158" i="28"/>
  <c r="C158" i="28"/>
  <c r="J157" i="28"/>
  <c r="H157" i="28"/>
  <c r="F157" i="28"/>
  <c r="C157" i="28"/>
  <c r="J156" i="28"/>
  <c r="H156" i="28"/>
  <c r="F156" i="28"/>
  <c r="C156" i="28"/>
  <c r="J155" i="28"/>
  <c r="H155" i="28"/>
  <c r="F155" i="28"/>
  <c r="C155" i="28"/>
  <c r="J154" i="28"/>
  <c r="H154" i="28"/>
  <c r="F154" i="28"/>
  <c r="C154" i="28"/>
  <c r="J153" i="28"/>
  <c r="H153" i="28"/>
  <c r="F153" i="28"/>
  <c r="C153" i="28"/>
  <c r="J152" i="28"/>
  <c r="H152" i="28"/>
  <c r="F152" i="28"/>
  <c r="C152" i="28"/>
  <c r="J151" i="28"/>
  <c r="H151" i="28"/>
  <c r="F151" i="28"/>
  <c r="C151" i="28"/>
  <c r="J150" i="28"/>
  <c r="H150" i="28"/>
  <c r="F150" i="28"/>
  <c r="C150" i="28"/>
  <c r="J149" i="28"/>
  <c r="H149" i="28"/>
  <c r="F149" i="28"/>
  <c r="C149" i="28"/>
  <c r="J162" i="27"/>
  <c r="H162" i="27"/>
  <c r="F162" i="27"/>
  <c r="C162" i="27"/>
  <c r="J161" i="27"/>
  <c r="H161" i="27"/>
  <c r="F161" i="27"/>
  <c r="C161" i="27"/>
  <c r="J160" i="27"/>
  <c r="H160" i="27"/>
  <c r="F160" i="27"/>
  <c r="C160" i="27"/>
  <c r="J159" i="27"/>
  <c r="H159" i="27"/>
  <c r="F159" i="27"/>
  <c r="C159" i="27"/>
  <c r="J158" i="27"/>
  <c r="H158" i="27"/>
  <c r="F158" i="27"/>
  <c r="C158" i="27"/>
  <c r="J157" i="27"/>
  <c r="H157" i="27"/>
  <c r="F157" i="27"/>
  <c r="C157" i="27"/>
  <c r="J156" i="27"/>
  <c r="H156" i="27"/>
  <c r="F156" i="27"/>
  <c r="C156" i="27"/>
  <c r="J155" i="27"/>
  <c r="H155" i="27"/>
  <c r="F155" i="27"/>
  <c r="C155" i="27"/>
  <c r="J154" i="27"/>
  <c r="H154" i="27"/>
  <c r="F154" i="27"/>
  <c r="C154" i="27"/>
  <c r="J153" i="27"/>
  <c r="H153" i="27"/>
  <c r="F153" i="27"/>
  <c r="C153" i="27"/>
  <c r="J152" i="27"/>
  <c r="H152" i="27"/>
  <c r="F152" i="27"/>
  <c r="C152" i="27"/>
  <c r="J151" i="27"/>
  <c r="H151" i="27"/>
  <c r="F151" i="27"/>
  <c r="C151" i="27"/>
  <c r="J150" i="27"/>
  <c r="H150" i="27"/>
  <c r="F150" i="27"/>
  <c r="C150" i="27"/>
  <c r="J149" i="27"/>
  <c r="H149" i="27"/>
  <c r="F149" i="27"/>
  <c r="C149" i="27"/>
  <c r="J148" i="27"/>
  <c r="H148" i="27"/>
  <c r="F148" i="27"/>
  <c r="C148" i="27"/>
  <c r="J163" i="26"/>
  <c r="H163" i="26"/>
  <c r="F163" i="26"/>
  <c r="C163" i="26"/>
  <c r="J162" i="26"/>
  <c r="H162" i="26"/>
  <c r="F162" i="26"/>
  <c r="C162" i="26"/>
  <c r="J161" i="26"/>
  <c r="H161" i="26"/>
  <c r="F161" i="26"/>
  <c r="C161" i="26"/>
  <c r="J160" i="26"/>
  <c r="H160" i="26"/>
  <c r="F160" i="26"/>
  <c r="C160" i="26"/>
  <c r="J159" i="26"/>
  <c r="H159" i="26"/>
  <c r="F159" i="26"/>
  <c r="C159" i="26"/>
  <c r="J158" i="26"/>
  <c r="H158" i="26"/>
  <c r="F158" i="26"/>
  <c r="C158" i="26"/>
  <c r="J157" i="26"/>
  <c r="H157" i="26"/>
  <c r="F157" i="26"/>
  <c r="C157" i="26"/>
  <c r="J156" i="26"/>
  <c r="H156" i="26"/>
  <c r="F156" i="26"/>
  <c r="C156" i="26"/>
  <c r="J155" i="26"/>
  <c r="H155" i="26"/>
  <c r="F155" i="26"/>
  <c r="C155" i="26"/>
  <c r="J154" i="26"/>
  <c r="H154" i="26"/>
  <c r="F154" i="26"/>
  <c r="C154" i="26"/>
  <c r="J153" i="26"/>
  <c r="H153" i="26"/>
  <c r="F153" i="26"/>
  <c r="C153" i="26"/>
  <c r="J152" i="26"/>
  <c r="H152" i="26"/>
  <c r="F152" i="26"/>
  <c r="C152" i="26"/>
  <c r="J151" i="26"/>
  <c r="H151" i="26"/>
  <c r="F151" i="26"/>
  <c r="C151" i="26"/>
  <c r="J150" i="26"/>
  <c r="H150" i="26"/>
  <c r="F150" i="26"/>
  <c r="C150" i="26"/>
  <c r="J149" i="26"/>
  <c r="H149" i="26"/>
  <c r="F149" i="26"/>
  <c r="C149" i="26"/>
  <c r="J163" i="25"/>
  <c r="H163" i="25"/>
  <c r="F163" i="25"/>
  <c r="C163" i="25"/>
  <c r="J162" i="25"/>
  <c r="H162" i="25"/>
  <c r="F162" i="25"/>
  <c r="C162" i="25"/>
  <c r="J161" i="25"/>
  <c r="H161" i="25"/>
  <c r="F161" i="25"/>
  <c r="C161" i="25"/>
  <c r="J160" i="25"/>
  <c r="H160" i="25"/>
  <c r="F160" i="25"/>
  <c r="C160" i="25"/>
  <c r="J159" i="25"/>
  <c r="H159" i="25"/>
  <c r="F159" i="25"/>
  <c r="C159" i="25"/>
  <c r="J158" i="25"/>
  <c r="H158" i="25"/>
  <c r="F158" i="25"/>
  <c r="C158" i="25"/>
  <c r="J157" i="25"/>
  <c r="H157" i="25"/>
  <c r="F157" i="25"/>
  <c r="C157" i="25"/>
  <c r="J156" i="25"/>
  <c r="H156" i="25"/>
  <c r="F156" i="25"/>
  <c r="C156" i="25"/>
  <c r="J155" i="25"/>
  <c r="H155" i="25"/>
  <c r="F155" i="25"/>
  <c r="C155" i="25"/>
  <c r="J154" i="25"/>
  <c r="H154" i="25"/>
  <c r="F154" i="25"/>
  <c r="C154" i="25"/>
  <c r="J153" i="25"/>
  <c r="H153" i="25"/>
  <c r="F153" i="25"/>
  <c r="C153" i="25"/>
  <c r="J152" i="25"/>
  <c r="H152" i="25"/>
  <c r="F152" i="25"/>
  <c r="C152" i="25"/>
  <c r="J151" i="25"/>
  <c r="H151" i="25"/>
  <c r="F151" i="25"/>
  <c r="C151" i="25"/>
  <c r="J150" i="25"/>
  <c r="H150" i="25"/>
  <c r="F150" i="25"/>
  <c r="C150" i="25"/>
  <c r="J149" i="25"/>
  <c r="H149" i="25"/>
  <c r="F149" i="25"/>
  <c r="C149" i="25"/>
  <c r="J163" i="24"/>
  <c r="H163" i="24"/>
  <c r="F163" i="24"/>
  <c r="C163" i="24"/>
  <c r="J162" i="24"/>
  <c r="H162" i="24"/>
  <c r="F162" i="24"/>
  <c r="C162" i="24"/>
  <c r="J161" i="24"/>
  <c r="H161" i="24"/>
  <c r="F161" i="24"/>
  <c r="C161" i="24"/>
  <c r="J160" i="24"/>
  <c r="H160" i="24"/>
  <c r="F160" i="24"/>
  <c r="C160" i="24"/>
  <c r="J159" i="24"/>
  <c r="H159" i="24"/>
  <c r="F159" i="24"/>
  <c r="C159" i="24"/>
  <c r="J158" i="24"/>
  <c r="H158" i="24"/>
  <c r="F158" i="24"/>
  <c r="C158" i="24"/>
  <c r="J157" i="24"/>
  <c r="H157" i="24"/>
  <c r="F157" i="24"/>
  <c r="C157" i="24"/>
  <c r="J156" i="24"/>
  <c r="H156" i="24"/>
  <c r="F156" i="24"/>
  <c r="C156" i="24"/>
  <c r="J155" i="24"/>
  <c r="H155" i="24"/>
  <c r="F155" i="24"/>
  <c r="C155" i="24"/>
  <c r="J154" i="24"/>
  <c r="H154" i="24"/>
  <c r="F154" i="24"/>
  <c r="C154" i="24"/>
  <c r="J153" i="24"/>
  <c r="H153" i="24"/>
  <c r="F153" i="24"/>
  <c r="C153" i="24"/>
  <c r="J152" i="24"/>
  <c r="H152" i="24"/>
  <c r="F152" i="24"/>
  <c r="C152" i="24"/>
  <c r="J151" i="24"/>
  <c r="H151" i="24"/>
  <c r="F151" i="24"/>
  <c r="C151" i="24"/>
  <c r="J150" i="24"/>
  <c r="H150" i="24"/>
  <c r="F150" i="24"/>
  <c r="C150" i="24"/>
  <c r="J149" i="24"/>
  <c r="H149" i="24"/>
  <c r="F149" i="24"/>
  <c r="C149" i="24"/>
  <c r="J163" i="23"/>
  <c r="H163" i="23"/>
  <c r="F163" i="23"/>
  <c r="C163" i="23"/>
  <c r="J162" i="23"/>
  <c r="H162" i="23"/>
  <c r="F162" i="23"/>
  <c r="C162" i="23"/>
  <c r="J161" i="23"/>
  <c r="H161" i="23"/>
  <c r="F161" i="23"/>
  <c r="C161" i="23"/>
  <c r="J160" i="23"/>
  <c r="H160" i="23"/>
  <c r="F160" i="23"/>
  <c r="C160" i="23"/>
  <c r="J159" i="23"/>
  <c r="H159" i="23"/>
  <c r="F159" i="23"/>
  <c r="C159" i="23"/>
  <c r="J158" i="23"/>
  <c r="H158" i="23"/>
  <c r="F158" i="23"/>
  <c r="C158" i="23"/>
  <c r="J157" i="23"/>
  <c r="H157" i="23"/>
  <c r="F157" i="23"/>
  <c r="C157" i="23"/>
  <c r="J156" i="23"/>
  <c r="H156" i="23"/>
  <c r="F156" i="23"/>
  <c r="C156" i="23"/>
  <c r="J155" i="23"/>
  <c r="H155" i="23"/>
  <c r="F155" i="23"/>
  <c r="C155" i="23"/>
  <c r="J154" i="23"/>
  <c r="H154" i="23"/>
  <c r="F154" i="23"/>
  <c r="C154" i="23"/>
  <c r="J153" i="23"/>
  <c r="H153" i="23"/>
  <c r="F153" i="23"/>
  <c r="C153" i="23"/>
  <c r="J152" i="23"/>
  <c r="H152" i="23"/>
  <c r="F152" i="23"/>
  <c r="C152" i="23"/>
  <c r="J151" i="23"/>
  <c r="H151" i="23"/>
  <c r="F151" i="23"/>
  <c r="C151" i="23"/>
  <c r="J150" i="23"/>
  <c r="H150" i="23"/>
  <c r="F150" i="23"/>
  <c r="C150" i="23"/>
  <c r="J149" i="23"/>
  <c r="H149" i="23"/>
  <c r="F149" i="23"/>
  <c r="C149" i="23"/>
  <c r="J163" i="22"/>
  <c r="H163" i="22"/>
  <c r="F163" i="22"/>
  <c r="C163" i="22"/>
  <c r="J162" i="22"/>
  <c r="H162" i="22"/>
  <c r="F162" i="22"/>
  <c r="C162" i="22"/>
  <c r="J161" i="22"/>
  <c r="H161" i="22"/>
  <c r="F161" i="22"/>
  <c r="C161" i="22"/>
  <c r="J160" i="22"/>
  <c r="H160" i="22"/>
  <c r="F160" i="22"/>
  <c r="C160" i="22"/>
  <c r="J159" i="22"/>
  <c r="H159" i="22"/>
  <c r="F159" i="22"/>
  <c r="C159" i="22"/>
  <c r="J158" i="22"/>
  <c r="H158" i="22"/>
  <c r="F158" i="22"/>
  <c r="C158" i="22"/>
  <c r="J157" i="22"/>
  <c r="H157" i="22"/>
  <c r="F157" i="22"/>
  <c r="C157" i="22"/>
  <c r="J156" i="22"/>
  <c r="H156" i="22"/>
  <c r="F156" i="22"/>
  <c r="C156" i="22"/>
  <c r="J155" i="22"/>
  <c r="H155" i="22"/>
  <c r="F155" i="22"/>
  <c r="C155" i="22"/>
  <c r="J154" i="22"/>
  <c r="H154" i="22"/>
  <c r="F154" i="22"/>
  <c r="C154" i="22"/>
  <c r="J153" i="22"/>
  <c r="H153" i="22"/>
  <c r="F153" i="22"/>
  <c r="C153" i="22"/>
  <c r="J152" i="22"/>
  <c r="H152" i="22"/>
  <c r="F152" i="22"/>
  <c r="C152" i="22"/>
  <c r="J151" i="22"/>
  <c r="H151" i="22"/>
  <c r="F151" i="22"/>
  <c r="C151" i="22"/>
  <c r="J150" i="22"/>
  <c r="H150" i="22"/>
  <c r="F150" i="22"/>
  <c r="C150" i="22"/>
  <c r="J149" i="22"/>
  <c r="H149" i="22"/>
  <c r="F149" i="22"/>
  <c r="C149" i="22"/>
  <c r="J163" i="21"/>
  <c r="H163" i="21"/>
  <c r="F163" i="21"/>
  <c r="C163" i="21"/>
  <c r="J162" i="21"/>
  <c r="H162" i="21"/>
  <c r="F162" i="21"/>
  <c r="C162" i="21"/>
  <c r="J161" i="21"/>
  <c r="H161" i="21"/>
  <c r="F161" i="21"/>
  <c r="C161" i="21"/>
  <c r="J160" i="21"/>
  <c r="H160" i="21"/>
  <c r="F160" i="21"/>
  <c r="C160" i="21"/>
  <c r="J159" i="21"/>
  <c r="H159" i="21"/>
  <c r="F159" i="21"/>
  <c r="C159" i="21"/>
  <c r="J158" i="21"/>
  <c r="H158" i="21"/>
  <c r="F158" i="21"/>
  <c r="C158" i="21"/>
  <c r="J157" i="21"/>
  <c r="H157" i="21"/>
  <c r="F157" i="21"/>
  <c r="C157" i="21"/>
  <c r="J156" i="21"/>
  <c r="H156" i="21"/>
  <c r="F156" i="21"/>
  <c r="C156" i="21"/>
  <c r="J155" i="21"/>
  <c r="H155" i="21"/>
  <c r="F155" i="21"/>
  <c r="C155" i="21"/>
  <c r="J154" i="21"/>
  <c r="H154" i="21"/>
  <c r="F154" i="21"/>
  <c r="C154" i="21"/>
  <c r="J153" i="21"/>
  <c r="H153" i="21"/>
  <c r="F153" i="21"/>
  <c r="C153" i="21"/>
  <c r="J152" i="21"/>
  <c r="H152" i="21"/>
  <c r="F152" i="21"/>
  <c r="C152" i="21"/>
  <c r="J151" i="21"/>
  <c r="H151" i="21"/>
  <c r="F151" i="21"/>
  <c r="C151" i="21"/>
  <c r="J150" i="21"/>
  <c r="H150" i="21"/>
  <c r="F150" i="21"/>
  <c r="C150" i="21"/>
  <c r="J149" i="21"/>
  <c r="H149" i="21"/>
  <c r="F149" i="21"/>
  <c r="C149" i="21"/>
  <c r="J163" i="20"/>
  <c r="H163" i="20"/>
  <c r="F163" i="20"/>
  <c r="C163" i="20"/>
  <c r="J162" i="20"/>
  <c r="H162" i="20"/>
  <c r="F162" i="20"/>
  <c r="C162" i="20"/>
  <c r="J161" i="20"/>
  <c r="H161" i="20"/>
  <c r="F161" i="20"/>
  <c r="C161" i="20"/>
  <c r="J160" i="20"/>
  <c r="H160" i="20"/>
  <c r="F160" i="20"/>
  <c r="C160" i="20"/>
  <c r="J159" i="20"/>
  <c r="H159" i="20"/>
  <c r="F159" i="20"/>
  <c r="C159" i="20"/>
  <c r="J158" i="20"/>
  <c r="H158" i="20"/>
  <c r="F158" i="20"/>
  <c r="C158" i="20"/>
  <c r="J157" i="20"/>
  <c r="H157" i="20"/>
  <c r="F157" i="20"/>
  <c r="C157" i="20"/>
  <c r="J156" i="20"/>
  <c r="H156" i="20"/>
  <c r="F156" i="20"/>
  <c r="C156" i="20"/>
  <c r="J155" i="20"/>
  <c r="H155" i="20"/>
  <c r="F155" i="20"/>
  <c r="C155" i="20"/>
  <c r="J154" i="20"/>
  <c r="H154" i="20"/>
  <c r="F154" i="20"/>
  <c r="C154" i="20"/>
  <c r="J153" i="20"/>
  <c r="H153" i="20"/>
  <c r="F153" i="20"/>
  <c r="C153" i="20"/>
  <c r="J152" i="20"/>
  <c r="H152" i="20"/>
  <c r="F152" i="20"/>
  <c r="C152" i="20"/>
  <c r="J151" i="20"/>
  <c r="H151" i="20"/>
  <c r="F151" i="20"/>
  <c r="C151" i="20"/>
  <c r="J150" i="20"/>
  <c r="H150" i="20"/>
  <c r="F150" i="20"/>
  <c r="C150" i="20"/>
  <c r="J149" i="20"/>
  <c r="H149" i="20"/>
  <c r="F149" i="20"/>
  <c r="C149" i="20"/>
  <c r="J163" i="19"/>
  <c r="H163" i="19"/>
  <c r="F163" i="19"/>
  <c r="C163" i="19"/>
  <c r="J162" i="19"/>
  <c r="H162" i="19"/>
  <c r="F162" i="19"/>
  <c r="C162" i="19"/>
  <c r="J161" i="19"/>
  <c r="H161" i="19"/>
  <c r="F161" i="19"/>
  <c r="C161" i="19"/>
  <c r="J160" i="19"/>
  <c r="H160" i="19"/>
  <c r="F160" i="19"/>
  <c r="C160" i="19"/>
  <c r="J159" i="19"/>
  <c r="H159" i="19"/>
  <c r="F159" i="19"/>
  <c r="C159" i="19"/>
  <c r="J158" i="19"/>
  <c r="H158" i="19"/>
  <c r="F158" i="19"/>
  <c r="C158" i="19"/>
  <c r="J157" i="19"/>
  <c r="H157" i="19"/>
  <c r="F157" i="19"/>
  <c r="C157" i="19"/>
  <c r="J156" i="19"/>
  <c r="H156" i="19"/>
  <c r="F156" i="19"/>
  <c r="C156" i="19"/>
  <c r="J155" i="19"/>
  <c r="H155" i="19"/>
  <c r="F155" i="19"/>
  <c r="C155" i="19"/>
  <c r="J154" i="19"/>
  <c r="H154" i="19"/>
  <c r="F154" i="19"/>
  <c r="C154" i="19"/>
  <c r="J153" i="19"/>
  <c r="H153" i="19"/>
  <c r="F153" i="19"/>
  <c r="C153" i="19"/>
  <c r="J152" i="19"/>
  <c r="H152" i="19"/>
  <c r="F152" i="19"/>
  <c r="C152" i="19"/>
  <c r="J151" i="19"/>
  <c r="H151" i="19"/>
  <c r="F151" i="19"/>
  <c r="C151" i="19"/>
  <c r="J150" i="19"/>
  <c r="H150" i="19"/>
  <c r="F150" i="19"/>
  <c r="C150" i="19"/>
  <c r="J149" i="19"/>
  <c r="H149" i="19"/>
  <c r="F149" i="19"/>
  <c r="C149" i="19"/>
  <c r="J163" i="18"/>
  <c r="H163" i="18"/>
  <c r="F163" i="18"/>
  <c r="C163" i="18"/>
  <c r="J162" i="18"/>
  <c r="H162" i="18"/>
  <c r="F162" i="18"/>
  <c r="C162" i="18"/>
  <c r="J161" i="18"/>
  <c r="H161" i="18"/>
  <c r="F161" i="18"/>
  <c r="C161" i="18"/>
  <c r="J160" i="18"/>
  <c r="H160" i="18"/>
  <c r="F160" i="18"/>
  <c r="C160" i="18"/>
  <c r="J159" i="18"/>
  <c r="H159" i="18"/>
  <c r="F159" i="18"/>
  <c r="C159" i="18"/>
  <c r="J158" i="18"/>
  <c r="H158" i="18"/>
  <c r="F158" i="18"/>
  <c r="C158" i="18"/>
  <c r="J157" i="18"/>
  <c r="H157" i="18"/>
  <c r="F157" i="18"/>
  <c r="C157" i="18"/>
  <c r="J156" i="18"/>
  <c r="H156" i="18"/>
  <c r="F156" i="18"/>
  <c r="C156" i="18"/>
  <c r="J155" i="18"/>
  <c r="H155" i="18"/>
  <c r="F155" i="18"/>
  <c r="C155" i="18"/>
  <c r="J154" i="18"/>
  <c r="H154" i="18"/>
  <c r="F154" i="18"/>
  <c r="C154" i="18"/>
  <c r="J153" i="18"/>
  <c r="H153" i="18"/>
  <c r="F153" i="18"/>
  <c r="C153" i="18"/>
  <c r="J152" i="18"/>
  <c r="H152" i="18"/>
  <c r="F152" i="18"/>
  <c r="C152" i="18"/>
  <c r="J151" i="18"/>
  <c r="H151" i="18"/>
  <c r="F151" i="18"/>
  <c r="C151" i="18"/>
  <c r="J150" i="18"/>
  <c r="H150" i="18"/>
  <c r="F150" i="18"/>
  <c r="C150" i="18"/>
  <c r="J149" i="18"/>
  <c r="H149" i="18"/>
  <c r="F149" i="18"/>
  <c r="C149" i="18"/>
  <c r="J163" i="17"/>
  <c r="H163" i="17"/>
  <c r="F163" i="17"/>
  <c r="C163" i="17"/>
  <c r="J162" i="17"/>
  <c r="H162" i="17"/>
  <c r="F162" i="17"/>
  <c r="C162" i="17"/>
  <c r="J161" i="17"/>
  <c r="H161" i="17"/>
  <c r="F161" i="17"/>
  <c r="C161" i="17"/>
  <c r="J160" i="17"/>
  <c r="H160" i="17"/>
  <c r="F160" i="17"/>
  <c r="C160" i="17"/>
  <c r="J159" i="17"/>
  <c r="H159" i="17"/>
  <c r="F159" i="17"/>
  <c r="C159" i="17"/>
  <c r="J158" i="17"/>
  <c r="H158" i="17"/>
  <c r="F158" i="17"/>
  <c r="C158" i="17"/>
  <c r="J157" i="17"/>
  <c r="H157" i="17"/>
  <c r="F157" i="17"/>
  <c r="C157" i="17"/>
  <c r="J156" i="17"/>
  <c r="H156" i="17"/>
  <c r="F156" i="17"/>
  <c r="C156" i="17"/>
  <c r="J155" i="17"/>
  <c r="H155" i="17"/>
  <c r="F155" i="17"/>
  <c r="C155" i="17"/>
  <c r="J154" i="17"/>
  <c r="H154" i="17"/>
  <c r="F154" i="17"/>
  <c r="C154" i="17"/>
  <c r="J153" i="17"/>
  <c r="H153" i="17"/>
  <c r="F153" i="17"/>
  <c r="C153" i="17"/>
  <c r="J152" i="17"/>
  <c r="H152" i="17"/>
  <c r="F152" i="17"/>
  <c r="C152" i="17"/>
  <c r="J151" i="17"/>
  <c r="H151" i="17"/>
  <c r="F151" i="17"/>
  <c r="C151" i="17"/>
  <c r="J150" i="17"/>
  <c r="H150" i="17"/>
  <c r="F150" i="17"/>
  <c r="C150" i="17"/>
  <c r="J149" i="17"/>
  <c r="H149" i="17"/>
  <c r="F149" i="17"/>
  <c r="C149" i="17"/>
  <c r="J163" i="16"/>
  <c r="H163" i="16"/>
  <c r="F163" i="16"/>
  <c r="C163" i="16"/>
  <c r="J162" i="16"/>
  <c r="H162" i="16"/>
  <c r="F162" i="16"/>
  <c r="C162" i="16"/>
  <c r="J161" i="16"/>
  <c r="H161" i="16"/>
  <c r="F161" i="16"/>
  <c r="C161" i="16"/>
  <c r="J160" i="16"/>
  <c r="H160" i="16"/>
  <c r="F160" i="16"/>
  <c r="C160" i="16"/>
  <c r="J159" i="16"/>
  <c r="H159" i="16"/>
  <c r="F159" i="16"/>
  <c r="C159" i="16"/>
  <c r="J158" i="16"/>
  <c r="H158" i="16"/>
  <c r="F158" i="16"/>
  <c r="C158" i="16"/>
  <c r="J157" i="16"/>
  <c r="H157" i="16"/>
  <c r="F157" i="16"/>
  <c r="C157" i="16"/>
  <c r="J156" i="16"/>
  <c r="H156" i="16"/>
  <c r="F156" i="16"/>
  <c r="C156" i="16"/>
  <c r="J155" i="16"/>
  <c r="H155" i="16"/>
  <c r="F155" i="16"/>
  <c r="C155" i="16"/>
  <c r="J154" i="16"/>
  <c r="H154" i="16"/>
  <c r="F154" i="16"/>
  <c r="C154" i="16"/>
  <c r="J153" i="16"/>
  <c r="H153" i="16"/>
  <c r="F153" i="16"/>
  <c r="C153" i="16"/>
  <c r="J152" i="16"/>
  <c r="H152" i="16"/>
  <c r="F152" i="16"/>
  <c r="C152" i="16"/>
  <c r="J151" i="16"/>
  <c r="H151" i="16"/>
  <c r="F151" i="16"/>
  <c r="C151" i="16"/>
  <c r="J150" i="16"/>
  <c r="H150" i="16"/>
  <c r="F150" i="16"/>
  <c r="C150" i="16"/>
  <c r="J149" i="16"/>
  <c r="H149" i="16"/>
  <c r="F149" i="16"/>
  <c r="C149" i="16"/>
  <c r="J163" i="15"/>
  <c r="H163" i="15"/>
  <c r="F163" i="15"/>
  <c r="C163" i="15"/>
  <c r="J162" i="15"/>
  <c r="H162" i="15"/>
  <c r="F162" i="15"/>
  <c r="C162" i="15"/>
  <c r="J161" i="15"/>
  <c r="H161" i="15"/>
  <c r="F161" i="15"/>
  <c r="C161" i="15"/>
  <c r="J160" i="15"/>
  <c r="H160" i="15"/>
  <c r="F160" i="15"/>
  <c r="C160" i="15"/>
  <c r="J159" i="15"/>
  <c r="H159" i="15"/>
  <c r="F159" i="15"/>
  <c r="C159" i="15"/>
  <c r="J158" i="15"/>
  <c r="H158" i="15"/>
  <c r="F158" i="15"/>
  <c r="C158" i="15"/>
  <c r="J157" i="15"/>
  <c r="H157" i="15"/>
  <c r="F157" i="15"/>
  <c r="C157" i="15"/>
  <c r="J156" i="15"/>
  <c r="H156" i="15"/>
  <c r="F156" i="15"/>
  <c r="C156" i="15"/>
  <c r="J155" i="15"/>
  <c r="H155" i="15"/>
  <c r="F155" i="15"/>
  <c r="C155" i="15"/>
  <c r="J154" i="15"/>
  <c r="H154" i="15"/>
  <c r="F154" i="15"/>
  <c r="C154" i="15"/>
  <c r="J153" i="15"/>
  <c r="H153" i="15"/>
  <c r="F153" i="15"/>
  <c r="C153" i="15"/>
  <c r="J152" i="15"/>
  <c r="H152" i="15"/>
  <c r="F152" i="15"/>
  <c r="C152" i="15"/>
  <c r="J151" i="15"/>
  <c r="H151" i="15"/>
  <c r="F151" i="15"/>
  <c r="C151" i="15"/>
  <c r="J150" i="15"/>
  <c r="H150" i="15"/>
  <c r="F150" i="15"/>
  <c r="C150" i="15"/>
  <c r="J149" i="15"/>
  <c r="H149" i="15"/>
  <c r="F149" i="15"/>
  <c r="C149" i="15"/>
  <c r="J163" i="14"/>
  <c r="H163" i="14"/>
  <c r="F163" i="14"/>
  <c r="C163" i="14"/>
  <c r="J162" i="14"/>
  <c r="H162" i="14"/>
  <c r="F162" i="14"/>
  <c r="C162" i="14"/>
  <c r="J161" i="14"/>
  <c r="H161" i="14"/>
  <c r="F161" i="14"/>
  <c r="C161" i="14"/>
  <c r="J160" i="14"/>
  <c r="H160" i="14"/>
  <c r="F160" i="14"/>
  <c r="C160" i="14"/>
  <c r="J159" i="14"/>
  <c r="H159" i="14"/>
  <c r="F159" i="14"/>
  <c r="C159" i="14"/>
  <c r="J158" i="14"/>
  <c r="H158" i="14"/>
  <c r="F158" i="14"/>
  <c r="C158" i="14"/>
  <c r="J157" i="14"/>
  <c r="H157" i="14"/>
  <c r="F157" i="14"/>
  <c r="C157" i="14"/>
  <c r="J156" i="14"/>
  <c r="H156" i="14"/>
  <c r="F156" i="14"/>
  <c r="C156" i="14"/>
  <c r="J155" i="14"/>
  <c r="H155" i="14"/>
  <c r="F155" i="14"/>
  <c r="C155" i="14"/>
  <c r="J154" i="14"/>
  <c r="H154" i="14"/>
  <c r="F154" i="14"/>
  <c r="C154" i="14"/>
  <c r="J153" i="14"/>
  <c r="H153" i="14"/>
  <c r="F153" i="14"/>
  <c r="C153" i="14"/>
  <c r="J152" i="14"/>
  <c r="H152" i="14"/>
  <c r="F152" i="14"/>
  <c r="C152" i="14"/>
  <c r="J151" i="14"/>
  <c r="H151" i="14"/>
  <c r="F151" i="14"/>
  <c r="C151" i="14"/>
  <c r="J150" i="14"/>
  <c r="H150" i="14"/>
  <c r="F150" i="14"/>
  <c r="C150" i="14"/>
  <c r="J149" i="14"/>
  <c r="H149" i="14"/>
  <c r="F149" i="14"/>
  <c r="C149" i="14"/>
  <c r="J163" i="13"/>
  <c r="H163" i="13"/>
  <c r="F163" i="13"/>
  <c r="C163" i="13"/>
  <c r="J162" i="13"/>
  <c r="H162" i="13"/>
  <c r="F162" i="13"/>
  <c r="C162" i="13"/>
  <c r="J161" i="13"/>
  <c r="H161" i="13"/>
  <c r="F161" i="13"/>
  <c r="C161" i="13"/>
  <c r="J160" i="13"/>
  <c r="H160" i="13"/>
  <c r="F160" i="13"/>
  <c r="C160" i="13"/>
  <c r="J159" i="13"/>
  <c r="H159" i="13"/>
  <c r="F159" i="13"/>
  <c r="C159" i="13"/>
  <c r="J158" i="13"/>
  <c r="H158" i="13"/>
  <c r="F158" i="13"/>
  <c r="C158" i="13"/>
  <c r="J157" i="13"/>
  <c r="H157" i="13"/>
  <c r="F157" i="13"/>
  <c r="C157" i="13"/>
  <c r="J156" i="13"/>
  <c r="H156" i="13"/>
  <c r="F156" i="13"/>
  <c r="C156" i="13"/>
  <c r="J155" i="13"/>
  <c r="H155" i="13"/>
  <c r="F155" i="13"/>
  <c r="C155" i="13"/>
  <c r="J154" i="13"/>
  <c r="H154" i="13"/>
  <c r="F154" i="13"/>
  <c r="C154" i="13"/>
  <c r="J153" i="13"/>
  <c r="H153" i="13"/>
  <c r="F153" i="13"/>
  <c r="C153" i="13"/>
  <c r="J152" i="13"/>
  <c r="H152" i="13"/>
  <c r="F152" i="13"/>
  <c r="C152" i="13"/>
  <c r="J151" i="13"/>
  <c r="H151" i="13"/>
  <c r="F151" i="13"/>
  <c r="C151" i="13"/>
  <c r="J150" i="13"/>
  <c r="H150" i="13"/>
  <c r="F150" i="13"/>
  <c r="C150" i="13"/>
  <c r="J149" i="13"/>
  <c r="H149" i="13"/>
  <c r="F149" i="13"/>
  <c r="C149" i="13"/>
  <c r="J163" i="12"/>
  <c r="H163" i="12"/>
  <c r="F163" i="12"/>
  <c r="C163" i="12"/>
  <c r="J162" i="12"/>
  <c r="H162" i="12"/>
  <c r="F162" i="12"/>
  <c r="C162" i="12"/>
  <c r="J161" i="12"/>
  <c r="H161" i="12"/>
  <c r="F161" i="12"/>
  <c r="C161" i="12"/>
  <c r="J160" i="12"/>
  <c r="H160" i="12"/>
  <c r="F160" i="12"/>
  <c r="C160" i="12"/>
  <c r="J159" i="12"/>
  <c r="H159" i="12"/>
  <c r="F159" i="12"/>
  <c r="C159" i="12"/>
  <c r="J158" i="12"/>
  <c r="H158" i="12"/>
  <c r="F158" i="12"/>
  <c r="C158" i="12"/>
  <c r="J157" i="12"/>
  <c r="H157" i="12"/>
  <c r="F157" i="12"/>
  <c r="C157" i="12"/>
  <c r="J156" i="12"/>
  <c r="H156" i="12"/>
  <c r="F156" i="12"/>
  <c r="C156" i="12"/>
  <c r="J155" i="12"/>
  <c r="H155" i="12"/>
  <c r="F155" i="12"/>
  <c r="C155" i="12"/>
  <c r="J154" i="12"/>
  <c r="H154" i="12"/>
  <c r="F154" i="12"/>
  <c r="C154" i="12"/>
  <c r="J153" i="12"/>
  <c r="H153" i="12"/>
  <c r="F153" i="12"/>
  <c r="C153" i="12"/>
  <c r="J152" i="12"/>
  <c r="H152" i="12"/>
  <c r="F152" i="12"/>
  <c r="C152" i="12"/>
  <c r="J151" i="12"/>
  <c r="H151" i="12"/>
  <c r="F151" i="12"/>
  <c r="C151" i="12"/>
  <c r="J150" i="12"/>
  <c r="H150" i="12"/>
  <c r="F150" i="12"/>
  <c r="C150" i="12"/>
  <c r="J149" i="12"/>
  <c r="H149" i="12"/>
  <c r="F149" i="12"/>
  <c r="C149" i="12"/>
  <c r="J163" i="11"/>
  <c r="H163" i="11"/>
  <c r="F163" i="11"/>
  <c r="C163" i="11"/>
  <c r="J162" i="11"/>
  <c r="H162" i="11"/>
  <c r="F162" i="11"/>
  <c r="C162" i="11"/>
  <c r="J161" i="11"/>
  <c r="H161" i="11"/>
  <c r="F161" i="11"/>
  <c r="C161" i="11"/>
  <c r="J160" i="11"/>
  <c r="H160" i="11"/>
  <c r="F160" i="11"/>
  <c r="C160" i="11"/>
  <c r="J159" i="11"/>
  <c r="H159" i="11"/>
  <c r="F159" i="11"/>
  <c r="C159" i="11"/>
  <c r="J158" i="11"/>
  <c r="H158" i="11"/>
  <c r="F158" i="11"/>
  <c r="C158" i="11"/>
  <c r="J157" i="11"/>
  <c r="H157" i="11"/>
  <c r="F157" i="11"/>
  <c r="C157" i="11"/>
  <c r="J156" i="11"/>
  <c r="H156" i="11"/>
  <c r="F156" i="11"/>
  <c r="C156" i="11"/>
  <c r="J155" i="11"/>
  <c r="H155" i="11"/>
  <c r="F155" i="11"/>
  <c r="C155" i="11"/>
  <c r="J154" i="11"/>
  <c r="H154" i="11"/>
  <c r="F154" i="11"/>
  <c r="C154" i="11"/>
  <c r="J153" i="11"/>
  <c r="H153" i="11"/>
  <c r="F153" i="11"/>
  <c r="C153" i="11"/>
  <c r="J152" i="11"/>
  <c r="H152" i="11"/>
  <c r="F152" i="11"/>
  <c r="C152" i="11"/>
  <c r="J151" i="11"/>
  <c r="H151" i="11"/>
  <c r="F151" i="11"/>
  <c r="C151" i="11"/>
  <c r="J150" i="11"/>
  <c r="H150" i="11"/>
  <c r="F150" i="11"/>
  <c r="C150" i="11"/>
  <c r="J149" i="11"/>
  <c r="H149" i="11"/>
  <c r="F149" i="11"/>
  <c r="C149" i="11"/>
  <c r="J163" i="10"/>
  <c r="H163" i="10"/>
  <c r="F163" i="10"/>
  <c r="C163" i="10"/>
  <c r="J162" i="10"/>
  <c r="H162" i="10"/>
  <c r="F162" i="10"/>
  <c r="C162" i="10"/>
  <c r="J161" i="10"/>
  <c r="H161" i="10"/>
  <c r="F161" i="10"/>
  <c r="C161" i="10"/>
  <c r="J160" i="10"/>
  <c r="H160" i="10"/>
  <c r="F160" i="10"/>
  <c r="C160" i="10"/>
  <c r="J159" i="10"/>
  <c r="H159" i="10"/>
  <c r="F159" i="10"/>
  <c r="C159" i="10"/>
  <c r="J158" i="10"/>
  <c r="H158" i="10"/>
  <c r="F158" i="10"/>
  <c r="C158" i="10"/>
  <c r="J157" i="10"/>
  <c r="H157" i="10"/>
  <c r="F157" i="10"/>
  <c r="C157" i="10"/>
  <c r="J156" i="10"/>
  <c r="H156" i="10"/>
  <c r="F156" i="10"/>
  <c r="C156" i="10"/>
  <c r="J155" i="10"/>
  <c r="H155" i="10"/>
  <c r="F155" i="10"/>
  <c r="C155" i="10"/>
  <c r="J154" i="10"/>
  <c r="H154" i="10"/>
  <c r="F154" i="10"/>
  <c r="C154" i="10"/>
  <c r="J153" i="10"/>
  <c r="H153" i="10"/>
  <c r="F153" i="10"/>
  <c r="C153" i="10"/>
  <c r="J152" i="10"/>
  <c r="H152" i="10"/>
  <c r="F152" i="10"/>
  <c r="C152" i="10"/>
  <c r="J151" i="10"/>
  <c r="H151" i="10"/>
  <c r="F151" i="10"/>
  <c r="C151" i="10"/>
  <c r="J150" i="10"/>
  <c r="H150" i="10"/>
  <c r="F150" i="10"/>
  <c r="C150" i="10"/>
  <c r="J149" i="10"/>
  <c r="H149" i="10"/>
  <c r="F149" i="10"/>
  <c r="C149" i="10"/>
  <c r="J163" i="9"/>
  <c r="H163" i="9"/>
  <c r="F163" i="9"/>
  <c r="C163" i="9"/>
  <c r="J162" i="9"/>
  <c r="H162" i="9"/>
  <c r="F162" i="9"/>
  <c r="C162" i="9"/>
  <c r="J161" i="9"/>
  <c r="H161" i="9"/>
  <c r="F161" i="9"/>
  <c r="C161" i="9"/>
  <c r="J160" i="9"/>
  <c r="H160" i="9"/>
  <c r="F160" i="9"/>
  <c r="C160" i="9"/>
  <c r="J159" i="9"/>
  <c r="H159" i="9"/>
  <c r="F159" i="9"/>
  <c r="C159" i="9"/>
  <c r="J158" i="9"/>
  <c r="H158" i="9"/>
  <c r="F158" i="9"/>
  <c r="C158" i="9"/>
  <c r="J157" i="9"/>
  <c r="H157" i="9"/>
  <c r="F157" i="9"/>
  <c r="C157" i="9"/>
  <c r="J156" i="9"/>
  <c r="H156" i="9"/>
  <c r="F156" i="9"/>
  <c r="C156" i="9"/>
  <c r="J155" i="9"/>
  <c r="H155" i="9"/>
  <c r="F155" i="9"/>
  <c r="C155" i="9"/>
  <c r="J154" i="9"/>
  <c r="H154" i="9"/>
  <c r="F154" i="9"/>
  <c r="C154" i="9"/>
  <c r="J153" i="9"/>
  <c r="H153" i="9"/>
  <c r="F153" i="9"/>
  <c r="C153" i="9"/>
  <c r="J152" i="9"/>
  <c r="H152" i="9"/>
  <c r="F152" i="9"/>
  <c r="C152" i="9"/>
  <c r="J151" i="9"/>
  <c r="H151" i="9"/>
  <c r="F151" i="9"/>
  <c r="C151" i="9"/>
  <c r="J150" i="9"/>
  <c r="H150" i="9"/>
  <c r="F150" i="9"/>
  <c r="C150" i="9"/>
  <c r="J149" i="9"/>
  <c r="H149" i="9"/>
  <c r="F149" i="9"/>
  <c r="C149" i="9"/>
  <c r="J163" i="3"/>
  <c r="H163" i="3"/>
  <c r="F163" i="3"/>
  <c r="C163" i="3"/>
  <c r="J162" i="3"/>
  <c r="H162" i="3"/>
  <c r="F162" i="3"/>
  <c r="C162" i="3"/>
  <c r="J161" i="3"/>
  <c r="H161" i="3"/>
  <c r="F161" i="3"/>
  <c r="C161" i="3"/>
  <c r="J160" i="3"/>
  <c r="H160" i="3"/>
  <c r="F160" i="3"/>
  <c r="C160" i="3"/>
  <c r="J159" i="3"/>
  <c r="H159" i="3"/>
  <c r="F159" i="3"/>
  <c r="C159" i="3"/>
  <c r="J158" i="3"/>
  <c r="H158" i="3"/>
  <c r="F158" i="3"/>
  <c r="C158" i="3"/>
  <c r="J157" i="3"/>
  <c r="H157" i="3"/>
  <c r="F157" i="3"/>
  <c r="C157" i="3"/>
  <c r="J156" i="3"/>
  <c r="H156" i="3"/>
  <c r="F156" i="3"/>
  <c r="C156" i="3"/>
  <c r="J155" i="3"/>
  <c r="H155" i="3"/>
  <c r="F155" i="3"/>
  <c r="C155" i="3"/>
  <c r="J154" i="3"/>
  <c r="H154" i="3"/>
  <c r="F154" i="3"/>
  <c r="C154" i="3"/>
  <c r="J153" i="3"/>
  <c r="H153" i="3"/>
  <c r="F153" i="3"/>
  <c r="C153" i="3"/>
  <c r="J152" i="3"/>
  <c r="H152" i="3"/>
  <c r="F152" i="3"/>
  <c r="C152" i="3"/>
  <c r="J151" i="3"/>
  <c r="H151" i="3"/>
  <c r="F151" i="3"/>
  <c r="C151" i="3"/>
  <c r="J150" i="3"/>
  <c r="H150" i="3"/>
  <c r="F150" i="3"/>
  <c r="C150" i="3"/>
  <c r="J149" i="3"/>
  <c r="H149" i="3"/>
  <c r="F149" i="3"/>
  <c r="C149" i="3"/>
  <c r="J148" i="28"/>
  <c r="H148" i="28"/>
  <c r="F148" i="28"/>
  <c r="C148" i="28"/>
  <c r="J147" i="28"/>
  <c r="H147" i="28"/>
  <c r="F147" i="28"/>
  <c r="C147" i="28"/>
  <c r="J146" i="28"/>
  <c r="H146" i="28"/>
  <c r="F146" i="28"/>
  <c r="C146" i="28"/>
  <c r="J145" i="28"/>
  <c r="H145" i="28"/>
  <c r="F145" i="28"/>
  <c r="C145" i="28"/>
  <c r="C148" i="26" l="1"/>
  <c r="DL28" i="5" l="1"/>
  <c r="DN28" i="5" s="1"/>
  <c r="D163" i="28" s="1"/>
  <c r="DL27" i="5"/>
  <c r="DN27" i="5" s="1"/>
  <c r="D162" i="27" s="1"/>
  <c r="DL26" i="5"/>
  <c r="DN26" i="5" s="1"/>
  <c r="D163" i="26" s="1"/>
  <c r="DL25" i="5"/>
  <c r="DN25" i="5" s="1"/>
  <c r="D163" i="25" s="1"/>
  <c r="DL24" i="5"/>
  <c r="DN24" i="5" s="1"/>
  <c r="D163" i="24" s="1"/>
  <c r="DL23" i="5"/>
  <c r="DN23" i="5" s="1"/>
  <c r="D163" i="23" s="1"/>
  <c r="DL22" i="5"/>
  <c r="DN22" i="5" s="1"/>
  <c r="D163" i="22" s="1"/>
  <c r="DL21" i="5"/>
  <c r="DN21" i="5" s="1"/>
  <c r="D163" i="21" s="1"/>
  <c r="DL20" i="5"/>
  <c r="DN20" i="5" s="1"/>
  <c r="D163" i="20" s="1"/>
  <c r="DL19" i="5"/>
  <c r="DN19" i="5" s="1"/>
  <c r="D163" i="19" s="1"/>
  <c r="DL18" i="5"/>
  <c r="DN18" i="5" s="1"/>
  <c r="D163" i="18" s="1"/>
  <c r="DL17" i="5"/>
  <c r="DN17" i="5" s="1"/>
  <c r="D163" i="17" s="1"/>
  <c r="DL16" i="5"/>
  <c r="DN16" i="5" s="1"/>
  <c r="D163" i="16" s="1"/>
  <c r="DL15" i="5"/>
  <c r="DN15" i="5" s="1"/>
  <c r="D163" i="15" s="1"/>
  <c r="DL14" i="5"/>
  <c r="DN14" i="5" s="1"/>
  <c r="D163" i="14" s="1"/>
  <c r="DL13" i="5"/>
  <c r="DN13" i="5" s="1"/>
  <c r="D163" i="13" s="1"/>
  <c r="DL12" i="5"/>
  <c r="DN12" i="5" s="1"/>
  <c r="D163" i="12" s="1"/>
  <c r="DL11" i="5"/>
  <c r="DN11" i="5" s="1"/>
  <c r="D163" i="11" s="1"/>
  <c r="DL10" i="5"/>
  <c r="DN10" i="5" s="1"/>
  <c r="D163" i="10" s="1"/>
  <c r="DL9" i="5"/>
  <c r="DN9" i="5" s="1"/>
  <c r="D163" i="9" s="1"/>
  <c r="DL8" i="5"/>
  <c r="DN8" i="5" s="1"/>
  <c r="D163" i="3" s="1"/>
  <c r="DH28" i="5"/>
  <c r="DJ28" i="5" s="1"/>
  <c r="D162" i="28" s="1"/>
  <c r="DH27" i="5"/>
  <c r="DJ27" i="5" s="1"/>
  <c r="D161" i="27" s="1"/>
  <c r="DH26" i="5"/>
  <c r="DJ26" i="5" s="1"/>
  <c r="D162" i="26" s="1"/>
  <c r="DH25" i="5"/>
  <c r="DJ25" i="5" s="1"/>
  <c r="D162" i="25" s="1"/>
  <c r="DH24" i="5"/>
  <c r="DJ24" i="5" s="1"/>
  <c r="D162" i="24" s="1"/>
  <c r="DH23" i="5"/>
  <c r="DJ23" i="5" s="1"/>
  <c r="D162" i="23" s="1"/>
  <c r="DH22" i="5"/>
  <c r="DJ22" i="5" s="1"/>
  <c r="D162" i="22" s="1"/>
  <c r="DH21" i="5"/>
  <c r="DJ21" i="5" s="1"/>
  <c r="D162" i="21" s="1"/>
  <c r="DH20" i="5"/>
  <c r="DJ20" i="5" s="1"/>
  <c r="D162" i="20" s="1"/>
  <c r="DH19" i="5"/>
  <c r="DJ19" i="5" s="1"/>
  <c r="D162" i="19" s="1"/>
  <c r="DH18" i="5"/>
  <c r="DJ18" i="5" s="1"/>
  <c r="D162" i="18" s="1"/>
  <c r="DH17" i="5"/>
  <c r="DJ17" i="5" s="1"/>
  <c r="D162" i="17" s="1"/>
  <c r="DH16" i="5"/>
  <c r="DJ16" i="5" s="1"/>
  <c r="D162" i="16" s="1"/>
  <c r="DH15" i="5"/>
  <c r="DJ15" i="5" s="1"/>
  <c r="D162" i="15" s="1"/>
  <c r="DH14" i="5"/>
  <c r="DJ14" i="5" s="1"/>
  <c r="D162" i="14" s="1"/>
  <c r="DH13" i="5"/>
  <c r="DJ13" i="5" s="1"/>
  <c r="D162" i="13" s="1"/>
  <c r="DH12" i="5"/>
  <c r="DJ12" i="5" s="1"/>
  <c r="D162" i="12" s="1"/>
  <c r="DH11" i="5"/>
  <c r="DJ11" i="5" s="1"/>
  <c r="D162" i="11" s="1"/>
  <c r="DH10" i="5"/>
  <c r="DJ10" i="5" s="1"/>
  <c r="D162" i="10" s="1"/>
  <c r="DH9" i="5"/>
  <c r="DJ9" i="5" s="1"/>
  <c r="D162" i="9" s="1"/>
  <c r="DH8" i="5"/>
  <c r="DJ8" i="5" s="1"/>
  <c r="D162" i="3" s="1"/>
  <c r="DD28" i="5"/>
  <c r="DF28" i="5" s="1"/>
  <c r="D161" i="28" s="1"/>
  <c r="DD27" i="5"/>
  <c r="DF27" i="5" s="1"/>
  <c r="D160" i="27" s="1"/>
  <c r="DD26" i="5"/>
  <c r="DF26" i="5" s="1"/>
  <c r="D161" i="26" s="1"/>
  <c r="DD25" i="5"/>
  <c r="DF25" i="5" s="1"/>
  <c r="D161" i="25" s="1"/>
  <c r="DD24" i="5"/>
  <c r="DF24" i="5" s="1"/>
  <c r="D161" i="24" s="1"/>
  <c r="DD23" i="5"/>
  <c r="DF23" i="5" s="1"/>
  <c r="D161" i="23" s="1"/>
  <c r="DD22" i="5"/>
  <c r="DF22" i="5" s="1"/>
  <c r="D161" i="22" s="1"/>
  <c r="DD21" i="5"/>
  <c r="DF21" i="5" s="1"/>
  <c r="D161" i="21" s="1"/>
  <c r="DD20" i="5"/>
  <c r="DF20" i="5" s="1"/>
  <c r="D161" i="20" s="1"/>
  <c r="DD19" i="5"/>
  <c r="DF19" i="5" s="1"/>
  <c r="D161" i="19" s="1"/>
  <c r="DD18" i="5"/>
  <c r="DF18" i="5" s="1"/>
  <c r="D161" i="18" s="1"/>
  <c r="DD17" i="5"/>
  <c r="DF17" i="5" s="1"/>
  <c r="D161" i="17" s="1"/>
  <c r="DD16" i="5"/>
  <c r="DF16" i="5" s="1"/>
  <c r="D161" i="16" s="1"/>
  <c r="DD15" i="5"/>
  <c r="DF15" i="5" s="1"/>
  <c r="D161" i="15" s="1"/>
  <c r="DD14" i="5"/>
  <c r="DF14" i="5" s="1"/>
  <c r="D161" i="14" s="1"/>
  <c r="DD13" i="5"/>
  <c r="DF13" i="5" s="1"/>
  <c r="D161" i="13" s="1"/>
  <c r="DD12" i="5"/>
  <c r="DF12" i="5" s="1"/>
  <c r="D161" i="12" s="1"/>
  <c r="DD11" i="5"/>
  <c r="DF11" i="5" s="1"/>
  <c r="D161" i="11" s="1"/>
  <c r="DD10" i="5"/>
  <c r="DF10" i="5" s="1"/>
  <c r="D161" i="10" s="1"/>
  <c r="DD9" i="5"/>
  <c r="DF9" i="5" s="1"/>
  <c r="D161" i="9" s="1"/>
  <c r="DD8" i="5"/>
  <c r="DF8" i="5" s="1"/>
  <c r="D161" i="3" s="1"/>
  <c r="CZ28" i="5"/>
  <c r="DB28" i="5" s="1"/>
  <c r="D160" i="28" s="1"/>
  <c r="CZ27" i="5"/>
  <c r="DB27" i="5" s="1"/>
  <c r="D159" i="27" s="1"/>
  <c r="CZ26" i="5"/>
  <c r="DB26" i="5" s="1"/>
  <c r="D160" i="26" s="1"/>
  <c r="CZ25" i="5"/>
  <c r="DB25" i="5" s="1"/>
  <c r="D160" i="25" s="1"/>
  <c r="CZ24" i="5"/>
  <c r="DB24" i="5" s="1"/>
  <c r="D160" i="24" s="1"/>
  <c r="CZ23" i="5"/>
  <c r="DB23" i="5" s="1"/>
  <c r="D160" i="23" s="1"/>
  <c r="CZ22" i="5"/>
  <c r="DB22" i="5" s="1"/>
  <c r="D160" i="22" s="1"/>
  <c r="CZ21" i="5"/>
  <c r="DB21" i="5" s="1"/>
  <c r="D160" i="21" s="1"/>
  <c r="CZ20" i="5"/>
  <c r="DB20" i="5" s="1"/>
  <c r="D160" i="20" s="1"/>
  <c r="CZ19" i="5"/>
  <c r="DB19" i="5" s="1"/>
  <c r="D160" i="19" s="1"/>
  <c r="CZ18" i="5"/>
  <c r="DB18" i="5" s="1"/>
  <c r="D160" i="18" s="1"/>
  <c r="CZ17" i="5"/>
  <c r="DB17" i="5" s="1"/>
  <c r="D160" i="17" s="1"/>
  <c r="CZ16" i="5"/>
  <c r="DB16" i="5" s="1"/>
  <c r="D160" i="16" s="1"/>
  <c r="CZ15" i="5"/>
  <c r="DB15" i="5" s="1"/>
  <c r="D160" i="15" s="1"/>
  <c r="CZ14" i="5"/>
  <c r="DB14" i="5" s="1"/>
  <c r="D160" i="14" s="1"/>
  <c r="CZ13" i="5"/>
  <c r="DB13" i="5" s="1"/>
  <c r="D160" i="13" s="1"/>
  <c r="CZ12" i="5"/>
  <c r="DB12" i="5" s="1"/>
  <c r="D160" i="12" s="1"/>
  <c r="CZ11" i="5"/>
  <c r="DB11" i="5" s="1"/>
  <c r="D160" i="11" s="1"/>
  <c r="CZ10" i="5"/>
  <c r="DB10" i="5" s="1"/>
  <c r="D160" i="10" s="1"/>
  <c r="CZ9" i="5"/>
  <c r="DB9" i="5" s="1"/>
  <c r="D160" i="9" s="1"/>
  <c r="CZ8" i="5"/>
  <c r="DB8" i="5" s="1"/>
  <c r="D160" i="3" s="1"/>
  <c r="CV28" i="5"/>
  <c r="CX28" i="5" s="1"/>
  <c r="D159" i="28" s="1"/>
  <c r="CV27" i="5"/>
  <c r="CX27" i="5" s="1"/>
  <c r="D158" i="27" s="1"/>
  <c r="CV26" i="5"/>
  <c r="CX26" i="5" s="1"/>
  <c r="D159" i="26" s="1"/>
  <c r="CV25" i="5"/>
  <c r="CX25" i="5" s="1"/>
  <c r="D159" i="25" s="1"/>
  <c r="CV24" i="5"/>
  <c r="CX24" i="5" s="1"/>
  <c r="D159" i="24" s="1"/>
  <c r="CV23" i="5"/>
  <c r="CX23" i="5" s="1"/>
  <c r="D159" i="23" s="1"/>
  <c r="CV22" i="5"/>
  <c r="CX22" i="5" s="1"/>
  <c r="D159" i="22" s="1"/>
  <c r="CV21" i="5"/>
  <c r="CX21" i="5" s="1"/>
  <c r="D159" i="21" s="1"/>
  <c r="CV20" i="5"/>
  <c r="CX20" i="5" s="1"/>
  <c r="D159" i="20" s="1"/>
  <c r="CV19" i="5"/>
  <c r="CX19" i="5" s="1"/>
  <c r="D159" i="19" s="1"/>
  <c r="CV18" i="5"/>
  <c r="CX18" i="5" s="1"/>
  <c r="D159" i="18" s="1"/>
  <c r="CV17" i="5"/>
  <c r="CX17" i="5" s="1"/>
  <c r="D159" i="17" s="1"/>
  <c r="CV16" i="5"/>
  <c r="CX16" i="5" s="1"/>
  <c r="D159" i="16" s="1"/>
  <c r="CV15" i="5"/>
  <c r="CX15" i="5" s="1"/>
  <c r="D159" i="15" s="1"/>
  <c r="CV14" i="5"/>
  <c r="CX14" i="5" s="1"/>
  <c r="D159" i="14" s="1"/>
  <c r="CV13" i="5"/>
  <c r="CX13" i="5" s="1"/>
  <c r="D159" i="13" s="1"/>
  <c r="CV12" i="5"/>
  <c r="CX12" i="5" s="1"/>
  <c r="D159" i="12" s="1"/>
  <c r="CV11" i="5"/>
  <c r="CX11" i="5" s="1"/>
  <c r="D159" i="11" s="1"/>
  <c r="CV10" i="5"/>
  <c r="CX10" i="5" s="1"/>
  <c r="D159" i="10" s="1"/>
  <c r="CV9" i="5"/>
  <c r="CV8" i="5"/>
  <c r="CX8" i="5" s="1"/>
  <c r="D159" i="3" s="1"/>
  <c r="CR28" i="5"/>
  <c r="CT28" i="5" s="1"/>
  <c r="D158" i="28" s="1"/>
  <c r="CR27" i="5"/>
  <c r="CT27" i="5" s="1"/>
  <c r="D157" i="27" s="1"/>
  <c r="CR26" i="5"/>
  <c r="CT26" i="5" s="1"/>
  <c r="D158" i="26" s="1"/>
  <c r="CR25" i="5"/>
  <c r="CR24" i="5"/>
  <c r="CT24" i="5" s="1"/>
  <c r="D158" i="24" s="1"/>
  <c r="CR23" i="5"/>
  <c r="CT23" i="5" s="1"/>
  <c r="D158" i="23" s="1"/>
  <c r="CR22" i="5"/>
  <c r="CT22" i="5" s="1"/>
  <c r="D158" i="22" s="1"/>
  <c r="CR21" i="5"/>
  <c r="CR20" i="5"/>
  <c r="CT20" i="5" s="1"/>
  <c r="D158" i="20" s="1"/>
  <c r="CR19" i="5"/>
  <c r="CT19" i="5" s="1"/>
  <c r="D158" i="19" s="1"/>
  <c r="CR18" i="5"/>
  <c r="CT18" i="5" s="1"/>
  <c r="D158" i="18" s="1"/>
  <c r="CR17" i="5"/>
  <c r="CT17" i="5" s="1"/>
  <c r="D158" i="17" s="1"/>
  <c r="CR16" i="5"/>
  <c r="CT16" i="5" s="1"/>
  <c r="D158" i="16" s="1"/>
  <c r="CR15" i="5"/>
  <c r="CT15" i="5" s="1"/>
  <c r="D158" i="15" s="1"/>
  <c r="CR14" i="5"/>
  <c r="CT14" i="5" s="1"/>
  <c r="D158" i="14" s="1"/>
  <c r="CR13" i="5"/>
  <c r="CT13" i="5" s="1"/>
  <c r="D158" i="13" s="1"/>
  <c r="CR12" i="5"/>
  <c r="CT12" i="5" s="1"/>
  <c r="D158" i="12" s="1"/>
  <c r="CR11" i="5"/>
  <c r="CT11" i="5" s="1"/>
  <c r="D158" i="11" s="1"/>
  <c r="CR10" i="5"/>
  <c r="CT10" i="5" s="1"/>
  <c r="D158" i="10" s="1"/>
  <c r="CR9" i="5"/>
  <c r="CT9" i="5" s="1"/>
  <c r="D158" i="9" s="1"/>
  <c r="CR8" i="5"/>
  <c r="CT8" i="5" s="1"/>
  <c r="D158" i="3" s="1"/>
  <c r="CN28" i="5"/>
  <c r="CP28" i="5" s="1"/>
  <c r="D157" i="28" s="1"/>
  <c r="CN27" i="5"/>
  <c r="CP27" i="5" s="1"/>
  <c r="D156" i="27" s="1"/>
  <c r="CN26" i="5"/>
  <c r="CP26" i="5" s="1"/>
  <c r="D157" i="26" s="1"/>
  <c r="CN25" i="5"/>
  <c r="CP25" i="5" s="1"/>
  <c r="D157" i="25" s="1"/>
  <c r="CN24" i="5"/>
  <c r="CP24" i="5" s="1"/>
  <c r="D157" i="24" s="1"/>
  <c r="CN23" i="5"/>
  <c r="CP23" i="5" s="1"/>
  <c r="D157" i="23" s="1"/>
  <c r="CN22" i="5"/>
  <c r="CP22" i="5" s="1"/>
  <c r="D157" i="22" s="1"/>
  <c r="CN21" i="5"/>
  <c r="CP21" i="5" s="1"/>
  <c r="D157" i="21" s="1"/>
  <c r="CN20" i="5"/>
  <c r="CP20" i="5" s="1"/>
  <c r="D157" i="20" s="1"/>
  <c r="CN19" i="5"/>
  <c r="CP19" i="5" s="1"/>
  <c r="D157" i="19" s="1"/>
  <c r="CN18" i="5"/>
  <c r="CP18" i="5" s="1"/>
  <c r="D157" i="18" s="1"/>
  <c r="CN17" i="5"/>
  <c r="CP17" i="5" s="1"/>
  <c r="D157" i="17" s="1"/>
  <c r="CN16" i="5"/>
  <c r="CP16" i="5" s="1"/>
  <c r="D157" i="16" s="1"/>
  <c r="CN15" i="5"/>
  <c r="CP15" i="5" s="1"/>
  <c r="D157" i="15" s="1"/>
  <c r="CN14" i="5"/>
  <c r="CP14" i="5" s="1"/>
  <c r="D157" i="14" s="1"/>
  <c r="CN13" i="5"/>
  <c r="CN12" i="5"/>
  <c r="CP12" i="5" s="1"/>
  <c r="D157" i="12" s="1"/>
  <c r="CN11" i="5"/>
  <c r="CP11" i="5" s="1"/>
  <c r="D157" i="11" s="1"/>
  <c r="CN10" i="5"/>
  <c r="CP10" i="5" s="1"/>
  <c r="D157" i="10" s="1"/>
  <c r="CN9" i="5"/>
  <c r="CN8" i="5"/>
  <c r="CP8" i="5" s="1"/>
  <c r="D157" i="3" s="1"/>
  <c r="CJ28" i="5"/>
  <c r="CL28" i="5" s="1"/>
  <c r="D156" i="28" s="1"/>
  <c r="CJ27" i="5"/>
  <c r="CL27" i="5" s="1"/>
  <c r="D155" i="27" s="1"/>
  <c r="CJ26" i="5"/>
  <c r="CL26" i="5" s="1"/>
  <c r="D156" i="26" s="1"/>
  <c r="CJ25" i="5"/>
  <c r="CL25" i="5" s="1"/>
  <c r="D156" i="25" s="1"/>
  <c r="CJ24" i="5"/>
  <c r="CL24" i="5" s="1"/>
  <c r="D156" i="24" s="1"/>
  <c r="CJ23" i="5"/>
  <c r="CL23" i="5" s="1"/>
  <c r="D156" i="23" s="1"/>
  <c r="CJ22" i="5"/>
  <c r="CL22" i="5" s="1"/>
  <c r="D156" i="22" s="1"/>
  <c r="CJ21" i="5"/>
  <c r="CL21" i="5" s="1"/>
  <c r="D156" i="21" s="1"/>
  <c r="CJ20" i="5"/>
  <c r="CL20" i="5" s="1"/>
  <c r="D156" i="20" s="1"/>
  <c r="CJ19" i="5"/>
  <c r="CL19" i="5" s="1"/>
  <c r="D156" i="19" s="1"/>
  <c r="CJ18" i="5"/>
  <c r="CL18" i="5" s="1"/>
  <c r="D156" i="18" s="1"/>
  <c r="CJ17" i="5"/>
  <c r="CJ16" i="5"/>
  <c r="CL16" i="5" s="1"/>
  <c r="D156" i="16" s="1"/>
  <c r="CJ15" i="5"/>
  <c r="CL15" i="5" s="1"/>
  <c r="D156" i="15" s="1"/>
  <c r="CJ14" i="5"/>
  <c r="CL14" i="5" s="1"/>
  <c r="D156" i="14" s="1"/>
  <c r="CJ13" i="5"/>
  <c r="CL13" i="5" s="1"/>
  <c r="D156" i="13" s="1"/>
  <c r="CJ12" i="5"/>
  <c r="CL12" i="5" s="1"/>
  <c r="D156" i="12" s="1"/>
  <c r="CJ11" i="5"/>
  <c r="CL11" i="5" s="1"/>
  <c r="D156" i="11" s="1"/>
  <c r="CJ10" i="5"/>
  <c r="CL10" i="5" s="1"/>
  <c r="D156" i="10" s="1"/>
  <c r="CJ9" i="5"/>
  <c r="CJ8" i="5"/>
  <c r="CL8" i="5" s="1"/>
  <c r="D156" i="3" s="1"/>
  <c r="CF28" i="5"/>
  <c r="CH28" i="5" s="1"/>
  <c r="D155" i="28" s="1"/>
  <c r="CF27" i="5"/>
  <c r="CH27" i="5" s="1"/>
  <c r="D154" i="27" s="1"/>
  <c r="CF26" i="5"/>
  <c r="CH26" i="5" s="1"/>
  <c r="D155" i="26" s="1"/>
  <c r="CF25" i="5"/>
  <c r="CF24" i="5"/>
  <c r="CH24" i="5" s="1"/>
  <c r="D155" i="24" s="1"/>
  <c r="CF23" i="5"/>
  <c r="CH23" i="5" s="1"/>
  <c r="D155" i="23" s="1"/>
  <c r="CF22" i="5"/>
  <c r="CH22" i="5" s="1"/>
  <c r="D155" i="22" s="1"/>
  <c r="CF21" i="5"/>
  <c r="CF20" i="5"/>
  <c r="CH20" i="5" s="1"/>
  <c r="D155" i="20" s="1"/>
  <c r="CF19" i="5"/>
  <c r="CH19" i="5" s="1"/>
  <c r="D155" i="19" s="1"/>
  <c r="CF18" i="5"/>
  <c r="CH18" i="5" s="1"/>
  <c r="D155" i="18" s="1"/>
  <c r="CF17" i="5"/>
  <c r="CF16" i="5"/>
  <c r="CH16" i="5" s="1"/>
  <c r="D155" i="16" s="1"/>
  <c r="CF15" i="5"/>
  <c r="CH15" i="5" s="1"/>
  <c r="D155" i="15" s="1"/>
  <c r="CF14" i="5"/>
  <c r="CH14" i="5" s="1"/>
  <c r="D155" i="14" s="1"/>
  <c r="CF13" i="5"/>
  <c r="CF12" i="5"/>
  <c r="CH12" i="5" s="1"/>
  <c r="D155" i="12" s="1"/>
  <c r="CF11" i="5"/>
  <c r="CH11" i="5" s="1"/>
  <c r="D155" i="11" s="1"/>
  <c r="CF10" i="5"/>
  <c r="CH10" i="5" s="1"/>
  <c r="D155" i="10" s="1"/>
  <c r="CF9" i="5"/>
  <c r="CF8" i="5"/>
  <c r="CH8" i="5" s="1"/>
  <c r="D155" i="3" s="1"/>
  <c r="CB28" i="5"/>
  <c r="CD28" i="5" s="1"/>
  <c r="D154" i="28" s="1"/>
  <c r="CB27" i="5"/>
  <c r="CD27" i="5" s="1"/>
  <c r="D153" i="27" s="1"/>
  <c r="CB26" i="5"/>
  <c r="CD26" i="5" s="1"/>
  <c r="D154" i="26" s="1"/>
  <c r="CB25" i="5"/>
  <c r="CD25" i="5" s="1"/>
  <c r="D154" i="25" s="1"/>
  <c r="CB24" i="5"/>
  <c r="CD24" i="5" s="1"/>
  <c r="D154" i="24" s="1"/>
  <c r="CB23" i="5"/>
  <c r="CD23" i="5" s="1"/>
  <c r="D154" i="23" s="1"/>
  <c r="CB22" i="5"/>
  <c r="CD22" i="5" s="1"/>
  <c r="D154" i="22" s="1"/>
  <c r="CB21" i="5"/>
  <c r="CD21" i="5" s="1"/>
  <c r="D154" i="21" s="1"/>
  <c r="CB20" i="5"/>
  <c r="CD20" i="5" s="1"/>
  <c r="D154" i="20" s="1"/>
  <c r="CB19" i="5"/>
  <c r="CD19" i="5" s="1"/>
  <c r="D154" i="19" s="1"/>
  <c r="CB18" i="5"/>
  <c r="CD18" i="5" s="1"/>
  <c r="D154" i="18" s="1"/>
  <c r="CB17" i="5"/>
  <c r="CD17" i="5" s="1"/>
  <c r="D154" i="17" s="1"/>
  <c r="CB16" i="5"/>
  <c r="CD16" i="5" s="1"/>
  <c r="D154" i="16" s="1"/>
  <c r="CB15" i="5"/>
  <c r="CD15" i="5" s="1"/>
  <c r="D154" i="15" s="1"/>
  <c r="CB14" i="5"/>
  <c r="CD14" i="5" s="1"/>
  <c r="D154" i="14" s="1"/>
  <c r="CB13" i="5"/>
  <c r="CD13" i="5" s="1"/>
  <c r="D154" i="13" s="1"/>
  <c r="CB12" i="5"/>
  <c r="CD12" i="5" s="1"/>
  <c r="D154" i="12" s="1"/>
  <c r="CB11" i="5"/>
  <c r="CD11" i="5" s="1"/>
  <c r="D154" i="11" s="1"/>
  <c r="CB10" i="5"/>
  <c r="CD10" i="5" s="1"/>
  <c r="D154" i="10" s="1"/>
  <c r="CB9" i="5"/>
  <c r="CD9" i="5" s="1"/>
  <c r="D154" i="9" s="1"/>
  <c r="CB8" i="5"/>
  <c r="CD8" i="5" s="1"/>
  <c r="D154" i="3" s="1"/>
  <c r="BX28" i="5"/>
  <c r="BZ28" i="5" s="1"/>
  <c r="D153" i="28" s="1"/>
  <c r="BX27" i="5"/>
  <c r="BZ27" i="5" s="1"/>
  <c r="D152" i="27" s="1"/>
  <c r="BX26" i="5"/>
  <c r="BZ26" i="5" s="1"/>
  <c r="D153" i="26" s="1"/>
  <c r="BX25" i="5"/>
  <c r="BZ25" i="5" s="1"/>
  <c r="D153" i="25" s="1"/>
  <c r="BX24" i="5"/>
  <c r="BZ24" i="5" s="1"/>
  <c r="D153" i="24" s="1"/>
  <c r="BX23" i="5"/>
  <c r="BZ23" i="5" s="1"/>
  <c r="D153" i="23" s="1"/>
  <c r="BX22" i="5"/>
  <c r="BZ22" i="5" s="1"/>
  <c r="D153" i="22" s="1"/>
  <c r="BX21" i="5"/>
  <c r="BZ21" i="5" s="1"/>
  <c r="D153" i="21" s="1"/>
  <c r="BX20" i="5"/>
  <c r="BZ20" i="5" s="1"/>
  <c r="D153" i="20" s="1"/>
  <c r="BX19" i="5"/>
  <c r="BZ19" i="5" s="1"/>
  <c r="D153" i="19" s="1"/>
  <c r="BX18" i="5"/>
  <c r="BZ18" i="5" s="1"/>
  <c r="D153" i="18" s="1"/>
  <c r="BX17" i="5"/>
  <c r="BX16" i="5"/>
  <c r="BZ16" i="5" s="1"/>
  <c r="D153" i="16" s="1"/>
  <c r="BX15" i="5"/>
  <c r="BZ15" i="5" s="1"/>
  <c r="D153" i="15" s="1"/>
  <c r="BX14" i="5"/>
  <c r="BZ14" i="5" s="1"/>
  <c r="D153" i="14" s="1"/>
  <c r="BX13" i="5"/>
  <c r="BZ13" i="5" s="1"/>
  <c r="D153" i="13" s="1"/>
  <c r="BX12" i="5"/>
  <c r="BZ12" i="5" s="1"/>
  <c r="D153" i="12" s="1"/>
  <c r="BX11" i="5"/>
  <c r="BZ11" i="5" s="1"/>
  <c r="D153" i="11" s="1"/>
  <c r="BX10" i="5"/>
  <c r="BZ10" i="5" s="1"/>
  <c r="D153" i="10" s="1"/>
  <c r="BX9" i="5"/>
  <c r="BX8" i="5"/>
  <c r="BZ8" i="5" s="1"/>
  <c r="D153" i="3" s="1"/>
  <c r="BT28" i="5"/>
  <c r="BV28" i="5" s="1"/>
  <c r="D152" i="28" s="1"/>
  <c r="BT27" i="5"/>
  <c r="BV27" i="5" s="1"/>
  <c r="D151" i="27" s="1"/>
  <c r="BT26" i="5"/>
  <c r="BV26" i="5" s="1"/>
  <c r="D152" i="26" s="1"/>
  <c r="BT25" i="5"/>
  <c r="BV25" i="5" s="1"/>
  <c r="D152" i="25" s="1"/>
  <c r="BT24" i="5"/>
  <c r="BV24" i="5" s="1"/>
  <c r="D152" i="24" s="1"/>
  <c r="BT23" i="5"/>
  <c r="BV23" i="5" s="1"/>
  <c r="D152" i="23" s="1"/>
  <c r="BT22" i="5"/>
  <c r="BV22" i="5" s="1"/>
  <c r="D152" i="22" s="1"/>
  <c r="BT21" i="5"/>
  <c r="BV21" i="5" s="1"/>
  <c r="D152" i="21" s="1"/>
  <c r="BT20" i="5"/>
  <c r="BV20" i="5" s="1"/>
  <c r="D152" i="20" s="1"/>
  <c r="BT19" i="5"/>
  <c r="BV19" i="5" s="1"/>
  <c r="D152" i="19" s="1"/>
  <c r="BT18" i="5"/>
  <c r="BV18" i="5" s="1"/>
  <c r="D152" i="18" s="1"/>
  <c r="BT17" i="5"/>
  <c r="BV17" i="5" s="1"/>
  <c r="D152" i="17" s="1"/>
  <c r="BT16" i="5"/>
  <c r="BV16" i="5" s="1"/>
  <c r="D152" i="16" s="1"/>
  <c r="BT15" i="5"/>
  <c r="BV15" i="5" s="1"/>
  <c r="D152" i="15" s="1"/>
  <c r="BT14" i="5"/>
  <c r="BV14" i="5" s="1"/>
  <c r="D152" i="14" s="1"/>
  <c r="BT13" i="5"/>
  <c r="BV13" i="5" s="1"/>
  <c r="D152" i="13" s="1"/>
  <c r="BT12" i="5"/>
  <c r="BV12" i="5" s="1"/>
  <c r="D152" i="12" s="1"/>
  <c r="BT11" i="5"/>
  <c r="BV11" i="5" s="1"/>
  <c r="D152" i="11" s="1"/>
  <c r="BT10" i="5"/>
  <c r="BV10" i="5" s="1"/>
  <c r="D152" i="10" s="1"/>
  <c r="BT9" i="5"/>
  <c r="BV9" i="5" s="1"/>
  <c r="D152" i="9" s="1"/>
  <c r="BT8" i="5"/>
  <c r="BV8" i="5" s="1"/>
  <c r="D152" i="3" s="1"/>
  <c r="BP28" i="5"/>
  <c r="BR28" i="5" s="1"/>
  <c r="D151" i="28" s="1"/>
  <c r="BP27" i="5"/>
  <c r="BR27" i="5" s="1"/>
  <c r="D150" i="27" s="1"/>
  <c r="BP26" i="5"/>
  <c r="BR26" i="5" s="1"/>
  <c r="D151" i="26" s="1"/>
  <c r="BP25" i="5"/>
  <c r="BR25" i="5" s="1"/>
  <c r="D151" i="25" s="1"/>
  <c r="BP24" i="5"/>
  <c r="BR24" i="5" s="1"/>
  <c r="D151" i="24" s="1"/>
  <c r="BP23" i="5"/>
  <c r="BR23" i="5" s="1"/>
  <c r="D151" i="23" s="1"/>
  <c r="BP22" i="5"/>
  <c r="BR22" i="5" s="1"/>
  <c r="D151" i="22" s="1"/>
  <c r="BP21" i="5"/>
  <c r="BP20" i="5"/>
  <c r="BR20" i="5" s="1"/>
  <c r="D151" i="20" s="1"/>
  <c r="BP19" i="5"/>
  <c r="BR19" i="5" s="1"/>
  <c r="D151" i="19" s="1"/>
  <c r="BP18" i="5"/>
  <c r="BR18" i="5" s="1"/>
  <c r="D151" i="18" s="1"/>
  <c r="BP17" i="5"/>
  <c r="BR17" i="5" s="1"/>
  <c r="D151" i="17" s="1"/>
  <c r="BP16" i="5"/>
  <c r="BR16" i="5" s="1"/>
  <c r="D151" i="16" s="1"/>
  <c r="BP15" i="5"/>
  <c r="BR15" i="5" s="1"/>
  <c r="D151" i="15" s="1"/>
  <c r="BP14" i="5"/>
  <c r="BR14" i="5" s="1"/>
  <c r="D151" i="14" s="1"/>
  <c r="BP13" i="5"/>
  <c r="BR13" i="5" s="1"/>
  <c r="D151" i="13" s="1"/>
  <c r="BP12" i="5"/>
  <c r="BR12" i="5" s="1"/>
  <c r="D151" i="12" s="1"/>
  <c r="BP11" i="5"/>
  <c r="BR11" i="5" s="1"/>
  <c r="D151" i="11" s="1"/>
  <c r="BP10" i="5"/>
  <c r="BR10" i="5" s="1"/>
  <c r="D151" i="10" s="1"/>
  <c r="BP9" i="5"/>
  <c r="BR9" i="5" s="1"/>
  <c r="D151" i="9" s="1"/>
  <c r="BP8" i="5"/>
  <c r="BR8" i="5" s="1"/>
  <c r="D151" i="3" s="1"/>
  <c r="BL8" i="5"/>
  <c r="BN8" i="5" s="1"/>
  <c r="D150" i="3" s="1"/>
  <c r="BL9" i="5"/>
  <c r="BN9" i="5" s="1"/>
  <c r="D150" i="9" s="1"/>
  <c r="BL10" i="5"/>
  <c r="BL11" i="5"/>
  <c r="BN11" i="5" s="1"/>
  <c r="D150" i="11" s="1"/>
  <c r="BL12" i="5"/>
  <c r="BN12" i="5" s="1"/>
  <c r="D150" i="12" s="1"/>
  <c r="BL13" i="5"/>
  <c r="BN13" i="5" s="1"/>
  <c r="D150" i="13" s="1"/>
  <c r="BL14" i="5"/>
  <c r="BL15" i="5"/>
  <c r="BN15" i="5" s="1"/>
  <c r="D150" i="15" s="1"/>
  <c r="BL16" i="5"/>
  <c r="BN16" i="5" s="1"/>
  <c r="D150" i="16" s="1"/>
  <c r="BL17" i="5"/>
  <c r="BN17" i="5" s="1"/>
  <c r="D150" i="17" s="1"/>
  <c r="BL18" i="5"/>
  <c r="BL19" i="5"/>
  <c r="BN19" i="5" s="1"/>
  <c r="D150" i="19" s="1"/>
  <c r="BL20" i="5"/>
  <c r="BN20" i="5" s="1"/>
  <c r="D150" i="20" s="1"/>
  <c r="BL21" i="5"/>
  <c r="BN21" i="5" s="1"/>
  <c r="D150" i="21" s="1"/>
  <c r="BL22" i="5"/>
  <c r="BL23" i="5"/>
  <c r="BN23" i="5" s="1"/>
  <c r="D150" i="23" s="1"/>
  <c r="BL24" i="5"/>
  <c r="BN24" i="5" s="1"/>
  <c r="D150" i="24" s="1"/>
  <c r="BL25" i="5"/>
  <c r="BN25" i="5" s="1"/>
  <c r="D150" i="25" s="1"/>
  <c r="BL26" i="5"/>
  <c r="BL27" i="5"/>
  <c r="BN27" i="5" s="1"/>
  <c r="D149" i="27" s="1"/>
  <c r="BL28" i="5"/>
  <c r="BN28" i="5" s="1"/>
  <c r="D150" i="28" s="1"/>
  <c r="BH28" i="5"/>
  <c r="BJ28" i="5" s="1"/>
  <c r="D149" i="28" s="1"/>
  <c r="BH27" i="5"/>
  <c r="BJ27" i="5" s="1"/>
  <c r="D148" i="27" s="1"/>
  <c r="BH26" i="5"/>
  <c r="BJ26" i="5" s="1"/>
  <c r="D149" i="26" s="1"/>
  <c r="BH25" i="5"/>
  <c r="BJ25" i="5" s="1"/>
  <c r="D149" i="25" s="1"/>
  <c r="BH24" i="5"/>
  <c r="BJ24" i="5" s="1"/>
  <c r="D149" i="24" s="1"/>
  <c r="BH23" i="5"/>
  <c r="BJ23" i="5" s="1"/>
  <c r="D149" i="23" s="1"/>
  <c r="BH22" i="5"/>
  <c r="BJ22" i="5" s="1"/>
  <c r="D149" i="22" s="1"/>
  <c r="BH21" i="5"/>
  <c r="BJ21" i="5" s="1"/>
  <c r="D149" i="21" s="1"/>
  <c r="BH20" i="5"/>
  <c r="BJ20" i="5" s="1"/>
  <c r="D149" i="20" s="1"/>
  <c r="BH19" i="5"/>
  <c r="BJ19" i="5" s="1"/>
  <c r="D149" i="19" s="1"/>
  <c r="BH18" i="5"/>
  <c r="BJ18" i="5" s="1"/>
  <c r="D149" i="18" s="1"/>
  <c r="BH17" i="5"/>
  <c r="BJ17" i="5" s="1"/>
  <c r="D149" i="17" s="1"/>
  <c r="BH16" i="5"/>
  <c r="BJ16" i="5" s="1"/>
  <c r="D149" i="16" s="1"/>
  <c r="BH15" i="5"/>
  <c r="BJ15" i="5" s="1"/>
  <c r="D149" i="15" s="1"/>
  <c r="BH14" i="5"/>
  <c r="BJ14" i="5" s="1"/>
  <c r="D149" i="14" s="1"/>
  <c r="BH13" i="5"/>
  <c r="BJ13" i="5" s="1"/>
  <c r="D149" i="13" s="1"/>
  <c r="BH12" i="5"/>
  <c r="BJ12" i="5" s="1"/>
  <c r="D149" i="12" s="1"/>
  <c r="BH11" i="5"/>
  <c r="BJ11" i="5" s="1"/>
  <c r="D149" i="11" s="1"/>
  <c r="BH10" i="5"/>
  <c r="BJ10" i="5" s="1"/>
  <c r="D149" i="10" s="1"/>
  <c r="BH9" i="5"/>
  <c r="BH8" i="5"/>
  <c r="BJ8" i="5" s="1"/>
  <c r="D149" i="3" s="1"/>
  <c r="BM26" i="5" l="1"/>
  <c r="DN4" i="5"/>
  <c r="DM13" i="5"/>
  <c r="DJ4" i="5"/>
  <c r="DI9" i="5"/>
  <c r="DI8" i="5"/>
  <c r="DI20" i="5"/>
  <c r="DI13" i="5"/>
  <c r="DF4" i="5"/>
  <c r="DE13" i="5"/>
  <c r="DB4" i="5"/>
  <c r="DA9" i="5"/>
  <c r="DA8" i="5"/>
  <c r="DA20" i="5"/>
  <c r="DA13" i="5"/>
  <c r="CX9" i="5"/>
  <c r="CW9" i="5"/>
  <c r="CT21" i="5"/>
  <c r="D158" i="21" s="1"/>
  <c r="CT25" i="5"/>
  <c r="D158" i="25" s="1"/>
  <c r="CP9" i="5"/>
  <c r="D157" i="9" s="1"/>
  <c r="CP13" i="5"/>
  <c r="CL9" i="5"/>
  <c r="D156" i="9" s="1"/>
  <c r="CL17" i="5"/>
  <c r="CH9" i="5"/>
  <c r="D155" i="9" s="1"/>
  <c r="CH13" i="5"/>
  <c r="D155" i="13" s="1"/>
  <c r="CH17" i="5"/>
  <c r="D155" i="17" s="1"/>
  <c r="CH21" i="5"/>
  <c r="D155" i="21" s="1"/>
  <c r="CH25" i="5"/>
  <c r="D155" i="25" s="1"/>
  <c r="CG11" i="5"/>
  <c r="CD4" i="5"/>
  <c r="CC9" i="5"/>
  <c r="CC13" i="5"/>
  <c r="BZ9" i="5"/>
  <c r="D153" i="9" s="1"/>
  <c r="BZ17" i="5"/>
  <c r="D153" i="17" s="1"/>
  <c r="BV4" i="5"/>
  <c r="BU9" i="5"/>
  <c r="BU13" i="5"/>
  <c r="BQ8" i="5"/>
  <c r="BR21" i="5"/>
  <c r="BQ19" i="5"/>
  <c r="BM15" i="5"/>
  <c r="BM25" i="5"/>
  <c r="BM19" i="5"/>
  <c r="BN26" i="5"/>
  <c r="D150" i="26" s="1"/>
  <c r="BN22" i="5"/>
  <c r="D150" i="22" s="1"/>
  <c r="BN18" i="5"/>
  <c r="D150" i="18" s="1"/>
  <c r="BN14" i="5"/>
  <c r="D150" i="14" s="1"/>
  <c r="BN10" i="5"/>
  <c r="D150" i="10" s="1"/>
  <c r="BI26" i="5"/>
  <c r="BI22" i="5"/>
  <c r="BI18" i="5"/>
  <c r="BI14" i="5"/>
  <c r="BI10" i="5"/>
  <c r="BI27" i="5"/>
  <c r="BI8" i="5"/>
  <c r="BI11" i="5"/>
  <c r="BI19" i="5"/>
  <c r="BI15" i="5"/>
  <c r="BI23" i="5"/>
  <c r="BI9" i="5"/>
  <c r="BI13" i="5"/>
  <c r="BI17" i="5"/>
  <c r="BI21" i="5"/>
  <c r="BI25" i="5"/>
  <c r="BJ9" i="5"/>
  <c r="BI12" i="5"/>
  <c r="BI16" i="5"/>
  <c r="BI20" i="5"/>
  <c r="BI24" i="5"/>
  <c r="BI28" i="5"/>
  <c r="C135" i="25"/>
  <c r="F135" i="25"/>
  <c r="H135" i="25"/>
  <c r="J135" i="25"/>
  <c r="C136" i="25"/>
  <c r="F136" i="25"/>
  <c r="H136" i="25"/>
  <c r="J136" i="25"/>
  <c r="C137" i="25"/>
  <c r="F137" i="25"/>
  <c r="H137" i="25"/>
  <c r="J137" i="25"/>
  <c r="C138" i="25"/>
  <c r="F138" i="25"/>
  <c r="H138" i="25"/>
  <c r="C139" i="25"/>
  <c r="F139" i="25"/>
  <c r="H139" i="25"/>
  <c r="J139" i="25"/>
  <c r="C140" i="25"/>
  <c r="F140" i="25"/>
  <c r="H140" i="25"/>
  <c r="J140" i="25"/>
  <c r="C141" i="25"/>
  <c r="H141" i="25"/>
  <c r="J141" i="25"/>
  <c r="C142" i="25"/>
  <c r="F142" i="25"/>
  <c r="H142" i="25"/>
  <c r="J142" i="25"/>
  <c r="C143" i="25"/>
  <c r="F143" i="25"/>
  <c r="H143" i="25"/>
  <c r="J143" i="25"/>
  <c r="C144" i="25"/>
  <c r="F144" i="25"/>
  <c r="H144" i="25"/>
  <c r="J144" i="25"/>
  <c r="C145" i="25"/>
  <c r="F145" i="25"/>
  <c r="H145" i="25"/>
  <c r="J145" i="25"/>
  <c r="C146" i="25"/>
  <c r="F146" i="25"/>
  <c r="H146" i="25"/>
  <c r="J146" i="25"/>
  <c r="B3" i="4"/>
  <c r="BQ13" i="5" l="1"/>
  <c r="DE9" i="5"/>
  <c r="CC20" i="5"/>
  <c r="BU8" i="5"/>
  <c r="CC8" i="5"/>
  <c r="CL4" i="5"/>
  <c r="D156" i="17"/>
  <c r="CW17" i="5"/>
  <c r="BM14" i="5"/>
  <c r="BM28" i="5"/>
  <c r="BJ4" i="5"/>
  <c r="D149" i="9"/>
  <c r="BM11" i="5"/>
  <c r="BM17" i="5"/>
  <c r="BM21" i="5"/>
  <c r="CW24" i="5"/>
  <c r="CW13" i="5"/>
  <c r="DE27" i="5"/>
  <c r="BM16" i="5"/>
  <c r="BM22" i="5"/>
  <c r="BM10" i="5"/>
  <c r="BM27" i="5"/>
  <c r="BM13" i="5"/>
  <c r="BU27" i="5"/>
  <c r="CW20" i="5"/>
  <c r="CW19" i="5"/>
  <c r="DE20" i="5"/>
  <c r="DM24" i="5"/>
  <c r="BM24" i="5"/>
  <c r="BM12" i="5"/>
  <c r="BM18" i="5"/>
  <c r="BM8" i="5"/>
  <c r="BM23" i="5"/>
  <c r="BM9" i="5"/>
  <c r="BR4" i="5"/>
  <c r="D151" i="21"/>
  <c r="BU20" i="5"/>
  <c r="CC19" i="5"/>
  <c r="CP4" i="5"/>
  <c r="D157" i="13"/>
  <c r="CX4" i="5"/>
  <c r="D159" i="9"/>
  <c r="DA19" i="5"/>
  <c r="DE8" i="5"/>
  <c r="DI19" i="5"/>
  <c r="BM20" i="5"/>
  <c r="BN4" i="5"/>
  <c r="DM20" i="5"/>
  <c r="DM9" i="5"/>
  <c r="DM8" i="5"/>
  <c r="DM27" i="5"/>
  <c r="DM25" i="5"/>
  <c r="DM19" i="5"/>
  <c r="DM22" i="5"/>
  <c r="DM26" i="5"/>
  <c r="DM14" i="5"/>
  <c r="DM10" i="5"/>
  <c r="DM18" i="5"/>
  <c r="DM16" i="5"/>
  <c r="DM21" i="5"/>
  <c r="DM23" i="5"/>
  <c r="DM11" i="5"/>
  <c r="DM28" i="5"/>
  <c r="DM12" i="5"/>
  <c r="DM17" i="5"/>
  <c r="DM15" i="5"/>
  <c r="DI25" i="5"/>
  <c r="DI11" i="5"/>
  <c r="DI24" i="5"/>
  <c r="DI22" i="5"/>
  <c r="DI18" i="5"/>
  <c r="DI14" i="5"/>
  <c r="DI10" i="5"/>
  <c r="DI26" i="5"/>
  <c r="DI16" i="5"/>
  <c r="DI21" i="5"/>
  <c r="DI23" i="5"/>
  <c r="DI27" i="5"/>
  <c r="DI28" i="5"/>
  <c r="DI12" i="5"/>
  <c r="DI17" i="5"/>
  <c r="DI15" i="5"/>
  <c r="DE25" i="5"/>
  <c r="DE19" i="5"/>
  <c r="DE24" i="5"/>
  <c r="DE26" i="5"/>
  <c r="DE22" i="5"/>
  <c r="DE18" i="5"/>
  <c r="DE14" i="5"/>
  <c r="DE10" i="5"/>
  <c r="DE16" i="5"/>
  <c r="DE21" i="5"/>
  <c r="DE23" i="5"/>
  <c r="DE11" i="5"/>
  <c r="DE28" i="5"/>
  <c r="DE12" i="5"/>
  <c r="DE17" i="5"/>
  <c r="DE15" i="5"/>
  <c r="DA25" i="5"/>
  <c r="DA11" i="5"/>
  <c r="DA24" i="5"/>
  <c r="DA26" i="5"/>
  <c r="DA22" i="5"/>
  <c r="DA18" i="5"/>
  <c r="DA14" i="5"/>
  <c r="DA10" i="5"/>
  <c r="DA16" i="5"/>
  <c r="DA21" i="5"/>
  <c r="DA23" i="5"/>
  <c r="DA27" i="5"/>
  <c r="DA28" i="5"/>
  <c r="DA12" i="5"/>
  <c r="DA17" i="5"/>
  <c r="DA15" i="5"/>
  <c r="CW8" i="5"/>
  <c r="CW11" i="5"/>
  <c r="CW26" i="5"/>
  <c r="CW18" i="5"/>
  <c r="CW22" i="5"/>
  <c r="CW14" i="5"/>
  <c r="CW10" i="5"/>
  <c r="CW16" i="5"/>
  <c r="CW25" i="5"/>
  <c r="CW23" i="5"/>
  <c r="CW27" i="5"/>
  <c r="CW28" i="5"/>
  <c r="CW12" i="5"/>
  <c r="CW21" i="5"/>
  <c r="CW15" i="5"/>
  <c r="CT4" i="5"/>
  <c r="CS26" i="5"/>
  <c r="CS22" i="5"/>
  <c r="CS18" i="5"/>
  <c r="CS14" i="5"/>
  <c r="CS10" i="5"/>
  <c r="CS8" i="5"/>
  <c r="CS23" i="5"/>
  <c r="CS19" i="5"/>
  <c r="CS28" i="5"/>
  <c r="CS20" i="5"/>
  <c r="CS17" i="5"/>
  <c r="CS15" i="5"/>
  <c r="CS11" i="5"/>
  <c r="CS16" i="5"/>
  <c r="CS13" i="5"/>
  <c r="CS25" i="5"/>
  <c r="CS24" i="5"/>
  <c r="CS12" i="5"/>
  <c r="CS9" i="5"/>
  <c r="CS27" i="5"/>
  <c r="CS21" i="5"/>
  <c r="CO26" i="5"/>
  <c r="CO18" i="5"/>
  <c r="CO14" i="5"/>
  <c r="CO10" i="5"/>
  <c r="CO22" i="5"/>
  <c r="CO16" i="5"/>
  <c r="CO8" i="5"/>
  <c r="CO23" i="5"/>
  <c r="CO19" i="5"/>
  <c r="CO28" i="5"/>
  <c r="CO25" i="5"/>
  <c r="CO15" i="5"/>
  <c r="CO11" i="5"/>
  <c r="CO24" i="5"/>
  <c r="CO12" i="5"/>
  <c r="CO21" i="5"/>
  <c r="CO9" i="5"/>
  <c r="CO20" i="5"/>
  <c r="CO17" i="5"/>
  <c r="CO27" i="5"/>
  <c r="CO13" i="5"/>
  <c r="CK26" i="5"/>
  <c r="CK18" i="5"/>
  <c r="CK14" i="5"/>
  <c r="CK10" i="5"/>
  <c r="CK22" i="5"/>
  <c r="CK9" i="5"/>
  <c r="CK28" i="5"/>
  <c r="CK16" i="5"/>
  <c r="CK25" i="5"/>
  <c r="CK15" i="5"/>
  <c r="CK19" i="5"/>
  <c r="CK8" i="5"/>
  <c r="CK24" i="5"/>
  <c r="CK12" i="5"/>
  <c r="CK21" i="5"/>
  <c r="CK11" i="5"/>
  <c r="CK23" i="5"/>
  <c r="CK20" i="5"/>
  <c r="CK13" i="5"/>
  <c r="CK17" i="5"/>
  <c r="CK27" i="5"/>
  <c r="CG8" i="5"/>
  <c r="CG16" i="5"/>
  <c r="CG17" i="5"/>
  <c r="CG24" i="5"/>
  <c r="CH4" i="5"/>
  <c r="CG26" i="5"/>
  <c r="CG22" i="5"/>
  <c r="CG18" i="5"/>
  <c r="CG14" i="5"/>
  <c r="CG10" i="5"/>
  <c r="CG23" i="5"/>
  <c r="CG9" i="5"/>
  <c r="CG28" i="5"/>
  <c r="CG20" i="5"/>
  <c r="CG12" i="5"/>
  <c r="CG15" i="5"/>
  <c r="CG27" i="5"/>
  <c r="CG21" i="5"/>
  <c r="CG25" i="5"/>
  <c r="CG19" i="5"/>
  <c r="CG13" i="5"/>
  <c r="CC25" i="5"/>
  <c r="CC11" i="5"/>
  <c r="CC24" i="5"/>
  <c r="CC10" i="5"/>
  <c r="CC26" i="5"/>
  <c r="CC22" i="5"/>
  <c r="CC18" i="5"/>
  <c r="CC14" i="5"/>
  <c r="CC16" i="5"/>
  <c r="CC21" i="5"/>
  <c r="CC23" i="5"/>
  <c r="CC27" i="5"/>
  <c r="CC28" i="5"/>
  <c r="CC12" i="5"/>
  <c r="CC17" i="5"/>
  <c r="CC15" i="5"/>
  <c r="BZ4" i="5"/>
  <c r="BY26" i="5"/>
  <c r="BY22" i="5"/>
  <c r="BY18" i="5"/>
  <c r="BY14" i="5"/>
  <c r="BY10" i="5"/>
  <c r="BY8" i="5"/>
  <c r="BY23" i="5"/>
  <c r="BY28" i="5"/>
  <c r="BY25" i="5"/>
  <c r="BY19" i="5"/>
  <c r="BY24" i="5"/>
  <c r="BY12" i="5"/>
  <c r="BY21" i="5"/>
  <c r="BY17" i="5"/>
  <c r="BY11" i="5"/>
  <c r="BY27" i="5"/>
  <c r="BY16" i="5"/>
  <c r="BY15" i="5"/>
  <c r="BY20" i="5"/>
  <c r="BY13" i="5"/>
  <c r="BY9" i="5"/>
  <c r="BU25" i="5"/>
  <c r="BU11" i="5"/>
  <c r="BU24" i="5"/>
  <c r="BU22" i="5"/>
  <c r="BU18" i="5"/>
  <c r="BU14" i="5"/>
  <c r="BU10" i="5"/>
  <c r="BU26" i="5"/>
  <c r="BU16" i="5"/>
  <c r="BU21" i="5"/>
  <c r="BU23" i="5"/>
  <c r="BU19" i="5"/>
  <c r="BU28" i="5"/>
  <c r="BU12" i="5"/>
  <c r="BU17" i="5"/>
  <c r="BU15" i="5"/>
  <c r="BQ26" i="5"/>
  <c r="BQ22" i="5"/>
  <c r="BQ14" i="5"/>
  <c r="BQ10" i="5"/>
  <c r="BQ18" i="5"/>
  <c r="BQ20" i="5"/>
  <c r="BQ17" i="5"/>
  <c r="BQ23" i="5"/>
  <c r="BQ11" i="5"/>
  <c r="BQ28" i="5"/>
  <c r="BQ16" i="5"/>
  <c r="BQ9" i="5"/>
  <c r="BQ15" i="5"/>
  <c r="BQ24" i="5"/>
  <c r="BQ12" i="5"/>
  <c r="BQ25" i="5"/>
  <c r="BQ27" i="5"/>
  <c r="BQ21" i="5"/>
  <c r="C134" i="27"/>
  <c r="F134" i="27"/>
  <c r="H134" i="27"/>
  <c r="J134" i="27"/>
  <c r="C135" i="27"/>
  <c r="F135" i="27"/>
  <c r="H135" i="27"/>
  <c r="J135" i="27"/>
  <c r="C136" i="27"/>
  <c r="F136" i="27"/>
  <c r="H136" i="27"/>
  <c r="J136" i="27"/>
  <c r="C137" i="27"/>
  <c r="F137" i="27"/>
  <c r="H137" i="27"/>
  <c r="C138" i="27"/>
  <c r="F138" i="27"/>
  <c r="H138" i="27"/>
  <c r="J138" i="27"/>
  <c r="C139" i="27"/>
  <c r="F139" i="27"/>
  <c r="H139" i="27"/>
  <c r="J139" i="27"/>
  <c r="C140" i="27"/>
  <c r="H140" i="27"/>
  <c r="J140" i="27"/>
  <c r="C141" i="27"/>
  <c r="F141" i="27"/>
  <c r="H141" i="27"/>
  <c r="J141" i="27"/>
  <c r="C142" i="27"/>
  <c r="F142" i="27"/>
  <c r="H142" i="27"/>
  <c r="J142" i="27"/>
  <c r="C143" i="27"/>
  <c r="F143" i="27"/>
  <c r="H143" i="27"/>
  <c r="J143" i="27"/>
  <c r="C144" i="27"/>
  <c r="F144" i="27"/>
  <c r="H144" i="27"/>
  <c r="J144" i="27"/>
  <c r="C145" i="27"/>
  <c r="F145" i="27"/>
  <c r="H145" i="27"/>
  <c r="J145" i="27"/>
  <c r="J89" i="3"/>
  <c r="H89" i="3"/>
  <c r="F89" i="3"/>
  <c r="C89" i="3"/>
  <c r="J88" i="3"/>
  <c r="H88" i="3"/>
  <c r="F88" i="3"/>
  <c r="C88" i="3"/>
  <c r="J87" i="3"/>
  <c r="H87" i="3"/>
  <c r="F87" i="3"/>
  <c r="C87" i="3"/>
  <c r="J86" i="3"/>
  <c r="H86" i="3"/>
  <c r="C86" i="3"/>
  <c r="J85" i="3"/>
  <c r="H85" i="3"/>
  <c r="F85" i="3"/>
  <c r="C85" i="3"/>
  <c r="J84" i="3"/>
  <c r="H84" i="3"/>
  <c r="C84" i="3"/>
  <c r="J83" i="3"/>
  <c r="H83" i="3"/>
  <c r="F83" i="3"/>
  <c r="C83" i="3"/>
  <c r="J82" i="3"/>
  <c r="H82" i="3"/>
  <c r="F82" i="3"/>
  <c r="C82" i="3"/>
  <c r="J81" i="3"/>
  <c r="H81" i="3"/>
  <c r="F81" i="3"/>
  <c r="C81" i="3"/>
  <c r="J80" i="3"/>
  <c r="H80" i="3"/>
  <c r="F80" i="3"/>
  <c r="C80" i="3"/>
  <c r="J79" i="3"/>
  <c r="H79" i="3"/>
  <c r="F79" i="3"/>
  <c r="C79" i="3"/>
  <c r="J78" i="3"/>
  <c r="H78" i="3"/>
  <c r="F78" i="3"/>
  <c r="C78" i="3"/>
  <c r="J77" i="3"/>
  <c r="H77" i="3"/>
  <c r="F77" i="3"/>
  <c r="C77" i="3"/>
  <c r="J76" i="3"/>
  <c r="H76" i="3"/>
  <c r="F76" i="3"/>
  <c r="C76" i="3"/>
  <c r="J75" i="3"/>
  <c r="H75" i="3"/>
  <c r="F75" i="3"/>
  <c r="C75" i="3"/>
  <c r="J89" i="9"/>
  <c r="H89" i="9"/>
  <c r="F89" i="9"/>
  <c r="C89" i="9"/>
  <c r="J88" i="9"/>
  <c r="H88" i="9"/>
  <c r="F88" i="9"/>
  <c r="C88" i="9"/>
  <c r="J87" i="9"/>
  <c r="H87" i="9"/>
  <c r="F87" i="9"/>
  <c r="C87" i="9"/>
  <c r="J86" i="9"/>
  <c r="H86" i="9"/>
  <c r="C86" i="9"/>
  <c r="J85" i="9"/>
  <c r="H85" i="9"/>
  <c r="F85" i="9"/>
  <c r="C85" i="9"/>
  <c r="J84" i="9"/>
  <c r="H84" i="9"/>
  <c r="C84" i="9"/>
  <c r="J83" i="9"/>
  <c r="H83" i="9"/>
  <c r="F83" i="9"/>
  <c r="C83" i="9"/>
  <c r="J82" i="9"/>
  <c r="H82" i="9"/>
  <c r="F82" i="9"/>
  <c r="C82" i="9"/>
  <c r="J81" i="9"/>
  <c r="H81" i="9"/>
  <c r="F81" i="9"/>
  <c r="C81" i="9"/>
  <c r="J80" i="9"/>
  <c r="H80" i="9"/>
  <c r="F80" i="9"/>
  <c r="C80" i="9"/>
  <c r="J79" i="9"/>
  <c r="H79" i="9"/>
  <c r="F79" i="9"/>
  <c r="C79" i="9"/>
  <c r="J78" i="9"/>
  <c r="H78" i="9"/>
  <c r="F78" i="9"/>
  <c r="C78" i="9"/>
  <c r="J77" i="9"/>
  <c r="H77" i="9"/>
  <c r="F77" i="9"/>
  <c r="C77" i="9"/>
  <c r="J76" i="9"/>
  <c r="H76" i="9"/>
  <c r="F76" i="9"/>
  <c r="C76" i="9"/>
  <c r="J75" i="9"/>
  <c r="H75" i="9"/>
  <c r="F75" i="9"/>
  <c r="C75" i="9"/>
  <c r="J89" i="10"/>
  <c r="H89" i="10"/>
  <c r="F89" i="10"/>
  <c r="C89" i="10"/>
  <c r="J88" i="10"/>
  <c r="H88" i="10"/>
  <c r="F88" i="10"/>
  <c r="C88" i="10"/>
  <c r="J87" i="10"/>
  <c r="H87" i="10"/>
  <c r="F87" i="10"/>
  <c r="C87" i="10"/>
  <c r="J86" i="10"/>
  <c r="H86" i="10"/>
  <c r="C86" i="10"/>
  <c r="J85" i="10"/>
  <c r="H85" i="10"/>
  <c r="F85" i="10"/>
  <c r="C85" i="10"/>
  <c r="J84" i="10"/>
  <c r="H84" i="10"/>
  <c r="C84" i="10"/>
  <c r="J83" i="10"/>
  <c r="H83" i="10"/>
  <c r="F83" i="10"/>
  <c r="C83" i="10"/>
  <c r="J82" i="10"/>
  <c r="H82" i="10"/>
  <c r="F82" i="10"/>
  <c r="C82" i="10"/>
  <c r="J81" i="10"/>
  <c r="H81" i="10"/>
  <c r="F81" i="10"/>
  <c r="C81" i="10"/>
  <c r="J80" i="10"/>
  <c r="H80" i="10"/>
  <c r="F80" i="10"/>
  <c r="C80" i="10"/>
  <c r="J79" i="10"/>
  <c r="H79" i="10"/>
  <c r="F79" i="10"/>
  <c r="C79" i="10"/>
  <c r="J78" i="10"/>
  <c r="H78" i="10"/>
  <c r="F78" i="10"/>
  <c r="C78" i="10"/>
  <c r="J77" i="10"/>
  <c r="H77" i="10"/>
  <c r="F77" i="10"/>
  <c r="C77" i="10"/>
  <c r="J76" i="10"/>
  <c r="H76" i="10"/>
  <c r="F76" i="10"/>
  <c r="C76" i="10"/>
  <c r="J75" i="10"/>
  <c r="H75" i="10"/>
  <c r="F75" i="10"/>
  <c r="C75" i="10"/>
  <c r="J89" i="11"/>
  <c r="H89" i="11"/>
  <c r="F89" i="11"/>
  <c r="C89" i="11"/>
  <c r="J88" i="11"/>
  <c r="H88" i="11"/>
  <c r="F88" i="11"/>
  <c r="C88" i="11"/>
  <c r="J87" i="11"/>
  <c r="H87" i="11"/>
  <c r="F87" i="11"/>
  <c r="C87" i="11"/>
  <c r="J86" i="11"/>
  <c r="H86" i="11"/>
  <c r="C86" i="11"/>
  <c r="J85" i="11"/>
  <c r="H85" i="11"/>
  <c r="F85" i="11"/>
  <c r="C85" i="11"/>
  <c r="J84" i="11"/>
  <c r="H84" i="11"/>
  <c r="C84" i="11"/>
  <c r="J83" i="11"/>
  <c r="H83" i="11"/>
  <c r="F83" i="11"/>
  <c r="C83" i="11"/>
  <c r="J82" i="11"/>
  <c r="H82" i="11"/>
  <c r="F82" i="11"/>
  <c r="C82" i="11"/>
  <c r="J81" i="11"/>
  <c r="H81" i="11"/>
  <c r="F81" i="11"/>
  <c r="C81" i="11"/>
  <c r="J80" i="11"/>
  <c r="H80" i="11"/>
  <c r="F80" i="11"/>
  <c r="C80" i="11"/>
  <c r="J79" i="11"/>
  <c r="H79" i="11"/>
  <c r="F79" i="11"/>
  <c r="C79" i="11"/>
  <c r="J78" i="11"/>
  <c r="H78" i="11"/>
  <c r="F78" i="11"/>
  <c r="C78" i="11"/>
  <c r="J77" i="11"/>
  <c r="H77" i="11"/>
  <c r="F77" i="11"/>
  <c r="C77" i="11"/>
  <c r="J76" i="11"/>
  <c r="H76" i="11"/>
  <c r="F76" i="11"/>
  <c r="C76" i="11"/>
  <c r="J75" i="11"/>
  <c r="H75" i="11"/>
  <c r="F75" i="11"/>
  <c r="C75" i="11"/>
  <c r="J89" i="12"/>
  <c r="H89" i="12"/>
  <c r="F89" i="12"/>
  <c r="C89" i="12"/>
  <c r="J88" i="12"/>
  <c r="H88" i="12"/>
  <c r="F88" i="12"/>
  <c r="C88" i="12"/>
  <c r="J87" i="12"/>
  <c r="H87" i="12"/>
  <c r="F87" i="12"/>
  <c r="C87" i="12"/>
  <c r="J86" i="12"/>
  <c r="H86" i="12"/>
  <c r="C86" i="12"/>
  <c r="J85" i="12"/>
  <c r="H85" i="12"/>
  <c r="F85" i="12"/>
  <c r="C85" i="12"/>
  <c r="J84" i="12"/>
  <c r="H84" i="12"/>
  <c r="C84" i="12"/>
  <c r="J83" i="12"/>
  <c r="H83" i="12"/>
  <c r="F83" i="12"/>
  <c r="C83" i="12"/>
  <c r="J82" i="12"/>
  <c r="H82" i="12"/>
  <c r="F82" i="12"/>
  <c r="C82" i="12"/>
  <c r="J81" i="12"/>
  <c r="H81" i="12"/>
  <c r="F81" i="12"/>
  <c r="C81" i="12"/>
  <c r="J80" i="12"/>
  <c r="H80" i="12"/>
  <c r="F80" i="12"/>
  <c r="C80" i="12"/>
  <c r="J79" i="12"/>
  <c r="H79" i="12"/>
  <c r="F79" i="12"/>
  <c r="C79" i="12"/>
  <c r="J78" i="12"/>
  <c r="H78" i="12"/>
  <c r="F78" i="12"/>
  <c r="C78" i="12"/>
  <c r="J77" i="12"/>
  <c r="H77" i="12"/>
  <c r="F77" i="12"/>
  <c r="C77" i="12"/>
  <c r="J76" i="12"/>
  <c r="H76" i="12"/>
  <c r="F76" i="12"/>
  <c r="C76" i="12"/>
  <c r="J75" i="12"/>
  <c r="H75" i="12"/>
  <c r="F75" i="12"/>
  <c r="C75" i="12"/>
  <c r="J89" i="13"/>
  <c r="H89" i="13"/>
  <c r="F89" i="13"/>
  <c r="C89" i="13"/>
  <c r="J88" i="13"/>
  <c r="H88" i="13"/>
  <c r="F88" i="13"/>
  <c r="C88" i="13"/>
  <c r="J87" i="13"/>
  <c r="H87" i="13"/>
  <c r="F87" i="13"/>
  <c r="C87" i="13"/>
  <c r="J86" i="13"/>
  <c r="H86" i="13"/>
  <c r="C86" i="13"/>
  <c r="J85" i="13"/>
  <c r="H85" i="13"/>
  <c r="F85" i="13"/>
  <c r="C85" i="13"/>
  <c r="J84" i="13"/>
  <c r="H84" i="13"/>
  <c r="C84" i="13"/>
  <c r="J83" i="13"/>
  <c r="H83" i="13"/>
  <c r="F83" i="13"/>
  <c r="C83" i="13"/>
  <c r="J82" i="13"/>
  <c r="H82" i="13"/>
  <c r="F82" i="13"/>
  <c r="C82" i="13"/>
  <c r="J81" i="13"/>
  <c r="H81" i="13"/>
  <c r="F81" i="13"/>
  <c r="C81" i="13"/>
  <c r="J80" i="13"/>
  <c r="H80" i="13"/>
  <c r="F80" i="13"/>
  <c r="C80" i="13"/>
  <c r="J79" i="13"/>
  <c r="H79" i="13"/>
  <c r="F79" i="13"/>
  <c r="C79" i="13"/>
  <c r="J78" i="13"/>
  <c r="H78" i="13"/>
  <c r="F78" i="13"/>
  <c r="C78" i="13"/>
  <c r="J77" i="13"/>
  <c r="H77" i="13"/>
  <c r="F77" i="13"/>
  <c r="C77" i="13"/>
  <c r="J76" i="13"/>
  <c r="H76" i="13"/>
  <c r="F76" i="13"/>
  <c r="C76" i="13"/>
  <c r="J75" i="13"/>
  <c r="H75" i="13"/>
  <c r="F75" i="13"/>
  <c r="C75" i="13"/>
  <c r="J89" i="14"/>
  <c r="H89" i="14"/>
  <c r="F89" i="14"/>
  <c r="C89" i="14"/>
  <c r="J88" i="14"/>
  <c r="H88" i="14"/>
  <c r="F88" i="14"/>
  <c r="C88" i="14"/>
  <c r="J87" i="14"/>
  <c r="H87" i="14"/>
  <c r="F87" i="14"/>
  <c r="C87" i="14"/>
  <c r="J86" i="14"/>
  <c r="H86" i="14"/>
  <c r="C86" i="14"/>
  <c r="J85" i="14"/>
  <c r="H85" i="14"/>
  <c r="F85" i="14"/>
  <c r="C85" i="14"/>
  <c r="J84" i="14"/>
  <c r="H84" i="14"/>
  <c r="C84" i="14"/>
  <c r="J83" i="14"/>
  <c r="H83" i="14"/>
  <c r="F83" i="14"/>
  <c r="C83" i="14"/>
  <c r="J82" i="14"/>
  <c r="H82" i="14"/>
  <c r="F82" i="14"/>
  <c r="C82" i="14"/>
  <c r="J81" i="14"/>
  <c r="H81" i="14"/>
  <c r="F81" i="14"/>
  <c r="C81" i="14"/>
  <c r="J80" i="14"/>
  <c r="H80" i="14"/>
  <c r="F80" i="14"/>
  <c r="C80" i="14"/>
  <c r="J79" i="14"/>
  <c r="H79" i="14"/>
  <c r="F79" i="14"/>
  <c r="C79" i="14"/>
  <c r="J78" i="14"/>
  <c r="H78" i="14"/>
  <c r="F78" i="14"/>
  <c r="C78" i="14"/>
  <c r="J77" i="14"/>
  <c r="H77" i="14"/>
  <c r="F77" i="14"/>
  <c r="C77" i="14"/>
  <c r="J76" i="14"/>
  <c r="H76" i="14"/>
  <c r="F76" i="14"/>
  <c r="C76" i="14"/>
  <c r="J75" i="14"/>
  <c r="H75" i="14"/>
  <c r="F75" i="14"/>
  <c r="C75" i="14"/>
  <c r="J89" i="15"/>
  <c r="H89" i="15"/>
  <c r="F89" i="15"/>
  <c r="C89" i="15"/>
  <c r="J88" i="15"/>
  <c r="H88" i="15"/>
  <c r="F88" i="15"/>
  <c r="C88" i="15"/>
  <c r="J87" i="15"/>
  <c r="H87" i="15"/>
  <c r="F87" i="15"/>
  <c r="C87" i="15"/>
  <c r="J86" i="15"/>
  <c r="H86" i="15"/>
  <c r="C86" i="15"/>
  <c r="J85" i="15"/>
  <c r="H85" i="15"/>
  <c r="F85" i="15"/>
  <c r="C85" i="15"/>
  <c r="J84" i="15"/>
  <c r="H84" i="15"/>
  <c r="C84" i="15"/>
  <c r="J83" i="15"/>
  <c r="H83" i="15"/>
  <c r="F83" i="15"/>
  <c r="C83" i="15"/>
  <c r="J82" i="15"/>
  <c r="H82" i="15"/>
  <c r="F82" i="15"/>
  <c r="C82" i="15"/>
  <c r="J81" i="15"/>
  <c r="H81" i="15"/>
  <c r="F81" i="15"/>
  <c r="C81" i="15"/>
  <c r="J80" i="15"/>
  <c r="H80" i="15"/>
  <c r="F80" i="15"/>
  <c r="C80" i="15"/>
  <c r="J79" i="15"/>
  <c r="H79" i="15"/>
  <c r="F79" i="15"/>
  <c r="C79" i="15"/>
  <c r="J78" i="15"/>
  <c r="H78" i="15"/>
  <c r="F78" i="15"/>
  <c r="C78" i="15"/>
  <c r="J77" i="15"/>
  <c r="H77" i="15"/>
  <c r="F77" i="15"/>
  <c r="C77" i="15"/>
  <c r="J76" i="15"/>
  <c r="H76" i="15"/>
  <c r="F76" i="15"/>
  <c r="C76" i="15"/>
  <c r="J75" i="15"/>
  <c r="H75" i="15"/>
  <c r="F75" i="15"/>
  <c r="C75" i="15"/>
  <c r="J89" i="16"/>
  <c r="H89" i="16"/>
  <c r="F89" i="16"/>
  <c r="C89" i="16"/>
  <c r="J88" i="16"/>
  <c r="H88" i="16"/>
  <c r="F88" i="16"/>
  <c r="C88" i="16"/>
  <c r="J87" i="16"/>
  <c r="H87" i="16"/>
  <c r="F87" i="16"/>
  <c r="C87" i="16"/>
  <c r="J86" i="16"/>
  <c r="H86" i="16"/>
  <c r="C86" i="16"/>
  <c r="J85" i="16"/>
  <c r="H85" i="16"/>
  <c r="F85" i="16"/>
  <c r="C85" i="16"/>
  <c r="J84" i="16"/>
  <c r="H84" i="16"/>
  <c r="C84" i="16"/>
  <c r="J83" i="16"/>
  <c r="H83" i="16"/>
  <c r="F83" i="16"/>
  <c r="C83" i="16"/>
  <c r="J82" i="16"/>
  <c r="H82" i="16"/>
  <c r="F82" i="16"/>
  <c r="C82" i="16"/>
  <c r="J81" i="16"/>
  <c r="H81" i="16"/>
  <c r="F81" i="16"/>
  <c r="C81" i="16"/>
  <c r="J80" i="16"/>
  <c r="H80" i="16"/>
  <c r="F80" i="16"/>
  <c r="C80" i="16"/>
  <c r="J79" i="16"/>
  <c r="H79" i="16"/>
  <c r="F79" i="16"/>
  <c r="C79" i="16"/>
  <c r="J78" i="16"/>
  <c r="H78" i="16"/>
  <c r="F78" i="16"/>
  <c r="C78" i="16"/>
  <c r="J77" i="16"/>
  <c r="H77" i="16"/>
  <c r="F77" i="16"/>
  <c r="C77" i="16"/>
  <c r="J76" i="16"/>
  <c r="H76" i="16"/>
  <c r="F76" i="16"/>
  <c r="C76" i="16"/>
  <c r="J75" i="16"/>
  <c r="H75" i="16"/>
  <c r="F75" i="16"/>
  <c r="C75" i="16"/>
  <c r="J89" i="17"/>
  <c r="H89" i="17"/>
  <c r="F89" i="17"/>
  <c r="C89" i="17"/>
  <c r="J88" i="17"/>
  <c r="H88" i="17"/>
  <c r="F88" i="17"/>
  <c r="C88" i="17"/>
  <c r="J87" i="17"/>
  <c r="H87" i="17"/>
  <c r="F87" i="17"/>
  <c r="C87" i="17"/>
  <c r="J86" i="17"/>
  <c r="H86" i="17"/>
  <c r="C86" i="17"/>
  <c r="J85" i="17"/>
  <c r="H85" i="17"/>
  <c r="F85" i="17"/>
  <c r="C85" i="17"/>
  <c r="J84" i="17"/>
  <c r="H84" i="17"/>
  <c r="C84" i="17"/>
  <c r="J83" i="17"/>
  <c r="H83" i="17"/>
  <c r="F83" i="17"/>
  <c r="C83" i="17"/>
  <c r="J82" i="17"/>
  <c r="H82" i="17"/>
  <c r="F82" i="17"/>
  <c r="C82" i="17"/>
  <c r="J81" i="17"/>
  <c r="H81" i="17"/>
  <c r="F81" i="17"/>
  <c r="C81" i="17"/>
  <c r="J80" i="17"/>
  <c r="H80" i="17"/>
  <c r="F80" i="17"/>
  <c r="C80" i="17"/>
  <c r="J79" i="17"/>
  <c r="H79" i="17"/>
  <c r="F79" i="17"/>
  <c r="C79" i="17"/>
  <c r="J78" i="17"/>
  <c r="H78" i="17"/>
  <c r="F78" i="17"/>
  <c r="C78" i="17"/>
  <c r="J77" i="17"/>
  <c r="H77" i="17"/>
  <c r="F77" i="17"/>
  <c r="C77" i="17"/>
  <c r="J76" i="17"/>
  <c r="H76" i="17"/>
  <c r="F76" i="17"/>
  <c r="C76" i="17"/>
  <c r="J75" i="17"/>
  <c r="H75" i="17"/>
  <c r="F75" i="17"/>
  <c r="C75" i="17"/>
  <c r="J89" i="18"/>
  <c r="H89" i="18"/>
  <c r="F89" i="18"/>
  <c r="C89" i="18"/>
  <c r="J88" i="18"/>
  <c r="H88" i="18"/>
  <c r="F88" i="18"/>
  <c r="C88" i="18"/>
  <c r="J87" i="18"/>
  <c r="H87" i="18"/>
  <c r="F87" i="18"/>
  <c r="C87" i="18"/>
  <c r="J86" i="18"/>
  <c r="H86" i="18"/>
  <c r="C86" i="18"/>
  <c r="J85" i="18"/>
  <c r="H85" i="18"/>
  <c r="F85" i="18"/>
  <c r="C85" i="18"/>
  <c r="J84" i="18"/>
  <c r="H84" i="18"/>
  <c r="C84" i="18"/>
  <c r="J83" i="18"/>
  <c r="H83" i="18"/>
  <c r="F83" i="18"/>
  <c r="C83" i="18"/>
  <c r="J82" i="18"/>
  <c r="H82" i="18"/>
  <c r="F82" i="18"/>
  <c r="C82" i="18"/>
  <c r="J81" i="18"/>
  <c r="H81" i="18"/>
  <c r="F81" i="18"/>
  <c r="C81" i="18"/>
  <c r="J80" i="18"/>
  <c r="H80" i="18"/>
  <c r="F80" i="18"/>
  <c r="C80" i="18"/>
  <c r="J79" i="18"/>
  <c r="H79" i="18"/>
  <c r="F79" i="18"/>
  <c r="C79" i="18"/>
  <c r="J78" i="18"/>
  <c r="H78" i="18"/>
  <c r="F78" i="18"/>
  <c r="C78" i="18"/>
  <c r="J77" i="18"/>
  <c r="H77" i="18"/>
  <c r="F77" i="18"/>
  <c r="C77" i="18"/>
  <c r="J76" i="18"/>
  <c r="H76" i="18"/>
  <c r="F76" i="18"/>
  <c r="C76" i="18"/>
  <c r="J75" i="18"/>
  <c r="H75" i="18"/>
  <c r="F75" i="18"/>
  <c r="C75" i="18"/>
  <c r="J89" i="19"/>
  <c r="H89" i="19"/>
  <c r="F89" i="19"/>
  <c r="C89" i="19"/>
  <c r="J88" i="19"/>
  <c r="H88" i="19"/>
  <c r="F88" i="19"/>
  <c r="C88" i="19"/>
  <c r="J87" i="19"/>
  <c r="H87" i="19"/>
  <c r="F87" i="19"/>
  <c r="C87" i="19"/>
  <c r="J86" i="19"/>
  <c r="H86" i="19"/>
  <c r="C86" i="19"/>
  <c r="J85" i="19"/>
  <c r="H85" i="19"/>
  <c r="F85" i="19"/>
  <c r="C85" i="19"/>
  <c r="J84" i="19"/>
  <c r="H84" i="19"/>
  <c r="C84" i="19"/>
  <c r="J83" i="19"/>
  <c r="H83" i="19"/>
  <c r="F83" i="19"/>
  <c r="C83" i="19"/>
  <c r="J82" i="19"/>
  <c r="H82" i="19"/>
  <c r="F82" i="19"/>
  <c r="C82" i="19"/>
  <c r="J81" i="19"/>
  <c r="H81" i="19"/>
  <c r="F81" i="19"/>
  <c r="C81" i="19"/>
  <c r="J80" i="19"/>
  <c r="H80" i="19"/>
  <c r="F80" i="19"/>
  <c r="C80" i="19"/>
  <c r="J79" i="19"/>
  <c r="H79" i="19"/>
  <c r="F79" i="19"/>
  <c r="C79" i="19"/>
  <c r="J78" i="19"/>
  <c r="H78" i="19"/>
  <c r="F78" i="19"/>
  <c r="C78" i="19"/>
  <c r="J77" i="19"/>
  <c r="H77" i="19"/>
  <c r="F77" i="19"/>
  <c r="C77" i="19"/>
  <c r="J76" i="19"/>
  <c r="H76" i="19"/>
  <c r="F76" i="19"/>
  <c r="C76" i="19"/>
  <c r="J75" i="19"/>
  <c r="H75" i="19"/>
  <c r="F75" i="19"/>
  <c r="C75" i="19"/>
  <c r="J89" i="20"/>
  <c r="H89" i="20"/>
  <c r="F89" i="20"/>
  <c r="C89" i="20"/>
  <c r="J88" i="20"/>
  <c r="H88" i="20"/>
  <c r="F88" i="20"/>
  <c r="C88" i="20"/>
  <c r="J87" i="20"/>
  <c r="H87" i="20"/>
  <c r="F87" i="20"/>
  <c r="C87" i="20"/>
  <c r="J86" i="20"/>
  <c r="H86" i="20"/>
  <c r="C86" i="20"/>
  <c r="J85" i="20"/>
  <c r="H85" i="20"/>
  <c r="F85" i="20"/>
  <c r="C85" i="20"/>
  <c r="J84" i="20"/>
  <c r="H84" i="20"/>
  <c r="C84" i="20"/>
  <c r="J83" i="20"/>
  <c r="H83" i="20"/>
  <c r="F83" i="20"/>
  <c r="C83" i="20"/>
  <c r="J82" i="20"/>
  <c r="H82" i="20"/>
  <c r="F82" i="20"/>
  <c r="C82" i="20"/>
  <c r="J81" i="20"/>
  <c r="H81" i="20"/>
  <c r="F81" i="20"/>
  <c r="C81" i="20"/>
  <c r="J80" i="20"/>
  <c r="H80" i="20"/>
  <c r="F80" i="20"/>
  <c r="C80" i="20"/>
  <c r="J79" i="20"/>
  <c r="H79" i="20"/>
  <c r="F79" i="20"/>
  <c r="C79" i="20"/>
  <c r="J78" i="20"/>
  <c r="H78" i="20"/>
  <c r="F78" i="20"/>
  <c r="C78" i="20"/>
  <c r="J77" i="20"/>
  <c r="H77" i="20"/>
  <c r="F77" i="20"/>
  <c r="C77" i="20"/>
  <c r="J76" i="20"/>
  <c r="H76" i="20"/>
  <c r="F76" i="20"/>
  <c r="C76" i="20"/>
  <c r="J75" i="20"/>
  <c r="H75" i="20"/>
  <c r="F75" i="20"/>
  <c r="C75" i="20"/>
  <c r="J89" i="21"/>
  <c r="H89" i="21"/>
  <c r="F89" i="21"/>
  <c r="C89" i="21"/>
  <c r="J88" i="21"/>
  <c r="H88" i="21"/>
  <c r="F88" i="21"/>
  <c r="C88" i="21"/>
  <c r="J87" i="21"/>
  <c r="H87" i="21"/>
  <c r="F87" i="21"/>
  <c r="C87" i="21"/>
  <c r="J86" i="21"/>
  <c r="H86" i="21"/>
  <c r="C86" i="21"/>
  <c r="J85" i="21"/>
  <c r="H85" i="21"/>
  <c r="F85" i="21"/>
  <c r="C85" i="21"/>
  <c r="J84" i="21"/>
  <c r="H84" i="21"/>
  <c r="C84" i="21"/>
  <c r="J83" i="21"/>
  <c r="H83" i="21"/>
  <c r="F83" i="21"/>
  <c r="C83" i="21"/>
  <c r="J82" i="21"/>
  <c r="H82" i="21"/>
  <c r="F82" i="21"/>
  <c r="C82" i="21"/>
  <c r="J81" i="21"/>
  <c r="H81" i="21"/>
  <c r="F81" i="21"/>
  <c r="C81" i="21"/>
  <c r="J80" i="21"/>
  <c r="H80" i="21"/>
  <c r="F80" i="21"/>
  <c r="C80" i="21"/>
  <c r="J79" i="21"/>
  <c r="H79" i="21"/>
  <c r="F79" i="21"/>
  <c r="C79" i="21"/>
  <c r="J78" i="21"/>
  <c r="H78" i="21"/>
  <c r="F78" i="21"/>
  <c r="C78" i="21"/>
  <c r="J77" i="21"/>
  <c r="H77" i="21"/>
  <c r="F77" i="21"/>
  <c r="C77" i="21"/>
  <c r="J76" i="21"/>
  <c r="H76" i="21"/>
  <c r="F76" i="21"/>
  <c r="C76" i="21"/>
  <c r="J75" i="21"/>
  <c r="H75" i="21"/>
  <c r="F75" i="21"/>
  <c r="C75" i="21"/>
  <c r="J89" i="22"/>
  <c r="H89" i="22"/>
  <c r="F89" i="22"/>
  <c r="C89" i="22"/>
  <c r="J88" i="22"/>
  <c r="H88" i="22"/>
  <c r="F88" i="22"/>
  <c r="C88" i="22"/>
  <c r="J87" i="22"/>
  <c r="H87" i="22"/>
  <c r="F87" i="22"/>
  <c r="C87" i="22"/>
  <c r="J86" i="22"/>
  <c r="H86" i="22"/>
  <c r="C86" i="22"/>
  <c r="J85" i="22"/>
  <c r="H85" i="22"/>
  <c r="F85" i="22"/>
  <c r="C85" i="22"/>
  <c r="J84" i="22"/>
  <c r="H84" i="22"/>
  <c r="C84" i="22"/>
  <c r="J83" i="22"/>
  <c r="H83" i="22"/>
  <c r="F83" i="22"/>
  <c r="C83" i="22"/>
  <c r="J82" i="22"/>
  <c r="H82" i="22"/>
  <c r="F82" i="22"/>
  <c r="C82" i="22"/>
  <c r="J81" i="22"/>
  <c r="H81" i="22"/>
  <c r="F81" i="22"/>
  <c r="C81" i="22"/>
  <c r="J80" i="22"/>
  <c r="H80" i="22"/>
  <c r="F80" i="22"/>
  <c r="C80" i="22"/>
  <c r="J79" i="22"/>
  <c r="H79" i="22"/>
  <c r="F79" i="22"/>
  <c r="C79" i="22"/>
  <c r="J78" i="22"/>
  <c r="H78" i="22"/>
  <c r="F78" i="22"/>
  <c r="C78" i="22"/>
  <c r="J77" i="22"/>
  <c r="H77" i="22"/>
  <c r="F77" i="22"/>
  <c r="C77" i="22"/>
  <c r="J76" i="22"/>
  <c r="H76" i="22"/>
  <c r="F76" i="22"/>
  <c r="C76" i="22"/>
  <c r="J75" i="22"/>
  <c r="H75" i="22"/>
  <c r="F75" i="22"/>
  <c r="C75" i="22"/>
  <c r="J89" i="23"/>
  <c r="H89" i="23"/>
  <c r="F89" i="23"/>
  <c r="C89" i="23"/>
  <c r="J88" i="23"/>
  <c r="H88" i="23"/>
  <c r="F88" i="23"/>
  <c r="C88" i="23"/>
  <c r="J87" i="23"/>
  <c r="H87" i="23"/>
  <c r="F87" i="23"/>
  <c r="C87" i="23"/>
  <c r="J86" i="23"/>
  <c r="H86" i="23"/>
  <c r="C86" i="23"/>
  <c r="J85" i="23"/>
  <c r="H85" i="23"/>
  <c r="F85" i="23"/>
  <c r="C85" i="23"/>
  <c r="J84" i="23"/>
  <c r="H84" i="23"/>
  <c r="C84" i="23"/>
  <c r="J83" i="23"/>
  <c r="H83" i="23"/>
  <c r="F83" i="23"/>
  <c r="C83" i="23"/>
  <c r="J82" i="23"/>
  <c r="H82" i="23"/>
  <c r="F82" i="23"/>
  <c r="C82" i="23"/>
  <c r="J81" i="23"/>
  <c r="H81" i="23"/>
  <c r="F81" i="23"/>
  <c r="C81" i="23"/>
  <c r="J80" i="23"/>
  <c r="H80" i="23"/>
  <c r="F80" i="23"/>
  <c r="C80" i="23"/>
  <c r="J79" i="23"/>
  <c r="H79" i="23"/>
  <c r="F79" i="23"/>
  <c r="C79" i="23"/>
  <c r="J78" i="23"/>
  <c r="H78" i="23"/>
  <c r="F78" i="23"/>
  <c r="C78" i="23"/>
  <c r="J77" i="23"/>
  <c r="H77" i="23"/>
  <c r="F77" i="23"/>
  <c r="C77" i="23"/>
  <c r="J76" i="23"/>
  <c r="H76" i="23"/>
  <c r="F76" i="23"/>
  <c r="C76" i="23"/>
  <c r="J75" i="23"/>
  <c r="H75" i="23"/>
  <c r="F75" i="23"/>
  <c r="C75" i="23"/>
  <c r="J89" i="24"/>
  <c r="H89" i="24"/>
  <c r="F89" i="24"/>
  <c r="C89" i="24"/>
  <c r="J88" i="24"/>
  <c r="H88" i="24"/>
  <c r="F88" i="24"/>
  <c r="C88" i="24"/>
  <c r="J87" i="24"/>
  <c r="H87" i="24"/>
  <c r="F87" i="24"/>
  <c r="C87" i="24"/>
  <c r="J86" i="24"/>
  <c r="H86" i="24"/>
  <c r="C86" i="24"/>
  <c r="J85" i="24"/>
  <c r="H85" i="24"/>
  <c r="F85" i="24"/>
  <c r="C85" i="24"/>
  <c r="J84" i="24"/>
  <c r="H84" i="24"/>
  <c r="C84" i="24"/>
  <c r="J83" i="24"/>
  <c r="H83" i="24"/>
  <c r="F83" i="24"/>
  <c r="C83" i="24"/>
  <c r="J82" i="24"/>
  <c r="H82" i="24"/>
  <c r="F82" i="24"/>
  <c r="C82" i="24"/>
  <c r="J81" i="24"/>
  <c r="H81" i="24"/>
  <c r="F81" i="24"/>
  <c r="C81" i="24"/>
  <c r="J80" i="24"/>
  <c r="H80" i="24"/>
  <c r="F80" i="24"/>
  <c r="C80" i="24"/>
  <c r="J79" i="24"/>
  <c r="H79" i="24"/>
  <c r="F79" i="24"/>
  <c r="C79" i="24"/>
  <c r="J78" i="24"/>
  <c r="H78" i="24"/>
  <c r="F78" i="24"/>
  <c r="C78" i="24"/>
  <c r="J77" i="24"/>
  <c r="H77" i="24"/>
  <c r="F77" i="24"/>
  <c r="C77" i="24"/>
  <c r="J76" i="24"/>
  <c r="H76" i="24"/>
  <c r="F76" i="24"/>
  <c r="C76" i="24"/>
  <c r="J75" i="24"/>
  <c r="H75" i="24"/>
  <c r="F75" i="24"/>
  <c r="C75" i="24"/>
  <c r="J89" i="25"/>
  <c r="H89" i="25"/>
  <c r="F89" i="25"/>
  <c r="C89" i="25"/>
  <c r="J88" i="25"/>
  <c r="H88" i="25"/>
  <c r="F88" i="25"/>
  <c r="C88" i="25"/>
  <c r="J87" i="25"/>
  <c r="H87" i="25"/>
  <c r="F87" i="25"/>
  <c r="C87" i="25"/>
  <c r="J86" i="25"/>
  <c r="H86" i="25"/>
  <c r="C86" i="25"/>
  <c r="J85" i="25"/>
  <c r="H85" i="25"/>
  <c r="F85" i="25"/>
  <c r="C85" i="25"/>
  <c r="J84" i="25"/>
  <c r="H84" i="25"/>
  <c r="C84" i="25"/>
  <c r="J83" i="25"/>
  <c r="H83" i="25"/>
  <c r="F83" i="25"/>
  <c r="C83" i="25"/>
  <c r="J82" i="25"/>
  <c r="H82" i="25"/>
  <c r="F82" i="25"/>
  <c r="C82" i="25"/>
  <c r="J81" i="25"/>
  <c r="H81" i="25"/>
  <c r="F81" i="25"/>
  <c r="C81" i="25"/>
  <c r="J80" i="25"/>
  <c r="H80" i="25"/>
  <c r="F80" i="25"/>
  <c r="C80" i="25"/>
  <c r="J79" i="25"/>
  <c r="H79" i="25"/>
  <c r="F79" i="25"/>
  <c r="C79" i="25"/>
  <c r="J78" i="25"/>
  <c r="H78" i="25"/>
  <c r="F78" i="25"/>
  <c r="C78" i="25"/>
  <c r="J77" i="25"/>
  <c r="H77" i="25"/>
  <c r="F77" i="25"/>
  <c r="C77" i="25"/>
  <c r="J76" i="25"/>
  <c r="H76" i="25"/>
  <c r="F76" i="25"/>
  <c r="C76" i="25"/>
  <c r="J75" i="25"/>
  <c r="H75" i="25"/>
  <c r="F75" i="25"/>
  <c r="C75" i="25"/>
  <c r="J89" i="26"/>
  <c r="H89" i="26"/>
  <c r="F89" i="26"/>
  <c r="C89" i="26"/>
  <c r="J88" i="26"/>
  <c r="H88" i="26"/>
  <c r="F88" i="26"/>
  <c r="C88" i="26"/>
  <c r="J87" i="26"/>
  <c r="H87" i="26"/>
  <c r="F87" i="26"/>
  <c r="C87" i="26"/>
  <c r="J86" i="26"/>
  <c r="H86" i="26"/>
  <c r="C86" i="26"/>
  <c r="J85" i="26"/>
  <c r="H85" i="26"/>
  <c r="F85" i="26"/>
  <c r="C85" i="26"/>
  <c r="J84" i="26"/>
  <c r="H84" i="26"/>
  <c r="C84" i="26"/>
  <c r="J83" i="26"/>
  <c r="H83" i="26"/>
  <c r="F83" i="26"/>
  <c r="C83" i="26"/>
  <c r="J82" i="26"/>
  <c r="H82" i="26"/>
  <c r="F82" i="26"/>
  <c r="C82" i="26"/>
  <c r="J81" i="26"/>
  <c r="H81" i="26"/>
  <c r="F81" i="26"/>
  <c r="C81" i="26"/>
  <c r="J80" i="26"/>
  <c r="H80" i="26"/>
  <c r="F80" i="26"/>
  <c r="C80" i="26"/>
  <c r="J79" i="26"/>
  <c r="H79" i="26"/>
  <c r="F79" i="26"/>
  <c r="C79" i="26"/>
  <c r="J78" i="26"/>
  <c r="H78" i="26"/>
  <c r="F78" i="26"/>
  <c r="C78" i="26"/>
  <c r="J77" i="26"/>
  <c r="H77" i="26"/>
  <c r="F77" i="26"/>
  <c r="C77" i="26"/>
  <c r="J76" i="26"/>
  <c r="H76" i="26"/>
  <c r="F76" i="26"/>
  <c r="C76" i="26"/>
  <c r="J75" i="26"/>
  <c r="H75" i="26"/>
  <c r="F75" i="26"/>
  <c r="C75" i="26"/>
  <c r="J90" i="27"/>
  <c r="H90" i="27"/>
  <c r="F90" i="27"/>
  <c r="C90" i="27"/>
  <c r="J89" i="27"/>
  <c r="H89" i="27"/>
  <c r="F89" i="27"/>
  <c r="C89" i="27"/>
  <c r="J88" i="27"/>
  <c r="H88" i="27"/>
  <c r="F88" i="27"/>
  <c r="C88" i="27"/>
  <c r="J87" i="27"/>
  <c r="H87" i="27"/>
  <c r="C87" i="27"/>
  <c r="J86" i="27"/>
  <c r="H86" i="27"/>
  <c r="F86" i="27"/>
  <c r="C86" i="27"/>
  <c r="J85" i="27"/>
  <c r="H85" i="27"/>
  <c r="C85" i="27"/>
  <c r="J84" i="27"/>
  <c r="H84" i="27"/>
  <c r="F84" i="27"/>
  <c r="C84" i="27"/>
  <c r="J83" i="27"/>
  <c r="H83" i="27"/>
  <c r="F83" i="27"/>
  <c r="C83" i="27"/>
  <c r="J82" i="27"/>
  <c r="H82" i="27"/>
  <c r="F82" i="27"/>
  <c r="C82" i="27"/>
  <c r="J81" i="27"/>
  <c r="H81" i="27"/>
  <c r="F81" i="27"/>
  <c r="C81" i="27"/>
  <c r="J80" i="27"/>
  <c r="H80" i="27"/>
  <c r="F80" i="27"/>
  <c r="C80" i="27"/>
  <c r="J79" i="27"/>
  <c r="H79" i="27"/>
  <c r="F79" i="27"/>
  <c r="C79" i="27"/>
  <c r="J78" i="27"/>
  <c r="H78" i="27"/>
  <c r="F78" i="27"/>
  <c r="C78" i="27"/>
  <c r="J77" i="27"/>
  <c r="H77" i="27"/>
  <c r="F77" i="27"/>
  <c r="C77" i="27"/>
  <c r="J76" i="27"/>
  <c r="H76" i="27"/>
  <c r="F76" i="27"/>
  <c r="C76" i="27"/>
  <c r="C135" i="24"/>
  <c r="F135" i="24"/>
  <c r="H135" i="24"/>
  <c r="J135" i="24"/>
  <c r="C136" i="24"/>
  <c r="F136" i="24"/>
  <c r="H136" i="24"/>
  <c r="J136" i="24"/>
  <c r="C137" i="24"/>
  <c r="F137" i="24"/>
  <c r="H137" i="24"/>
  <c r="J137" i="24"/>
  <c r="C135" i="23"/>
  <c r="F135" i="23"/>
  <c r="H135" i="23"/>
  <c r="J135" i="23"/>
  <c r="C136" i="23"/>
  <c r="F136" i="23"/>
  <c r="H136" i="23"/>
  <c r="J136" i="23"/>
  <c r="C137" i="23"/>
  <c r="F137" i="23"/>
  <c r="H137" i="23"/>
  <c r="J137" i="23"/>
  <c r="C135" i="22"/>
  <c r="F135" i="22"/>
  <c r="H135" i="22"/>
  <c r="J135" i="22"/>
  <c r="C136" i="22"/>
  <c r="F136" i="22"/>
  <c r="H136" i="22"/>
  <c r="J136" i="22"/>
  <c r="C137" i="22"/>
  <c r="F137" i="22"/>
  <c r="H137" i="22"/>
  <c r="J137" i="22"/>
  <c r="C135" i="21"/>
  <c r="F135" i="21"/>
  <c r="H135" i="21"/>
  <c r="J135" i="21"/>
  <c r="C136" i="21"/>
  <c r="F136" i="21"/>
  <c r="H136" i="21"/>
  <c r="J136" i="21"/>
  <c r="C137" i="21"/>
  <c r="F137" i="21"/>
  <c r="H137" i="21"/>
  <c r="J137" i="21"/>
  <c r="J89" i="28"/>
  <c r="J83" i="28"/>
  <c r="J82" i="28"/>
  <c r="J81" i="28"/>
  <c r="J80" i="28"/>
  <c r="J79" i="28"/>
  <c r="J78" i="28"/>
  <c r="J77" i="28"/>
  <c r="J76" i="28"/>
  <c r="J75" i="28"/>
  <c r="H89" i="28"/>
  <c r="H83" i="28"/>
  <c r="H82" i="28"/>
  <c r="H81" i="28"/>
  <c r="H80" i="28"/>
  <c r="H79" i="28"/>
  <c r="H78" i="28"/>
  <c r="H77" i="28"/>
  <c r="H76" i="28"/>
  <c r="H75" i="28"/>
  <c r="F89" i="28"/>
  <c r="F83" i="28"/>
  <c r="F82" i="28"/>
  <c r="F81" i="28"/>
  <c r="F80" i="28"/>
  <c r="F79" i="28"/>
  <c r="F78" i="28"/>
  <c r="F77" i="28"/>
  <c r="F76" i="28"/>
  <c r="C89" i="28"/>
  <c r="C83" i="28" l="1"/>
  <c r="C82" i="28"/>
  <c r="C81" i="28"/>
  <c r="C80" i="28"/>
  <c r="C79" i="28"/>
  <c r="C78" i="28"/>
  <c r="C77" i="28"/>
  <c r="C76" i="28"/>
  <c r="F74" i="28"/>
  <c r="C74" i="28"/>
  <c r="F75" i="28"/>
  <c r="C75" i="28"/>
  <c r="D77" i="9"/>
  <c r="D76" i="10"/>
  <c r="D77" i="10"/>
  <c r="D77" i="11"/>
  <c r="D76" i="12"/>
  <c r="D77" i="12"/>
  <c r="D77" i="13"/>
  <c r="D76" i="14"/>
  <c r="D77" i="14"/>
  <c r="D77" i="15"/>
  <c r="D76" i="16"/>
  <c r="D77" i="16"/>
  <c r="D77" i="17"/>
  <c r="D76" i="18"/>
  <c r="D77" i="18"/>
  <c r="D77" i="19"/>
  <c r="D76" i="20"/>
  <c r="D77" i="20"/>
  <c r="D77" i="21"/>
  <c r="D76" i="22"/>
  <c r="D77" i="22"/>
  <c r="D77" i="23"/>
  <c r="D76" i="24"/>
  <c r="D77" i="24"/>
  <c r="D77" i="25"/>
  <c r="D76" i="26"/>
  <c r="D77" i="26"/>
  <c r="D78" i="27"/>
  <c r="D76" i="28"/>
  <c r="D77" i="28"/>
  <c r="D89" i="28"/>
  <c r="D90" i="27"/>
  <c r="D89" i="26"/>
  <c r="D89" i="25"/>
  <c r="D89" i="24"/>
  <c r="D89" i="23"/>
  <c r="D89" i="22"/>
  <c r="D89" i="21"/>
  <c r="D89" i="20"/>
  <c r="D89" i="19"/>
  <c r="D89" i="18"/>
  <c r="D89" i="16"/>
  <c r="D89" i="15"/>
  <c r="D89" i="14"/>
  <c r="D89" i="13"/>
  <c r="D89" i="12"/>
  <c r="D89" i="11"/>
  <c r="D89" i="10"/>
  <c r="D89" i="9"/>
  <c r="D89" i="3"/>
  <c r="D88" i="28"/>
  <c r="D89" i="27"/>
  <c r="D88" i="26"/>
  <c r="D88" i="25"/>
  <c r="D88" i="24"/>
  <c r="D88" i="23"/>
  <c r="D88" i="22"/>
  <c r="D88" i="21"/>
  <c r="D88" i="20"/>
  <c r="D88" i="19"/>
  <c r="D88" i="18"/>
  <c r="D88" i="17"/>
  <c r="D88" i="16"/>
  <c r="D88" i="15"/>
  <c r="D88" i="14"/>
  <c r="D88" i="13"/>
  <c r="D88" i="12"/>
  <c r="D88" i="11"/>
  <c r="D88" i="10"/>
  <c r="D88" i="9"/>
  <c r="D88" i="3"/>
  <c r="D87" i="28"/>
  <c r="D88" i="27"/>
  <c r="D87" i="26"/>
  <c r="D87" i="25"/>
  <c r="D87" i="24"/>
  <c r="D87" i="23"/>
  <c r="D87" i="22"/>
  <c r="D87" i="21"/>
  <c r="D87" i="20"/>
  <c r="D87" i="19"/>
  <c r="D87" i="18"/>
  <c r="D87" i="17"/>
  <c r="D87" i="16"/>
  <c r="D87" i="15"/>
  <c r="D87" i="14"/>
  <c r="D87" i="13"/>
  <c r="D87" i="12"/>
  <c r="D87" i="11"/>
  <c r="D87" i="10"/>
  <c r="D87" i="9"/>
  <c r="D87" i="3"/>
  <c r="D86" i="28"/>
  <c r="D87" i="27"/>
  <c r="D86" i="26"/>
  <c r="D86" i="25"/>
  <c r="D86" i="24"/>
  <c r="D86" i="23"/>
  <c r="D86" i="22"/>
  <c r="D86" i="21"/>
  <c r="D86" i="20"/>
  <c r="D86" i="19"/>
  <c r="D86" i="18"/>
  <c r="D86" i="17"/>
  <c r="D86" i="16"/>
  <c r="D86" i="15"/>
  <c r="D86" i="14"/>
  <c r="D86" i="13"/>
  <c r="D86" i="12"/>
  <c r="D86" i="11"/>
  <c r="D86" i="10"/>
  <c r="D86" i="3"/>
  <c r="D85" i="28"/>
  <c r="D86" i="27"/>
  <c r="D85" i="26"/>
  <c r="D85" i="25"/>
  <c r="D85" i="24"/>
  <c r="D85" i="23"/>
  <c r="D85" i="22"/>
  <c r="D85" i="21"/>
  <c r="D85" i="20"/>
  <c r="D85" i="19"/>
  <c r="D85" i="18"/>
  <c r="D85" i="17"/>
  <c r="D85" i="16"/>
  <c r="D85" i="15"/>
  <c r="D85" i="14"/>
  <c r="D85" i="13"/>
  <c r="D85" i="12"/>
  <c r="D85" i="11"/>
  <c r="D85" i="10"/>
  <c r="D85" i="9"/>
  <c r="D85" i="3"/>
  <c r="D84" i="28"/>
  <c r="D85" i="27"/>
  <c r="D84" i="26"/>
  <c r="D84" i="25"/>
  <c r="D84" i="24"/>
  <c r="D84" i="23"/>
  <c r="D84" i="22"/>
  <c r="D84" i="20"/>
  <c r="D84" i="19"/>
  <c r="D84" i="18"/>
  <c r="D84" i="16"/>
  <c r="D84" i="15"/>
  <c r="D84" i="14"/>
  <c r="D84" i="13"/>
  <c r="D84" i="12"/>
  <c r="D84" i="11"/>
  <c r="D84" i="10"/>
  <c r="D84" i="9"/>
  <c r="D84" i="3"/>
  <c r="D83" i="28"/>
  <c r="D84" i="27"/>
  <c r="D83" i="26"/>
  <c r="D83" i="25"/>
  <c r="D83" i="24"/>
  <c r="D83" i="23"/>
  <c r="D83" i="22"/>
  <c r="D83" i="20"/>
  <c r="D83" i="19"/>
  <c r="D83" i="18"/>
  <c r="D83" i="17"/>
  <c r="D83" i="16"/>
  <c r="D83" i="15"/>
  <c r="D83" i="14"/>
  <c r="D83" i="12"/>
  <c r="D83" i="11"/>
  <c r="D83" i="10"/>
  <c r="D83" i="3"/>
  <c r="D82" i="28"/>
  <c r="D83" i="27"/>
  <c r="D82" i="26"/>
  <c r="D82" i="25"/>
  <c r="D82" i="24"/>
  <c r="D82" i="23"/>
  <c r="D82" i="22"/>
  <c r="D82" i="21"/>
  <c r="D82" i="20"/>
  <c r="D82" i="19"/>
  <c r="D82" i="18"/>
  <c r="D82" i="16"/>
  <c r="D82" i="15"/>
  <c r="D82" i="14"/>
  <c r="D82" i="13"/>
  <c r="D82" i="12"/>
  <c r="D82" i="11"/>
  <c r="D82" i="10"/>
  <c r="D82" i="9"/>
  <c r="D82" i="3"/>
  <c r="D81" i="28"/>
  <c r="D82" i="27"/>
  <c r="D81" i="26"/>
  <c r="D81" i="25"/>
  <c r="D81" i="24"/>
  <c r="D81" i="23"/>
  <c r="D81" i="22"/>
  <c r="D81" i="21"/>
  <c r="D81" i="20"/>
  <c r="D81" i="19"/>
  <c r="D81" i="18"/>
  <c r="D81" i="17"/>
  <c r="D81" i="16"/>
  <c r="D81" i="15"/>
  <c r="D81" i="14"/>
  <c r="D81" i="13"/>
  <c r="D81" i="12"/>
  <c r="D81" i="11"/>
  <c r="D81" i="10"/>
  <c r="D81" i="9"/>
  <c r="D81" i="3"/>
  <c r="D80" i="28"/>
  <c r="D80" i="26"/>
  <c r="D80" i="25"/>
  <c r="D80" i="24"/>
  <c r="D80" i="22"/>
  <c r="D80" i="21"/>
  <c r="D80" i="20"/>
  <c r="D80" i="19"/>
  <c r="D80" i="18"/>
  <c r="D80" i="17"/>
  <c r="D80" i="16"/>
  <c r="D80" i="15"/>
  <c r="D80" i="14"/>
  <c r="D80" i="13"/>
  <c r="D80" i="12"/>
  <c r="D80" i="10"/>
  <c r="D80" i="9"/>
  <c r="D79" i="28"/>
  <c r="D80" i="27"/>
  <c r="D79" i="26"/>
  <c r="D79" i="25"/>
  <c r="D79" i="24"/>
  <c r="D79" i="23"/>
  <c r="D79" i="22"/>
  <c r="D79" i="21"/>
  <c r="D79" i="20"/>
  <c r="D79" i="19"/>
  <c r="D79" i="18"/>
  <c r="D79" i="17"/>
  <c r="D79" i="16"/>
  <c r="D79" i="15"/>
  <c r="D79" i="14"/>
  <c r="D79" i="13"/>
  <c r="D79" i="12"/>
  <c r="D79" i="11"/>
  <c r="D79" i="10"/>
  <c r="D79" i="9"/>
  <c r="D79" i="3"/>
  <c r="D78" i="28"/>
  <c r="D79" i="27"/>
  <c r="D78" i="26"/>
  <c r="D78" i="25"/>
  <c r="D78" i="24"/>
  <c r="D78" i="23"/>
  <c r="D78" i="22"/>
  <c r="D78" i="21"/>
  <c r="D78" i="20"/>
  <c r="D78" i="19"/>
  <c r="D78" i="18"/>
  <c r="D78" i="17"/>
  <c r="D78" i="16"/>
  <c r="D78" i="15"/>
  <c r="D78" i="14"/>
  <c r="D78" i="13"/>
  <c r="D78" i="12"/>
  <c r="D78" i="11"/>
  <c r="D78" i="10"/>
  <c r="D78" i="9"/>
  <c r="D78" i="3"/>
  <c r="D75" i="28"/>
  <c r="D75" i="26"/>
  <c r="D75" i="25"/>
  <c r="D75" i="24"/>
  <c r="D75" i="23"/>
  <c r="D75" i="22"/>
  <c r="D75" i="21"/>
  <c r="D75" i="20"/>
  <c r="D75" i="19"/>
  <c r="D75" i="18"/>
  <c r="D75" i="17"/>
  <c r="D75" i="16"/>
  <c r="D75" i="15"/>
  <c r="D75" i="14"/>
  <c r="D75" i="13"/>
  <c r="D75" i="12"/>
  <c r="D75" i="11"/>
  <c r="D75" i="10"/>
  <c r="D75" i="9"/>
  <c r="D75" i="3"/>
  <c r="D76" i="3" l="1"/>
  <c r="D80" i="3"/>
  <c r="D77" i="27"/>
  <c r="D76" i="25"/>
  <c r="D76" i="23"/>
  <c r="D76" i="21"/>
  <c r="D76" i="19"/>
  <c r="D76" i="17"/>
  <c r="D76" i="15"/>
  <c r="D76" i="13"/>
  <c r="D76" i="11"/>
  <c r="D76" i="9"/>
  <c r="D84" i="17"/>
  <c r="D84" i="21"/>
  <c r="D83" i="9"/>
  <c r="D83" i="13"/>
  <c r="D83" i="21"/>
  <c r="D80" i="11"/>
  <c r="D80" i="23"/>
  <c r="D81" i="27"/>
  <c r="D89" i="17" l="1"/>
  <c r="D86" i="9"/>
  <c r="D82" i="17"/>
  <c r="D77" i="3"/>
  <c r="D76" i="27"/>
  <c r="J143" i="26"/>
  <c r="H143" i="26"/>
  <c r="F61" i="3"/>
  <c r="F60" i="3"/>
  <c r="F61" i="9"/>
  <c r="F60" i="9"/>
  <c r="F61" i="10"/>
  <c r="F60" i="10"/>
  <c r="F61" i="11"/>
  <c r="F60" i="11"/>
  <c r="F61" i="12"/>
  <c r="F60" i="12"/>
  <c r="F61" i="13"/>
  <c r="F60" i="13"/>
  <c r="F61" i="14"/>
  <c r="F60" i="14"/>
  <c r="F61" i="15"/>
  <c r="F60" i="15"/>
  <c r="F61" i="16"/>
  <c r="F60" i="16"/>
  <c r="F61" i="17"/>
  <c r="F60" i="17"/>
  <c r="F61" i="18"/>
  <c r="F60" i="18"/>
  <c r="F61" i="19"/>
  <c r="F60" i="19"/>
  <c r="F61" i="20"/>
  <c r="F60" i="20"/>
  <c r="F61" i="21"/>
  <c r="F60" i="21"/>
  <c r="F61" i="22"/>
  <c r="F60" i="22"/>
  <c r="F61" i="23"/>
  <c r="F60" i="23"/>
  <c r="F61" i="24"/>
  <c r="F60" i="24"/>
  <c r="F61" i="25"/>
  <c r="F60" i="25"/>
  <c r="F61" i="26"/>
  <c r="F60" i="26"/>
  <c r="F62" i="27"/>
  <c r="F61" i="27"/>
  <c r="F61" i="28"/>
  <c r="F60" i="28"/>
  <c r="J135" i="3" l="1"/>
  <c r="H135" i="3"/>
  <c r="F135" i="3"/>
  <c r="J135" i="9"/>
  <c r="H135" i="9"/>
  <c r="F135" i="9"/>
  <c r="J135" i="10"/>
  <c r="H135" i="10"/>
  <c r="F135" i="10"/>
  <c r="J135" i="11"/>
  <c r="H135" i="11"/>
  <c r="F135" i="11"/>
  <c r="J135" i="12"/>
  <c r="H135" i="12"/>
  <c r="F135" i="12"/>
  <c r="J135" i="13"/>
  <c r="H135" i="13"/>
  <c r="F135" i="13"/>
  <c r="J135" i="14"/>
  <c r="H135" i="14"/>
  <c r="F135" i="14"/>
  <c r="J135" i="15"/>
  <c r="H135" i="15"/>
  <c r="F135" i="15"/>
  <c r="J135" i="16"/>
  <c r="H135" i="16"/>
  <c r="F135" i="16"/>
  <c r="J135" i="17"/>
  <c r="H135" i="17"/>
  <c r="F135" i="17"/>
  <c r="J135" i="18"/>
  <c r="H135" i="18"/>
  <c r="F135" i="18"/>
  <c r="J135" i="19"/>
  <c r="H135" i="19"/>
  <c r="F135" i="19"/>
  <c r="J135" i="20"/>
  <c r="H135" i="20"/>
  <c r="F135" i="20"/>
  <c r="J135" i="28"/>
  <c r="H135" i="28"/>
  <c r="F135" i="28"/>
  <c r="J135" i="26"/>
  <c r="H135" i="26"/>
  <c r="F135" i="26"/>
  <c r="J142" i="28" l="1"/>
  <c r="H142" i="28"/>
  <c r="F142" i="28"/>
  <c r="J142" i="26"/>
  <c r="H142" i="26"/>
  <c r="F142" i="26"/>
  <c r="J142" i="24"/>
  <c r="H142" i="24"/>
  <c r="F142" i="24"/>
  <c r="J142" i="23"/>
  <c r="H142" i="23"/>
  <c r="F142" i="23"/>
  <c r="J142" i="22"/>
  <c r="H142" i="22"/>
  <c r="F142" i="22"/>
  <c r="J142" i="21"/>
  <c r="H142" i="21"/>
  <c r="F142" i="21"/>
  <c r="J142" i="20"/>
  <c r="H142" i="20"/>
  <c r="F142" i="20"/>
  <c r="J142" i="19"/>
  <c r="H142" i="19"/>
  <c r="F142" i="19"/>
  <c r="J142" i="18"/>
  <c r="H142" i="18"/>
  <c r="F142" i="18"/>
  <c r="J142" i="17"/>
  <c r="H142" i="17"/>
  <c r="F142" i="17"/>
  <c r="J142" i="16"/>
  <c r="H142" i="16"/>
  <c r="F142" i="16"/>
  <c r="J142" i="15"/>
  <c r="H142" i="15"/>
  <c r="F142" i="15"/>
  <c r="J142" i="14"/>
  <c r="H142" i="14"/>
  <c r="F142" i="14"/>
  <c r="J142" i="13"/>
  <c r="H142" i="13"/>
  <c r="F142" i="13"/>
  <c r="J142" i="12"/>
  <c r="H142" i="12"/>
  <c r="F142" i="12"/>
  <c r="J142" i="11"/>
  <c r="H142" i="11"/>
  <c r="F142" i="11"/>
  <c r="J142" i="10"/>
  <c r="H142" i="10"/>
  <c r="F142" i="10"/>
  <c r="J142" i="9"/>
  <c r="H142" i="9"/>
  <c r="F142" i="9"/>
  <c r="J142" i="3"/>
  <c r="H142" i="3"/>
  <c r="F142" i="3"/>
  <c r="J139" i="3"/>
  <c r="H139" i="3"/>
  <c r="F139" i="3"/>
  <c r="J139" i="9"/>
  <c r="H139" i="9"/>
  <c r="F139" i="9"/>
  <c r="J139" i="10"/>
  <c r="H139" i="10"/>
  <c r="F139" i="10"/>
  <c r="J139" i="11"/>
  <c r="H139" i="11"/>
  <c r="F139" i="11"/>
  <c r="J139" i="12"/>
  <c r="H139" i="12"/>
  <c r="F139" i="12"/>
  <c r="J139" i="13"/>
  <c r="H139" i="13"/>
  <c r="F139" i="13"/>
  <c r="J139" i="14"/>
  <c r="H139" i="14"/>
  <c r="F139" i="14"/>
  <c r="J139" i="15"/>
  <c r="H139" i="15"/>
  <c r="F139" i="15"/>
  <c r="J139" i="16"/>
  <c r="H139" i="16"/>
  <c r="F139" i="16"/>
  <c r="J139" i="17"/>
  <c r="H139" i="17"/>
  <c r="F139" i="17"/>
  <c r="J139" i="18"/>
  <c r="H139" i="18"/>
  <c r="F139" i="18"/>
  <c r="J139" i="19"/>
  <c r="H139" i="19"/>
  <c r="F139" i="19"/>
  <c r="J139" i="20"/>
  <c r="H139" i="20"/>
  <c r="F139" i="20"/>
  <c r="J139" i="21"/>
  <c r="H139" i="21"/>
  <c r="F139" i="21"/>
  <c r="J139" i="22"/>
  <c r="H139" i="22"/>
  <c r="F139" i="22"/>
  <c r="J139" i="23"/>
  <c r="H139" i="23"/>
  <c r="F139" i="23"/>
  <c r="J139" i="24"/>
  <c r="H139" i="24"/>
  <c r="F139" i="24"/>
  <c r="J139" i="26"/>
  <c r="H139" i="26"/>
  <c r="F139" i="26"/>
  <c r="J139" i="28"/>
  <c r="H139" i="28"/>
  <c r="F139" i="28"/>
  <c r="J143" i="3" l="1"/>
  <c r="H143" i="3"/>
  <c r="F143" i="3"/>
  <c r="J143" i="9"/>
  <c r="H143" i="9"/>
  <c r="F143" i="9"/>
  <c r="J143" i="10"/>
  <c r="H143" i="10"/>
  <c r="F143" i="10"/>
  <c r="J143" i="11"/>
  <c r="H143" i="11"/>
  <c r="F143" i="11"/>
  <c r="J143" i="12"/>
  <c r="H143" i="12"/>
  <c r="F143" i="12"/>
  <c r="J143" i="13"/>
  <c r="H143" i="13"/>
  <c r="F143" i="13"/>
  <c r="J143" i="14"/>
  <c r="H143" i="14"/>
  <c r="F143" i="14"/>
  <c r="J143" i="15"/>
  <c r="H143" i="15"/>
  <c r="F143" i="15"/>
  <c r="J143" i="16"/>
  <c r="H143" i="16"/>
  <c r="F143" i="16"/>
  <c r="J143" i="17"/>
  <c r="H143" i="17"/>
  <c r="F143" i="17"/>
  <c r="J143" i="18"/>
  <c r="H143" i="18"/>
  <c r="F143" i="18"/>
  <c r="J143" i="19"/>
  <c r="H143" i="19"/>
  <c r="F143" i="19"/>
  <c r="J143" i="20"/>
  <c r="H143" i="20"/>
  <c r="F143" i="20"/>
  <c r="J143" i="21"/>
  <c r="H143" i="21"/>
  <c r="F143" i="21"/>
  <c r="J143" i="22"/>
  <c r="H143" i="22"/>
  <c r="F143" i="22"/>
  <c r="J143" i="23"/>
  <c r="H143" i="23"/>
  <c r="F143" i="23"/>
  <c r="J143" i="24"/>
  <c r="H143" i="24"/>
  <c r="F143" i="24"/>
  <c r="F143" i="26"/>
  <c r="J143" i="28"/>
  <c r="H143" i="28"/>
  <c r="F143" i="28"/>
  <c r="F144" i="28"/>
  <c r="H140" i="3" l="1"/>
  <c r="F140" i="3"/>
  <c r="H140" i="9"/>
  <c r="F140" i="9"/>
  <c r="H140" i="10"/>
  <c r="F140" i="10"/>
  <c r="H140" i="11"/>
  <c r="F140" i="11"/>
  <c r="H140" i="12"/>
  <c r="F140" i="12"/>
  <c r="H140" i="13"/>
  <c r="F140" i="13"/>
  <c r="H140" i="14"/>
  <c r="F140" i="14"/>
  <c r="H140" i="15"/>
  <c r="F140" i="15"/>
  <c r="H140" i="16"/>
  <c r="F140" i="16"/>
  <c r="H140" i="17"/>
  <c r="F140" i="17"/>
  <c r="H140" i="18"/>
  <c r="F140" i="18"/>
  <c r="H140" i="19"/>
  <c r="F140" i="19"/>
  <c r="H140" i="20"/>
  <c r="F140" i="20"/>
  <c r="F140" i="21"/>
  <c r="H140" i="21"/>
  <c r="H140" i="22"/>
  <c r="H141" i="22"/>
  <c r="F140" i="22"/>
  <c r="H140" i="23"/>
  <c r="F140" i="23"/>
  <c r="H140" i="24"/>
  <c r="F140" i="24"/>
  <c r="H140" i="26"/>
  <c r="F140" i="26"/>
  <c r="H140" i="28"/>
  <c r="F140" i="28"/>
  <c r="J148" i="3" l="1"/>
  <c r="H148" i="3"/>
  <c r="F148" i="3"/>
  <c r="C148" i="3"/>
  <c r="J147" i="3"/>
  <c r="H147" i="3"/>
  <c r="F147" i="3"/>
  <c r="C147" i="3"/>
  <c r="J146" i="3"/>
  <c r="H146" i="3"/>
  <c r="F146" i="3"/>
  <c r="C146" i="3"/>
  <c r="J145" i="3"/>
  <c r="H145" i="3"/>
  <c r="F145" i="3"/>
  <c r="C145" i="3"/>
  <c r="J144" i="3"/>
  <c r="H144" i="3"/>
  <c r="F144" i="3"/>
  <c r="C144" i="3"/>
  <c r="C143" i="3"/>
  <c r="J148" i="9"/>
  <c r="H148" i="9"/>
  <c r="F148" i="9"/>
  <c r="C148" i="9"/>
  <c r="J147" i="9"/>
  <c r="H147" i="9"/>
  <c r="F147" i="9"/>
  <c r="C147" i="9"/>
  <c r="J146" i="9"/>
  <c r="H146" i="9"/>
  <c r="F146" i="9"/>
  <c r="C146" i="9"/>
  <c r="J145" i="9"/>
  <c r="H145" i="9"/>
  <c r="F145" i="9"/>
  <c r="C145" i="9"/>
  <c r="J144" i="9"/>
  <c r="H144" i="9"/>
  <c r="F144" i="9"/>
  <c r="C144" i="9"/>
  <c r="C143" i="9"/>
  <c r="J148" i="10"/>
  <c r="H148" i="10"/>
  <c r="F148" i="10"/>
  <c r="C148" i="10"/>
  <c r="J147" i="10"/>
  <c r="H147" i="10"/>
  <c r="F147" i="10"/>
  <c r="C147" i="10"/>
  <c r="J146" i="10"/>
  <c r="H146" i="10"/>
  <c r="F146" i="10"/>
  <c r="C146" i="10"/>
  <c r="J145" i="10"/>
  <c r="H145" i="10"/>
  <c r="F145" i="10"/>
  <c r="C145" i="10"/>
  <c r="J144" i="10"/>
  <c r="H144" i="10"/>
  <c r="F144" i="10"/>
  <c r="C144" i="10"/>
  <c r="C143" i="10"/>
  <c r="J148" i="11"/>
  <c r="H148" i="11"/>
  <c r="F148" i="11"/>
  <c r="C148" i="11"/>
  <c r="J147" i="11"/>
  <c r="H147" i="11"/>
  <c r="F147" i="11"/>
  <c r="C147" i="11"/>
  <c r="J146" i="11"/>
  <c r="H146" i="11"/>
  <c r="F146" i="11"/>
  <c r="C146" i="11"/>
  <c r="J145" i="11"/>
  <c r="H145" i="11"/>
  <c r="F145" i="11"/>
  <c r="C145" i="11"/>
  <c r="J144" i="11"/>
  <c r="H144" i="11"/>
  <c r="F144" i="11"/>
  <c r="C144" i="11"/>
  <c r="C143" i="11"/>
  <c r="J148" i="12"/>
  <c r="H148" i="12"/>
  <c r="F148" i="12"/>
  <c r="C148" i="12"/>
  <c r="J147" i="12"/>
  <c r="H147" i="12"/>
  <c r="F147" i="12"/>
  <c r="C147" i="12"/>
  <c r="J146" i="12"/>
  <c r="H146" i="12"/>
  <c r="F146" i="12"/>
  <c r="C146" i="12"/>
  <c r="J145" i="12"/>
  <c r="H145" i="12"/>
  <c r="F145" i="12"/>
  <c r="C145" i="12"/>
  <c r="J144" i="12"/>
  <c r="H144" i="12"/>
  <c r="F144" i="12"/>
  <c r="C144" i="12"/>
  <c r="C143" i="12"/>
  <c r="J148" i="13"/>
  <c r="H148" i="13"/>
  <c r="F148" i="13"/>
  <c r="C148" i="13"/>
  <c r="J147" i="13"/>
  <c r="H147" i="13"/>
  <c r="F147" i="13"/>
  <c r="C147" i="13"/>
  <c r="J146" i="13"/>
  <c r="H146" i="13"/>
  <c r="F146" i="13"/>
  <c r="C146" i="13"/>
  <c r="J145" i="13"/>
  <c r="H145" i="13"/>
  <c r="F145" i="13"/>
  <c r="C145" i="13"/>
  <c r="J144" i="13"/>
  <c r="H144" i="13"/>
  <c r="F144" i="13"/>
  <c r="C144" i="13"/>
  <c r="C143" i="13"/>
  <c r="J148" i="14"/>
  <c r="H148" i="14"/>
  <c r="F148" i="14"/>
  <c r="C148" i="14"/>
  <c r="J147" i="14"/>
  <c r="H147" i="14"/>
  <c r="F147" i="14"/>
  <c r="C147" i="14"/>
  <c r="J146" i="14"/>
  <c r="H146" i="14"/>
  <c r="F146" i="14"/>
  <c r="C146" i="14"/>
  <c r="J145" i="14"/>
  <c r="H145" i="14"/>
  <c r="F145" i="14"/>
  <c r="C145" i="14"/>
  <c r="J144" i="14"/>
  <c r="H144" i="14"/>
  <c r="F144" i="14"/>
  <c r="C144" i="14"/>
  <c r="C143" i="14"/>
  <c r="J148" i="15"/>
  <c r="H148" i="15"/>
  <c r="F148" i="15"/>
  <c r="C148" i="15"/>
  <c r="J147" i="15"/>
  <c r="H147" i="15"/>
  <c r="F147" i="15"/>
  <c r="C147" i="15"/>
  <c r="J146" i="15"/>
  <c r="H146" i="15"/>
  <c r="F146" i="15"/>
  <c r="C146" i="15"/>
  <c r="J145" i="15"/>
  <c r="H145" i="15"/>
  <c r="F145" i="15"/>
  <c r="C145" i="15"/>
  <c r="J144" i="15"/>
  <c r="H144" i="15"/>
  <c r="F144" i="15"/>
  <c r="C144" i="15"/>
  <c r="C143" i="15"/>
  <c r="J148" i="16"/>
  <c r="H148" i="16"/>
  <c r="F148" i="16"/>
  <c r="C148" i="16"/>
  <c r="J147" i="16"/>
  <c r="H147" i="16"/>
  <c r="F147" i="16"/>
  <c r="C147" i="16"/>
  <c r="J146" i="16"/>
  <c r="H146" i="16"/>
  <c r="F146" i="16"/>
  <c r="C146" i="16"/>
  <c r="J145" i="16"/>
  <c r="H145" i="16"/>
  <c r="F145" i="16"/>
  <c r="C145" i="16"/>
  <c r="J144" i="16"/>
  <c r="H144" i="16"/>
  <c r="F144" i="16"/>
  <c r="C144" i="16"/>
  <c r="C143" i="16"/>
  <c r="J148" i="17"/>
  <c r="H148" i="17"/>
  <c r="F148" i="17"/>
  <c r="C148" i="17"/>
  <c r="J147" i="17"/>
  <c r="H147" i="17"/>
  <c r="F147" i="17"/>
  <c r="C147" i="17"/>
  <c r="J146" i="17"/>
  <c r="H146" i="17"/>
  <c r="F146" i="17"/>
  <c r="C146" i="17"/>
  <c r="J145" i="17"/>
  <c r="H145" i="17"/>
  <c r="F145" i="17"/>
  <c r="C145" i="17"/>
  <c r="J144" i="17"/>
  <c r="H144" i="17"/>
  <c r="F144" i="17"/>
  <c r="C144" i="17"/>
  <c r="C143" i="17"/>
  <c r="J148" i="18"/>
  <c r="H148" i="18"/>
  <c r="F148" i="18"/>
  <c r="C148" i="18"/>
  <c r="J147" i="18"/>
  <c r="H147" i="18"/>
  <c r="F147" i="18"/>
  <c r="C147" i="18"/>
  <c r="J146" i="18"/>
  <c r="H146" i="18"/>
  <c r="F146" i="18"/>
  <c r="C146" i="18"/>
  <c r="J145" i="18"/>
  <c r="H145" i="18"/>
  <c r="F145" i="18"/>
  <c r="C145" i="18"/>
  <c r="J144" i="18"/>
  <c r="H144" i="18"/>
  <c r="F144" i="18"/>
  <c r="C144" i="18"/>
  <c r="C143" i="18"/>
  <c r="J148" i="19"/>
  <c r="H148" i="19"/>
  <c r="F148" i="19"/>
  <c r="C148" i="19"/>
  <c r="J147" i="19"/>
  <c r="H147" i="19"/>
  <c r="F147" i="19"/>
  <c r="C147" i="19"/>
  <c r="J146" i="19"/>
  <c r="H146" i="19"/>
  <c r="F146" i="19"/>
  <c r="C146" i="19"/>
  <c r="J145" i="19"/>
  <c r="H145" i="19"/>
  <c r="F145" i="19"/>
  <c r="C145" i="19"/>
  <c r="J144" i="19"/>
  <c r="H144" i="19"/>
  <c r="F144" i="19"/>
  <c r="C144" i="19"/>
  <c r="C143" i="19"/>
  <c r="J148" i="20"/>
  <c r="H148" i="20"/>
  <c r="F148" i="20"/>
  <c r="C148" i="20"/>
  <c r="J147" i="20"/>
  <c r="H147" i="20"/>
  <c r="F147" i="20"/>
  <c r="C147" i="20"/>
  <c r="J146" i="20"/>
  <c r="H146" i="20"/>
  <c r="F146" i="20"/>
  <c r="C146" i="20"/>
  <c r="J145" i="20"/>
  <c r="H145" i="20"/>
  <c r="F145" i="20"/>
  <c r="C145" i="20"/>
  <c r="J144" i="20"/>
  <c r="H144" i="20"/>
  <c r="F144" i="20"/>
  <c r="C144" i="20"/>
  <c r="C143" i="20"/>
  <c r="J148" i="21"/>
  <c r="H148" i="21"/>
  <c r="F148" i="21"/>
  <c r="C148" i="21"/>
  <c r="J147" i="21"/>
  <c r="H147" i="21"/>
  <c r="F147" i="21"/>
  <c r="C147" i="21"/>
  <c r="J146" i="21"/>
  <c r="H146" i="21"/>
  <c r="F146" i="21"/>
  <c r="C146" i="21"/>
  <c r="J145" i="21"/>
  <c r="H145" i="21"/>
  <c r="F145" i="21"/>
  <c r="C145" i="21"/>
  <c r="J144" i="21"/>
  <c r="H144" i="21"/>
  <c r="F144" i="21"/>
  <c r="C144" i="21"/>
  <c r="C143" i="21"/>
  <c r="J148" i="22"/>
  <c r="H148" i="22"/>
  <c r="F148" i="22"/>
  <c r="C148" i="22"/>
  <c r="J147" i="22"/>
  <c r="H147" i="22"/>
  <c r="F147" i="22"/>
  <c r="C147" i="22"/>
  <c r="J146" i="22"/>
  <c r="H146" i="22"/>
  <c r="F146" i="22"/>
  <c r="C146" i="22"/>
  <c r="J145" i="22"/>
  <c r="H145" i="22"/>
  <c r="F145" i="22"/>
  <c r="C145" i="22"/>
  <c r="J144" i="22"/>
  <c r="H144" i="22"/>
  <c r="F144" i="22"/>
  <c r="C144" i="22"/>
  <c r="C143" i="22"/>
  <c r="J148" i="23"/>
  <c r="H148" i="23"/>
  <c r="F148" i="23"/>
  <c r="C148" i="23"/>
  <c r="J147" i="23"/>
  <c r="H147" i="23"/>
  <c r="F147" i="23"/>
  <c r="C147" i="23"/>
  <c r="J146" i="23"/>
  <c r="H146" i="23"/>
  <c r="F146" i="23"/>
  <c r="C146" i="23"/>
  <c r="J145" i="23"/>
  <c r="H145" i="23"/>
  <c r="F145" i="23"/>
  <c r="C145" i="23"/>
  <c r="J144" i="23"/>
  <c r="H144" i="23"/>
  <c r="F144" i="23"/>
  <c r="C144" i="23"/>
  <c r="C143" i="23"/>
  <c r="J148" i="24"/>
  <c r="H148" i="24"/>
  <c r="F148" i="24"/>
  <c r="C148" i="24"/>
  <c r="J147" i="24"/>
  <c r="H147" i="24"/>
  <c r="F147" i="24"/>
  <c r="C147" i="24"/>
  <c r="J146" i="24"/>
  <c r="H146" i="24"/>
  <c r="F146" i="24"/>
  <c r="C146" i="24"/>
  <c r="J145" i="24"/>
  <c r="H145" i="24"/>
  <c r="F145" i="24"/>
  <c r="C145" i="24"/>
  <c r="J144" i="24"/>
  <c r="H144" i="24"/>
  <c r="F144" i="24"/>
  <c r="C144" i="24"/>
  <c r="C143" i="24"/>
  <c r="J148" i="25"/>
  <c r="H148" i="25"/>
  <c r="F148" i="25"/>
  <c r="C148" i="25"/>
  <c r="J147" i="25"/>
  <c r="H147" i="25"/>
  <c r="F147" i="25"/>
  <c r="C147" i="25"/>
  <c r="J148" i="26"/>
  <c r="H148" i="26"/>
  <c r="F148" i="26"/>
  <c r="J147" i="26"/>
  <c r="H147" i="26"/>
  <c r="F147" i="26"/>
  <c r="C147" i="26"/>
  <c r="J146" i="26"/>
  <c r="H146" i="26"/>
  <c r="F146" i="26"/>
  <c r="C146" i="26"/>
  <c r="J145" i="26"/>
  <c r="H145" i="26"/>
  <c r="F145" i="26"/>
  <c r="C145" i="26"/>
  <c r="J144" i="26"/>
  <c r="H144" i="26"/>
  <c r="F144" i="26"/>
  <c r="C144" i="26"/>
  <c r="C143" i="26"/>
  <c r="J147" i="27"/>
  <c r="H147" i="27"/>
  <c r="F147" i="27"/>
  <c r="C147" i="27"/>
  <c r="J146" i="27"/>
  <c r="H146" i="27"/>
  <c r="F146" i="27"/>
  <c r="C146" i="27"/>
  <c r="J144" i="28"/>
  <c r="H144" i="28"/>
  <c r="C143" i="28"/>
  <c r="C144" i="28"/>
  <c r="BD28" i="5"/>
  <c r="BF28" i="5" s="1"/>
  <c r="D148" i="28" s="1"/>
  <c r="BD27" i="5"/>
  <c r="BF27" i="5" s="1"/>
  <c r="BD26" i="5"/>
  <c r="BF26" i="5" s="1"/>
  <c r="BD25" i="5"/>
  <c r="BF25" i="5" s="1"/>
  <c r="BD24" i="5"/>
  <c r="BF24" i="5" s="1"/>
  <c r="BD23" i="5"/>
  <c r="BF23" i="5" s="1"/>
  <c r="BD22" i="5"/>
  <c r="BF22" i="5" s="1"/>
  <c r="BD21" i="5"/>
  <c r="BF21" i="5" s="1"/>
  <c r="BD20" i="5"/>
  <c r="BF20" i="5" s="1"/>
  <c r="BD19" i="5"/>
  <c r="BF19" i="5" s="1"/>
  <c r="BD18" i="5"/>
  <c r="BF18" i="5" s="1"/>
  <c r="BD17" i="5"/>
  <c r="BF17" i="5" s="1"/>
  <c r="BD16" i="5"/>
  <c r="BF16" i="5" s="1"/>
  <c r="BD15" i="5"/>
  <c r="BF15" i="5" s="1"/>
  <c r="BD14" i="5"/>
  <c r="BF14" i="5" s="1"/>
  <c r="BD13" i="5"/>
  <c r="BF13" i="5" s="1"/>
  <c r="BD12" i="5"/>
  <c r="BF12" i="5" s="1"/>
  <c r="BD11" i="5"/>
  <c r="BF11" i="5" s="1"/>
  <c r="BD10" i="5"/>
  <c r="BF10" i="5" s="1"/>
  <c r="BD9" i="5"/>
  <c r="BF9" i="5" s="1"/>
  <c r="BD8" i="5"/>
  <c r="BF8" i="5" s="1"/>
  <c r="AZ28" i="5"/>
  <c r="BB28" i="5" s="1"/>
  <c r="D147" i="28" s="1"/>
  <c r="AZ27" i="5"/>
  <c r="BB27" i="5" s="1"/>
  <c r="AZ26" i="5"/>
  <c r="BB26" i="5" s="1"/>
  <c r="AZ25" i="5"/>
  <c r="BB25" i="5" s="1"/>
  <c r="AZ24" i="5"/>
  <c r="BB24" i="5" s="1"/>
  <c r="AZ23" i="5"/>
  <c r="BB23" i="5" s="1"/>
  <c r="AZ22" i="5"/>
  <c r="BB22" i="5" s="1"/>
  <c r="AZ21" i="5"/>
  <c r="BB21" i="5" s="1"/>
  <c r="AZ20" i="5"/>
  <c r="BB20" i="5" s="1"/>
  <c r="AZ19" i="5"/>
  <c r="BB19" i="5" s="1"/>
  <c r="AZ18" i="5"/>
  <c r="BB18" i="5" s="1"/>
  <c r="AZ17" i="5"/>
  <c r="BB17" i="5" s="1"/>
  <c r="AZ16" i="5"/>
  <c r="BB16" i="5" s="1"/>
  <c r="AZ15" i="5"/>
  <c r="BB15" i="5" s="1"/>
  <c r="AZ14" i="5"/>
  <c r="BB14" i="5" s="1"/>
  <c r="AZ13" i="5"/>
  <c r="BB13" i="5" s="1"/>
  <c r="AZ12" i="5"/>
  <c r="BB12" i="5" s="1"/>
  <c r="AZ11" i="5"/>
  <c r="BB11" i="5" s="1"/>
  <c r="AZ10" i="5"/>
  <c r="BB10" i="5" s="1"/>
  <c r="AZ9" i="5"/>
  <c r="BB9" i="5" s="1"/>
  <c r="AZ8" i="5"/>
  <c r="BB8" i="5" s="1"/>
  <c r="AV28" i="5"/>
  <c r="AX28" i="5" s="1"/>
  <c r="D146" i="28" s="1"/>
  <c r="AV27" i="5"/>
  <c r="AX27" i="5" s="1"/>
  <c r="D145" i="27" s="1"/>
  <c r="AV26" i="5"/>
  <c r="AX26" i="5" s="1"/>
  <c r="AV25" i="5"/>
  <c r="AX25" i="5" s="1"/>
  <c r="D146" i="25" s="1"/>
  <c r="AV24" i="5"/>
  <c r="AX24" i="5" s="1"/>
  <c r="AV23" i="5"/>
  <c r="AX23" i="5" s="1"/>
  <c r="AV22" i="5"/>
  <c r="AX22" i="5" s="1"/>
  <c r="AV21" i="5"/>
  <c r="AX21" i="5" s="1"/>
  <c r="AV20" i="5"/>
  <c r="AX20" i="5" s="1"/>
  <c r="AV19" i="5"/>
  <c r="AX19" i="5" s="1"/>
  <c r="AV18" i="5"/>
  <c r="AX18" i="5" s="1"/>
  <c r="AV17" i="5"/>
  <c r="AX17" i="5" s="1"/>
  <c r="AV16" i="5"/>
  <c r="AX16" i="5" s="1"/>
  <c r="AV15" i="5"/>
  <c r="AX15" i="5" s="1"/>
  <c r="AV14" i="5"/>
  <c r="AX14" i="5" s="1"/>
  <c r="AV13" i="5"/>
  <c r="AX13" i="5" s="1"/>
  <c r="AV12" i="5"/>
  <c r="AX12" i="5" s="1"/>
  <c r="AV11" i="5"/>
  <c r="AX11" i="5" s="1"/>
  <c r="AV10" i="5"/>
  <c r="AX10" i="5" s="1"/>
  <c r="AV9" i="5"/>
  <c r="AX9" i="5" s="1"/>
  <c r="AV8" i="5"/>
  <c r="AX8" i="5" s="1"/>
  <c r="AR28" i="5"/>
  <c r="AT28" i="5" s="1"/>
  <c r="D145" i="28" s="1"/>
  <c r="AR27" i="5"/>
  <c r="AT27" i="5" s="1"/>
  <c r="D144" i="27" s="1"/>
  <c r="AR26" i="5"/>
  <c r="AT26" i="5" s="1"/>
  <c r="AR25" i="5"/>
  <c r="AT25" i="5" s="1"/>
  <c r="D145" i="25" s="1"/>
  <c r="AR24" i="5"/>
  <c r="AT24" i="5" s="1"/>
  <c r="AR23" i="5"/>
  <c r="AT23" i="5" s="1"/>
  <c r="AR22" i="5"/>
  <c r="AT22" i="5" s="1"/>
  <c r="AR21" i="5"/>
  <c r="AT21" i="5" s="1"/>
  <c r="AR20" i="5"/>
  <c r="AT20" i="5" s="1"/>
  <c r="AR19" i="5"/>
  <c r="AT19" i="5" s="1"/>
  <c r="AR18" i="5"/>
  <c r="AT18" i="5" s="1"/>
  <c r="AR17" i="5"/>
  <c r="AT17" i="5" s="1"/>
  <c r="AR16" i="5"/>
  <c r="AT16" i="5" s="1"/>
  <c r="AR15" i="5"/>
  <c r="AT15" i="5" s="1"/>
  <c r="AR14" i="5"/>
  <c r="AT14" i="5" s="1"/>
  <c r="AR13" i="5"/>
  <c r="AT13" i="5" s="1"/>
  <c r="AR12" i="5"/>
  <c r="AT12" i="5" s="1"/>
  <c r="AR11" i="5"/>
  <c r="AT11" i="5" s="1"/>
  <c r="AR10" i="5"/>
  <c r="AT10" i="5" s="1"/>
  <c r="AR9" i="5"/>
  <c r="AT9" i="5" s="1"/>
  <c r="AR8" i="5"/>
  <c r="AT8" i="5" s="1"/>
  <c r="C140" i="28"/>
  <c r="C141" i="28"/>
  <c r="C142" i="28"/>
  <c r="AN28" i="5"/>
  <c r="AP28" i="5" s="1"/>
  <c r="AN27" i="5"/>
  <c r="AP27" i="5" s="1"/>
  <c r="D143" i="27" s="1"/>
  <c r="AN26" i="5"/>
  <c r="AP26" i="5" s="1"/>
  <c r="AN25" i="5"/>
  <c r="AP25" i="5" s="1"/>
  <c r="D144" i="25" s="1"/>
  <c r="AN24" i="5"/>
  <c r="AP24" i="5" s="1"/>
  <c r="AN23" i="5"/>
  <c r="AP23" i="5" s="1"/>
  <c r="AN22" i="5"/>
  <c r="AP22" i="5" s="1"/>
  <c r="AN21" i="5"/>
  <c r="AP21" i="5" s="1"/>
  <c r="AN20" i="5"/>
  <c r="AP20" i="5" s="1"/>
  <c r="AN19" i="5"/>
  <c r="AP19" i="5" s="1"/>
  <c r="AN18" i="5"/>
  <c r="AP18" i="5" s="1"/>
  <c r="AN17" i="5"/>
  <c r="AP17" i="5" s="1"/>
  <c r="AN16" i="5"/>
  <c r="AP16" i="5" s="1"/>
  <c r="AN15" i="5"/>
  <c r="AP15" i="5" s="1"/>
  <c r="AN14" i="5"/>
  <c r="AP14" i="5" s="1"/>
  <c r="AN13" i="5"/>
  <c r="AP13" i="5" s="1"/>
  <c r="AN12" i="5"/>
  <c r="AP12" i="5" s="1"/>
  <c r="AN11" i="5"/>
  <c r="AP11" i="5" s="1"/>
  <c r="AN10" i="5"/>
  <c r="AP10" i="5" s="1"/>
  <c r="AN9" i="5"/>
  <c r="AP9" i="5" s="1"/>
  <c r="AN8" i="5"/>
  <c r="AP8" i="5" s="1"/>
  <c r="AJ28" i="5"/>
  <c r="AL28" i="5" s="1"/>
  <c r="AJ27" i="5"/>
  <c r="AL27" i="5" s="1"/>
  <c r="D142" i="27" s="1"/>
  <c r="AJ26" i="5"/>
  <c r="AL26" i="5" s="1"/>
  <c r="AJ25" i="5"/>
  <c r="AL25" i="5" s="1"/>
  <c r="D143" i="25" s="1"/>
  <c r="AJ24" i="5"/>
  <c r="AL24" i="5" s="1"/>
  <c r="AJ23" i="5"/>
  <c r="AL23" i="5" s="1"/>
  <c r="AJ22" i="5"/>
  <c r="AL22" i="5" s="1"/>
  <c r="AJ21" i="5"/>
  <c r="AL21" i="5" s="1"/>
  <c r="AJ20" i="5"/>
  <c r="AL20" i="5" s="1"/>
  <c r="AJ19" i="5"/>
  <c r="AL19" i="5" s="1"/>
  <c r="AJ18" i="5"/>
  <c r="AL18" i="5" s="1"/>
  <c r="AJ17" i="5"/>
  <c r="AL17" i="5" s="1"/>
  <c r="AJ16" i="5"/>
  <c r="AL16" i="5" s="1"/>
  <c r="AJ15" i="5"/>
  <c r="AL15" i="5" s="1"/>
  <c r="AJ14" i="5"/>
  <c r="AL14" i="5" s="1"/>
  <c r="AJ13" i="5"/>
  <c r="AL13" i="5" s="1"/>
  <c r="AJ12" i="5"/>
  <c r="AL12" i="5" s="1"/>
  <c r="AJ11" i="5"/>
  <c r="AL11" i="5" s="1"/>
  <c r="AJ10" i="5"/>
  <c r="AL10" i="5" s="1"/>
  <c r="AJ9" i="5"/>
  <c r="AL9" i="5" s="1"/>
  <c r="AJ8" i="5"/>
  <c r="AL8" i="5" s="1"/>
  <c r="BF4" i="5" l="1"/>
  <c r="AP4" i="5"/>
  <c r="AL4" i="5"/>
  <c r="AT4" i="5"/>
  <c r="AX4" i="5"/>
  <c r="BB4" i="5"/>
  <c r="AJ3" i="5"/>
  <c r="AK12" i="5" s="1"/>
  <c r="D143" i="12" s="1"/>
  <c r="AR3" i="5"/>
  <c r="AS21" i="5" s="1"/>
  <c r="BE16" i="5"/>
  <c r="D148" i="16" s="1"/>
  <c r="AW21" i="5"/>
  <c r="D146" i="21" s="1"/>
  <c r="AN3" i="5"/>
  <c r="BE28" i="5" l="1"/>
  <c r="AK13" i="5"/>
  <c r="D143" i="13" s="1"/>
  <c r="BE25" i="5"/>
  <c r="D148" i="25" s="1"/>
  <c r="AK28" i="5"/>
  <c r="D143" i="28" s="1"/>
  <c r="BE20" i="5"/>
  <c r="D148" i="20" s="1"/>
  <c r="AK27" i="5"/>
  <c r="AK22" i="5"/>
  <c r="D143" i="22" s="1"/>
  <c r="AK23" i="5"/>
  <c r="D143" i="23" s="1"/>
  <c r="BE24" i="5"/>
  <c r="D148" i="24" s="1"/>
  <c r="AK21" i="5"/>
  <c r="D143" i="21" s="1"/>
  <c r="AK19" i="5"/>
  <c r="D143" i="19" s="1"/>
  <c r="AK16" i="5"/>
  <c r="D143" i="16" s="1"/>
  <c r="AK15" i="5"/>
  <c r="D143" i="15" s="1"/>
  <c r="AK25" i="5"/>
  <c r="AK10" i="5"/>
  <c r="D143" i="10" s="1"/>
  <c r="AK24" i="5"/>
  <c r="D143" i="24" s="1"/>
  <c r="AK20" i="5"/>
  <c r="D143" i="20" s="1"/>
  <c r="AK8" i="5"/>
  <c r="D143" i="3" s="1"/>
  <c r="AK18" i="5"/>
  <c r="D143" i="18" s="1"/>
  <c r="AK9" i="5"/>
  <c r="D143" i="9" s="1"/>
  <c r="AK14" i="5"/>
  <c r="D143" i="14" s="1"/>
  <c r="AK17" i="5"/>
  <c r="D143" i="17" s="1"/>
  <c r="AK11" i="5"/>
  <c r="D143" i="11" s="1"/>
  <c r="AK26" i="5"/>
  <c r="D143" i="26" s="1"/>
  <c r="AS20" i="5"/>
  <c r="AS28" i="5"/>
  <c r="AS27" i="5"/>
  <c r="D145" i="21"/>
  <c r="D145" i="20"/>
  <c r="AS26" i="5"/>
  <c r="AS14" i="5"/>
  <c r="AS25" i="5"/>
  <c r="AS24" i="5"/>
  <c r="AS23" i="5"/>
  <c r="AS19" i="5"/>
  <c r="AS12" i="5"/>
  <c r="AS22" i="5"/>
  <c r="AS18" i="5"/>
  <c r="AS13" i="5"/>
  <c r="AS17" i="5"/>
  <c r="AS11" i="5"/>
  <c r="AS15" i="5"/>
  <c r="AS16" i="5"/>
  <c r="AS10" i="5"/>
  <c r="AS9" i="5"/>
  <c r="AS8" i="5"/>
  <c r="AW8" i="5"/>
  <c r="D146" i="3" s="1"/>
  <c r="AW15" i="5"/>
  <c r="D146" i="15" s="1"/>
  <c r="AW17" i="5"/>
  <c r="D146" i="17" s="1"/>
  <c r="AW19" i="5"/>
  <c r="D146" i="19" s="1"/>
  <c r="AW26" i="5"/>
  <c r="D146" i="26" s="1"/>
  <c r="AW20" i="5"/>
  <c r="D146" i="20" s="1"/>
  <c r="AW14" i="5"/>
  <c r="D146" i="14" s="1"/>
  <c r="BE19" i="5"/>
  <c r="D148" i="19" s="1"/>
  <c r="BE26" i="5"/>
  <c r="D148" i="26" s="1"/>
  <c r="BE23" i="5"/>
  <c r="D148" i="23" s="1"/>
  <c r="BE27" i="5"/>
  <c r="D147" i="27" s="1"/>
  <c r="BE22" i="5"/>
  <c r="D148" i="22" s="1"/>
  <c r="BE17" i="5"/>
  <c r="D148" i="17" s="1"/>
  <c r="BE13" i="5"/>
  <c r="D148" i="13" s="1"/>
  <c r="BE9" i="5"/>
  <c r="D148" i="9" s="1"/>
  <c r="BE8" i="5"/>
  <c r="D148" i="3" s="1"/>
  <c r="BE15" i="5"/>
  <c r="D148" i="15" s="1"/>
  <c r="BE18" i="5"/>
  <c r="D148" i="18" s="1"/>
  <c r="BE21" i="5"/>
  <c r="D148" i="21" s="1"/>
  <c r="BE14" i="5"/>
  <c r="D148" i="14" s="1"/>
  <c r="BE12" i="5"/>
  <c r="D148" i="12" s="1"/>
  <c r="BE11" i="5"/>
  <c r="D148" i="11" s="1"/>
  <c r="BE10" i="5"/>
  <c r="D148" i="10" s="1"/>
  <c r="AO22" i="5"/>
  <c r="D144" i="22" s="1"/>
  <c r="BA28" i="5"/>
  <c r="BA12" i="5"/>
  <c r="D147" i="12" s="1"/>
  <c r="BA23" i="5"/>
  <c r="D147" i="23" s="1"/>
  <c r="BA21" i="5"/>
  <c r="D147" i="21" s="1"/>
  <c r="BA27" i="5"/>
  <c r="D146" i="27" s="1"/>
  <c r="BA19" i="5"/>
  <c r="D147" i="19" s="1"/>
  <c r="BA13" i="5"/>
  <c r="D147" i="13" s="1"/>
  <c r="BA16" i="5"/>
  <c r="D147" i="16" s="1"/>
  <c r="BA11" i="5"/>
  <c r="D147" i="11" s="1"/>
  <c r="BA18" i="5"/>
  <c r="D147" i="18" s="1"/>
  <c r="BA9" i="5"/>
  <c r="D147" i="9" s="1"/>
  <c r="BA10" i="5"/>
  <c r="D147" i="10" s="1"/>
  <c r="BA24" i="5"/>
  <c r="D147" i="24" s="1"/>
  <c r="BA25" i="5"/>
  <c r="D147" i="25" s="1"/>
  <c r="BA20" i="5"/>
  <c r="D147" i="20" s="1"/>
  <c r="BA17" i="5"/>
  <c r="D147" i="17" s="1"/>
  <c r="BA15" i="5"/>
  <c r="D147" i="15" s="1"/>
  <c r="BA14" i="5"/>
  <c r="D147" i="14" s="1"/>
  <c r="BA26" i="5"/>
  <c r="D147" i="26" s="1"/>
  <c r="BA22" i="5"/>
  <c r="D147" i="22" s="1"/>
  <c r="BA8" i="5"/>
  <c r="D147" i="3" s="1"/>
  <c r="AW11" i="5"/>
  <c r="D146" i="11" s="1"/>
  <c r="AW12" i="5"/>
  <c r="D146" i="12" s="1"/>
  <c r="AW22" i="5"/>
  <c r="D146" i="22" s="1"/>
  <c r="AW16" i="5"/>
  <c r="D146" i="16" s="1"/>
  <c r="AW28" i="5"/>
  <c r="AW9" i="5"/>
  <c r="D146" i="9" s="1"/>
  <c r="AW18" i="5"/>
  <c r="D146" i="18" s="1"/>
  <c r="AW23" i="5"/>
  <c r="D146" i="23" s="1"/>
  <c r="AW24" i="5"/>
  <c r="D146" i="24" s="1"/>
  <c r="AW13" i="5"/>
  <c r="D146" i="13" s="1"/>
  <c r="AW25" i="5"/>
  <c r="AW27" i="5"/>
  <c r="AW10" i="5"/>
  <c r="D146" i="10" s="1"/>
  <c r="AO25" i="5"/>
  <c r="AO27" i="5"/>
  <c r="AO8" i="5"/>
  <c r="D144" i="3" s="1"/>
  <c r="AO26" i="5"/>
  <c r="D144" i="26" s="1"/>
  <c r="AO24" i="5"/>
  <c r="D144" i="24" s="1"/>
  <c r="AO19" i="5"/>
  <c r="D144" i="19" s="1"/>
  <c r="AO12" i="5"/>
  <c r="D144" i="12" s="1"/>
  <c r="AO21" i="5"/>
  <c r="D144" i="21" s="1"/>
  <c r="AO20" i="5"/>
  <c r="D144" i="20" s="1"/>
  <c r="AO16" i="5"/>
  <c r="D144" i="16" s="1"/>
  <c r="AO14" i="5"/>
  <c r="D144" i="14" s="1"/>
  <c r="AO15" i="5"/>
  <c r="D144" i="15" s="1"/>
  <c r="AO23" i="5"/>
  <c r="D144" i="23" s="1"/>
  <c r="AO18" i="5"/>
  <c r="D144" i="18" s="1"/>
  <c r="AO28" i="5"/>
  <c r="D144" i="28" s="1"/>
  <c r="AO9" i="5"/>
  <c r="D144" i="9" s="1"/>
  <c r="AO11" i="5"/>
  <c r="D144" i="11" s="1"/>
  <c r="AO17" i="5"/>
  <c r="D144" i="17" s="1"/>
  <c r="AO13" i="5"/>
  <c r="D144" i="13" s="1"/>
  <c r="AO10" i="5"/>
  <c r="D144" i="10" s="1"/>
  <c r="D145" i="9" l="1"/>
  <c r="D145" i="11"/>
  <c r="D145" i="22"/>
  <c r="D145" i="24"/>
  <c r="D145" i="10"/>
  <c r="D145" i="17"/>
  <c r="D145" i="12"/>
  <c r="D145" i="16"/>
  <c r="D145" i="13"/>
  <c r="D145" i="19"/>
  <c r="D145" i="14"/>
  <c r="D145" i="3"/>
  <c r="D145" i="15"/>
  <c r="D145" i="18"/>
  <c r="D145" i="23"/>
  <c r="D145" i="26"/>
  <c r="A8" i="1" l="1"/>
  <c r="H24" i="1" s="1"/>
  <c r="D11" i="23" s="1"/>
  <c r="D13" i="27"/>
  <c r="AB20" i="1"/>
  <c r="D31" i="19" s="1"/>
  <c r="I18" i="1"/>
  <c r="D12" i="17" s="1"/>
  <c r="AB18" i="1"/>
  <c r="D31" i="17" s="1"/>
  <c r="T16" i="1"/>
  <c r="D23" i="15" s="1"/>
  <c r="Z16" i="1"/>
  <c r="D29" i="15" s="1"/>
  <c r="D13" i="13"/>
  <c r="Q14" i="1"/>
  <c r="D20" i="13" s="1"/>
  <c r="AD14" i="1"/>
  <c r="D33" i="13" s="1"/>
  <c r="N12" i="1"/>
  <c r="D17" i="11" s="1"/>
  <c r="Q12" i="1"/>
  <c r="D20" i="11" s="1"/>
  <c r="AE12" i="1"/>
  <c r="D34" i="11" s="1"/>
  <c r="H11" i="1"/>
  <c r="P11" i="1"/>
  <c r="D19" i="10" s="1"/>
  <c r="Q11" i="1"/>
  <c r="D20" i="10" s="1"/>
  <c r="AB11" i="1"/>
  <c r="D31" i="10" s="1"/>
  <c r="AD11" i="1"/>
  <c r="D33" i="10" s="1"/>
  <c r="D13" i="9"/>
  <c r="O10" i="1"/>
  <c r="D18" i="9" s="1"/>
  <c r="Z10" i="1"/>
  <c r="D29" i="9" s="1"/>
  <c r="AA10" i="1"/>
  <c r="D30" i="9" s="1"/>
  <c r="G9" i="1"/>
  <c r="D10" i="3" s="1"/>
  <c r="I9" i="1"/>
  <c r="D12" i="3" s="1"/>
  <c r="Q9" i="1"/>
  <c r="D20" i="3" s="1"/>
  <c r="X9" i="1"/>
  <c r="D27" i="3" s="1"/>
  <c r="D61" i="28"/>
  <c r="D61" i="3"/>
  <c r="D61" i="12"/>
  <c r="D61" i="15"/>
  <c r="D61" i="18"/>
  <c r="D61" i="2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H28" i="5"/>
  <c r="J28" i="5" s="1"/>
  <c r="L28" i="5"/>
  <c r="P28" i="5"/>
  <c r="R28" i="5" s="1"/>
  <c r="T28" i="5"/>
  <c r="V28" i="5" s="1"/>
  <c r="X28" i="5"/>
  <c r="Z28" i="5" s="1"/>
  <c r="AB28" i="5"/>
  <c r="AD28" i="5" s="1"/>
  <c r="AF28" i="5"/>
  <c r="AH28" i="5" s="1"/>
  <c r="H8" i="5"/>
  <c r="J8" i="5" s="1"/>
  <c r="L8" i="5"/>
  <c r="N8" i="5" s="1"/>
  <c r="P8" i="5"/>
  <c r="R8" i="5" s="1"/>
  <c r="T8" i="5"/>
  <c r="V8" i="5" s="1"/>
  <c r="X8" i="5"/>
  <c r="Z8" i="5" s="1"/>
  <c r="AB8" i="5"/>
  <c r="AD8" i="5" s="1"/>
  <c r="AF8" i="5"/>
  <c r="AH8" i="5" s="1"/>
  <c r="H26" i="5"/>
  <c r="J26" i="5" s="1"/>
  <c r="L26" i="5"/>
  <c r="N26" i="5" s="1"/>
  <c r="P26" i="5"/>
  <c r="R26" i="5" s="1"/>
  <c r="T26" i="5"/>
  <c r="V26" i="5" s="1"/>
  <c r="X26" i="5"/>
  <c r="Z26" i="5" s="1"/>
  <c r="AB26" i="5"/>
  <c r="AD26" i="5" s="1"/>
  <c r="AF26" i="5"/>
  <c r="AH26" i="5" s="1"/>
  <c r="H9" i="5"/>
  <c r="J9" i="5" s="1"/>
  <c r="L9" i="5"/>
  <c r="N9" i="5" s="1"/>
  <c r="P9" i="5"/>
  <c r="R9" i="5" s="1"/>
  <c r="T9" i="5"/>
  <c r="V9" i="5" s="1"/>
  <c r="X9" i="5"/>
  <c r="Z9" i="5" s="1"/>
  <c r="AB9" i="5"/>
  <c r="AD9" i="5" s="1"/>
  <c r="AF9" i="5"/>
  <c r="AH9" i="5" s="1"/>
  <c r="H10" i="5"/>
  <c r="J10" i="5" s="1"/>
  <c r="L10" i="5"/>
  <c r="N10" i="5" s="1"/>
  <c r="P10" i="5"/>
  <c r="R10" i="5" s="1"/>
  <c r="T10" i="5"/>
  <c r="V10" i="5" s="1"/>
  <c r="X10" i="5"/>
  <c r="Z10" i="5" s="1"/>
  <c r="AB10" i="5"/>
  <c r="AD10" i="5" s="1"/>
  <c r="AF10" i="5"/>
  <c r="AH10" i="5" s="1"/>
  <c r="H11" i="5"/>
  <c r="J11" i="5" s="1"/>
  <c r="L11" i="5"/>
  <c r="N11" i="5" s="1"/>
  <c r="P11" i="5"/>
  <c r="R11" i="5" s="1"/>
  <c r="T11" i="5"/>
  <c r="V11" i="5" s="1"/>
  <c r="X11" i="5"/>
  <c r="Z11" i="5" s="1"/>
  <c r="AB11" i="5"/>
  <c r="AD11" i="5" s="1"/>
  <c r="AF11" i="5"/>
  <c r="AH11" i="5" s="1"/>
  <c r="H12" i="5"/>
  <c r="J12" i="5" s="1"/>
  <c r="L12" i="5"/>
  <c r="P12" i="5"/>
  <c r="R12" i="5" s="1"/>
  <c r="T12" i="5"/>
  <c r="X12" i="5"/>
  <c r="Z12" i="5" s="1"/>
  <c r="AB12" i="5"/>
  <c r="AD12" i="5" s="1"/>
  <c r="AF12" i="5"/>
  <c r="AH12" i="5" s="1"/>
  <c r="H13" i="5"/>
  <c r="J13" i="5" s="1"/>
  <c r="L13" i="5"/>
  <c r="N13" i="5" s="1"/>
  <c r="P13" i="5"/>
  <c r="R13" i="5" s="1"/>
  <c r="T13" i="5"/>
  <c r="V13" i="5" s="1"/>
  <c r="X13" i="5"/>
  <c r="Z13" i="5" s="1"/>
  <c r="AB13" i="5"/>
  <c r="AD13" i="5" s="1"/>
  <c r="AF13" i="5"/>
  <c r="AH13" i="5" s="1"/>
  <c r="H14" i="5"/>
  <c r="J14" i="5" s="1"/>
  <c r="L14" i="5"/>
  <c r="N14" i="5" s="1"/>
  <c r="P14" i="5"/>
  <c r="R14" i="5" s="1"/>
  <c r="T14" i="5"/>
  <c r="X14" i="5"/>
  <c r="Z14" i="5" s="1"/>
  <c r="AB14" i="5"/>
  <c r="AD14" i="5" s="1"/>
  <c r="AF14" i="5"/>
  <c r="AH14" i="5" s="1"/>
  <c r="H15" i="5"/>
  <c r="J15" i="5" s="1"/>
  <c r="L15" i="5"/>
  <c r="P15" i="5"/>
  <c r="R15" i="5" s="1"/>
  <c r="T15" i="5"/>
  <c r="X15" i="5"/>
  <c r="Z15" i="5" s="1"/>
  <c r="AB15" i="5"/>
  <c r="AD15" i="5" s="1"/>
  <c r="AF15" i="5"/>
  <c r="AH15" i="5" s="1"/>
  <c r="H16" i="5"/>
  <c r="J16" i="5" s="1"/>
  <c r="L16" i="5"/>
  <c r="N16" i="5" s="1"/>
  <c r="P16" i="5"/>
  <c r="R16" i="5" s="1"/>
  <c r="T16" i="5"/>
  <c r="V16" i="5" s="1"/>
  <c r="X16" i="5"/>
  <c r="Z16" i="5" s="1"/>
  <c r="AB16" i="5"/>
  <c r="AD16" i="5" s="1"/>
  <c r="AF16" i="5"/>
  <c r="AH16" i="5" s="1"/>
  <c r="H17" i="5"/>
  <c r="J17" i="5" s="1"/>
  <c r="L17" i="5"/>
  <c r="N17" i="5" s="1"/>
  <c r="P17" i="5"/>
  <c r="R17" i="5" s="1"/>
  <c r="T17" i="5"/>
  <c r="V17" i="5" s="1"/>
  <c r="X17" i="5"/>
  <c r="Z17" i="5" s="1"/>
  <c r="AB17" i="5"/>
  <c r="AD17" i="5" s="1"/>
  <c r="AF17" i="5"/>
  <c r="AH17" i="5" s="1"/>
  <c r="H18" i="5"/>
  <c r="J18" i="5" s="1"/>
  <c r="L18" i="5"/>
  <c r="P18" i="5"/>
  <c r="R18" i="5" s="1"/>
  <c r="T18" i="5"/>
  <c r="X18" i="5"/>
  <c r="Z18" i="5" s="1"/>
  <c r="AB18" i="5"/>
  <c r="AD18" i="5" s="1"/>
  <c r="AF18" i="5"/>
  <c r="AH18" i="5" s="1"/>
  <c r="H19" i="5"/>
  <c r="J19" i="5" s="1"/>
  <c r="L19" i="5"/>
  <c r="N19" i="5" s="1"/>
  <c r="P19" i="5"/>
  <c r="R19" i="5" s="1"/>
  <c r="T19" i="5"/>
  <c r="V19" i="5" s="1"/>
  <c r="X19" i="5"/>
  <c r="Z19" i="5" s="1"/>
  <c r="AB19" i="5"/>
  <c r="AD19" i="5" s="1"/>
  <c r="AF19" i="5"/>
  <c r="AH19" i="5" s="1"/>
  <c r="H20" i="5"/>
  <c r="J20" i="5" s="1"/>
  <c r="L20" i="5"/>
  <c r="N20" i="5" s="1"/>
  <c r="P20" i="5"/>
  <c r="R20" i="5" s="1"/>
  <c r="T20" i="5"/>
  <c r="V20" i="5" s="1"/>
  <c r="X20" i="5"/>
  <c r="Z20" i="5" s="1"/>
  <c r="AB20" i="5"/>
  <c r="AD20" i="5" s="1"/>
  <c r="AF20" i="5"/>
  <c r="AH20" i="5" s="1"/>
  <c r="H21" i="5"/>
  <c r="L21" i="5"/>
  <c r="N21" i="5" s="1"/>
  <c r="D137" i="21" s="1"/>
  <c r="P21" i="5"/>
  <c r="R21" i="5" s="1"/>
  <c r="T21" i="5"/>
  <c r="V21" i="5" s="1"/>
  <c r="X21" i="5"/>
  <c r="Z21" i="5" s="1"/>
  <c r="AB21" i="5"/>
  <c r="AD21" i="5" s="1"/>
  <c r="AF21" i="5"/>
  <c r="AH21" i="5" s="1"/>
  <c r="H22" i="5"/>
  <c r="L22" i="5"/>
  <c r="N22" i="5" s="1"/>
  <c r="D137" i="22" s="1"/>
  <c r="P22" i="5"/>
  <c r="R22" i="5" s="1"/>
  <c r="T22" i="5"/>
  <c r="V22" i="5" s="1"/>
  <c r="X22" i="5"/>
  <c r="Z22" i="5" s="1"/>
  <c r="AB22" i="5"/>
  <c r="AD22" i="5" s="1"/>
  <c r="AF22" i="5"/>
  <c r="AH22" i="5" s="1"/>
  <c r="H23" i="5"/>
  <c r="L23" i="5"/>
  <c r="N23" i="5" s="1"/>
  <c r="D137" i="23" s="1"/>
  <c r="P23" i="5"/>
  <c r="R23" i="5" s="1"/>
  <c r="T23" i="5"/>
  <c r="X23" i="5"/>
  <c r="Z23" i="5" s="1"/>
  <c r="AB23" i="5"/>
  <c r="AD23" i="5" s="1"/>
  <c r="AF23" i="5"/>
  <c r="AH23" i="5" s="1"/>
  <c r="H24" i="5"/>
  <c r="J24" i="5" s="1"/>
  <c r="L24" i="5"/>
  <c r="N24" i="5" s="1"/>
  <c r="D137" i="24" s="1"/>
  <c r="P24" i="5"/>
  <c r="R24" i="5" s="1"/>
  <c r="T24" i="5"/>
  <c r="X24" i="5"/>
  <c r="Z24" i="5" s="1"/>
  <c r="AB24" i="5"/>
  <c r="AD24" i="5" s="1"/>
  <c r="AF24" i="5"/>
  <c r="AH24" i="5" s="1"/>
  <c r="H25" i="5"/>
  <c r="J25" i="5" s="1"/>
  <c r="L25" i="5"/>
  <c r="P25" i="5"/>
  <c r="T25" i="5"/>
  <c r="V25" i="5" s="1"/>
  <c r="D139" i="25" s="1"/>
  <c r="X25" i="5"/>
  <c r="Z25" i="5" s="1"/>
  <c r="D140" i="25" s="1"/>
  <c r="AB25" i="5"/>
  <c r="AD25" i="5" s="1"/>
  <c r="D141" i="25" s="1"/>
  <c r="AF25" i="5"/>
  <c r="AH25" i="5" s="1"/>
  <c r="D142" i="25" s="1"/>
  <c r="H27" i="5"/>
  <c r="J27" i="5" s="1"/>
  <c r="L27" i="5"/>
  <c r="N27" i="5" s="1"/>
  <c r="D136" i="27" s="1"/>
  <c r="P27" i="5"/>
  <c r="T27" i="5"/>
  <c r="V27" i="5" s="1"/>
  <c r="D138" i="27" s="1"/>
  <c r="X27" i="5"/>
  <c r="Z27" i="5" s="1"/>
  <c r="D139" i="27" s="1"/>
  <c r="AB27" i="5"/>
  <c r="AD27" i="5" s="1"/>
  <c r="D140" i="27" s="1"/>
  <c r="AF27" i="5"/>
  <c r="AH27" i="5" s="1"/>
  <c r="D141" i="27" s="1"/>
  <c r="AH29" i="1"/>
  <c r="AI29" i="1"/>
  <c r="D38" i="28" s="1"/>
  <c r="AJ29" i="1"/>
  <c r="D39" i="28" s="1"/>
  <c r="AK29" i="1"/>
  <c r="D40" i="28" s="1"/>
  <c r="AJ10" i="1"/>
  <c r="D39" i="9" s="1"/>
  <c r="AK10" i="1"/>
  <c r="D40" i="9" s="1"/>
  <c r="AI11" i="1"/>
  <c r="D38" i="10" s="1"/>
  <c r="AJ11" i="1"/>
  <c r="D39" i="10" s="1"/>
  <c r="AI13" i="1"/>
  <c r="D38" i="12" s="1"/>
  <c r="AJ13" i="1"/>
  <c r="D39" i="12" s="1"/>
  <c r="AK13" i="1"/>
  <c r="D40" i="12" s="1"/>
  <c r="AI14" i="1"/>
  <c r="D38" i="13" s="1"/>
  <c r="AK15" i="1"/>
  <c r="D40" i="14" s="1"/>
  <c r="AI16" i="1"/>
  <c r="D38" i="15" s="1"/>
  <c r="AJ16" i="1"/>
  <c r="D39" i="15" s="1"/>
  <c r="AK16" i="1"/>
  <c r="D40" i="15" s="1"/>
  <c r="AJ18" i="1"/>
  <c r="D39" i="17" s="1"/>
  <c r="AK18" i="1"/>
  <c r="D40" i="17" s="1"/>
  <c r="AI19" i="1"/>
  <c r="D38" i="18" s="1"/>
  <c r="AJ19" i="1"/>
  <c r="D39" i="18" s="1"/>
  <c r="AI21" i="1"/>
  <c r="D38" i="20" s="1"/>
  <c r="AJ21" i="1"/>
  <c r="D39" i="20" s="1"/>
  <c r="AK21" i="1"/>
  <c r="D40" i="20" s="1"/>
  <c r="AI22" i="1"/>
  <c r="D38" i="21" s="1"/>
  <c r="AK23" i="1"/>
  <c r="D40" i="22" s="1"/>
  <c r="AH24" i="1"/>
  <c r="AI24" i="1"/>
  <c r="D38" i="23" s="1"/>
  <c r="AJ24" i="1"/>
  <c r="D39" i="23" s="1"/>
  <c r="AK25" i="1"/>
  <c r="D40" i="24" s="1"/>
  <c r="AH26" i="1"/>
  <c r="AI26" i="1"/>
  <c r="D38" i="25" s="1"/>
  <c r="AJ26" i="1"/>
  <c r="D39" i="25" s="1"/>
  <c r="AJ27" i="1"/>
  <c r="D39" i="26" s="1"/>
  <c r="AK27" i="1"/>
  <c r="D40" i="26" s="1"/>
  <c r="AH28" i="1"/>
  <c r="AI28" i="1"/>
  <c r="D38" i="27" s="1"/>
  <c r="AJ28" i="1"/>
  <c r="D39" i="27" s="1"/>
  <c r="E3" i="29"/>
  <c r="C1" i="28"/>
  <c r="J141" i="28"/>
  <c r="H141" i="28"/>
  <c r="J140" i="28"/>
  <c r="C139" i="28"/>
  <c r="H138" i="28"/>
  <c r="F138" i="28"/>
  <c r="C138" i="28"/>
  <c r="J137" i="28"/>
  <c r="H137" i="28"/>
  <c r="F137" i="28"/>
  <c r="C137" i="28"/>
  <c r="J136" i="28"/>
  <c r="H136" i="28"/>
  <c r="F136" i="28"/>
  <c r="C136" i="28"/>
  <c r="C135" i="28"/>
  <c r="J74" i="28"/>
  <c r="H74" i="28"/>
  <c r="J73" i="28"/>
  <c r="H73" i="28"/>
  <c r="F73" i="28"/>
  <c r="C73" i="28"/>
  <c r="J72" i="28"/>
  <c r="H72" i="28"/>
  <c r="F72" i="28"/>
  <c r="C72" i="28"/>
  <c r="J71" i="28"/>
  <c r="H71" i="28"/>
  <c r="F71" i="28"/>
  <c r="C71" i="28"/>
  <c r="J70" i="28"/>
  <c r="H70" i="28"/>
  <c r="F70" i="28"/>
  <c r="C70" i="28"/>
  <c r="J69" i="28"/>
  <c r="H69" i="28"/>
  <c r="F69" i="28"/>
  <c r="C69" i="28"/>
  <c r="J68" i="28"/>
  <c r="H68" i="28"/>
  <c r="F68" i="28"/>
  <c r="C68" i="28"/>
  <c r="J67" i="28"/>
  <c r="H67" i="28"/>
  <c r="F67" i="28"/>
  <c r="C67" i="28"/>
  <c r="J66" i="28"/>
  <c r="H66" i="28"/>
  <c r="F66" i="28"/>
  <c r="C66" i="28"/>
  <c r="J65" i="28"/>
  <c r="H65" i="28"/>
  <c r="F65" i="28"/>
  <c r="C65" i="28"/>
  <c r="J64" i="28"/>
  <c r="H64" i="28"/>
  <c r="F64" i="28"/>
  <c r="C64" i="28"/>
  <c r="J63" i="28"/>
  <c r="H63" i="28"/>
  <c r="F63" i="28"/>
  <c r="C63" i="28"/>
  <c r="J62" i="28"/>
  <c r="H62" i="28"/>
  <c r="F62" i="28"/>
  <c r="C62" i="28"/>
  <c r="J61" i="28"/>
  <c r="H61" i="28"/>
  <c r="C61" i="28"/>
  <c r="J60" i="28"/>
  <c r="H60" i="28"/>
  <c r="C60" i="28"/>
  <c r="J59" i="28"/>
  <c r="H59" i="28"/>
  <c r="F59" i="28"/>
  <c r="C59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1" i="27"/>
  <c r="J75" i="27"/>
  <c r="H75" i="27"/>
  <c r="F75" i="27"/>
  <c r="C75" i="27"/>
  <c r="J74" i="27"/>
  <c r="H74" i="27"/>
  <c r="F74" i="27"/>
  <c r="C74" i="27"/>
  <c r="J73" i="27"/>
  <c r="H73" i="27"/>
  <c r="F73" i="27"/>
  <c r="C73" i="27"/>
  <c r="J72" i="27"/>
  <c r="H72" i="27"/>
  <c r="F72" i="27"/>
  <c r="C72" i="27"/>
  <c r="J71" i="27"/>
  <c r="H71" i="27"/>
  <c r="F71" i="27"/>
  <c r="C71" i="27"/>
  <c r="J70" i="27"/>
  <c r="H70" i="27"/>
  <c r="F70" i="27"/>
  <c r="C70" i="27"/>
  <c r="J69" i="27"/>
  <c r="H69" i="27"/>
  <c r="F69" i="27"/>
  <c r="C69" i="27"/>
  <c r="J68" i="27"/>
  <c r="H68" i="27"/>
  <c r="F68" i="27"/>
  <c r="C68" i="27"/>
  <c r="J67" i="27"/>
  <c r="H67" i="27"/>
  <c r="F67" i="27"/>
  <c r="C67" i="27"/>
  <c r="J66" i="27"/>
  <c r="H66" i="27"/>
  <c r="F66" i="27"/>
  <c r="C66" i="27"/>
  <c r="J65" i="27"/>
  <c r="H65" i="27"/>
  <c r="F65" i="27"/>
  <c r="C65" i="27"/>
  <c r="J64" i="27"/>
  <c r="H64" i="27"/>
  <c r="F64" i="27"/>
  <c r="C64" i="27"/>
  <c r="J63" i="27"/>
  <c r="H63" i="27"/>
  <c r="F63" i="27"/>
  <c r="C63" i="27"/>
  <c r="J62" i="27"/>
  <c r="H62" i="27"/>
  <c r="C62" i="27"/>
  <c r="J61" i="27"/>
  <c r="H61" i="27"/>
  <c r="C61" i="27"/>
  <c r="J60" i="27"/>
  <c r="H60" i="27"/>
  <c r="F60" i="27"/>
  <c r="C60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1" i="26"/>
  <c r="C142" i="26"/>
  <c r="J141" i="26"/>
  <c r="H141" i="26"/>
  <c r="C141" i="26"/>
  <c r="J140" i="26"/>
  <c r="C140" i="26"/>
  <c r="C139" i="26"/>
  <c r="H138" i="26"/>
  <c r="F138" i="26"/>
  <c r="C138" i="26"/>
  <c r="J137" i="26"/>
  <c r="H137" i="26"/>
  <c r="F137" i="26"/>
  <c r="C137" i="26"/>
  <c r="J136" i="26"/>
  <c r="H136" i="26"/>
  <c r="F136" i="26"/>
  <c r="C136" i="26"/>
  <c r="C135" i="26"/>
  <c r="J74" i="26"/>
  <c r="H74" i="26"/>
  <c r="F74" i="26"/>
  <c r="C74" i="26"/>
  <c r="J73" i="26"/>
  <c r="H73" i="26"/>
  <c r="F73" i="26"/>
  <c r="C73" i="26"/>
  <c r="J72" i="26"/>
  <c r="H72" i="26"/>
  <c r="F72" i="26"/>
  <c r="C72" i="26"/>
  <c r="J71" i="26"/>
  <c r="H71" i="26"/>
  <c r="F71" i="26"/>
  <c r="C71" i="26"/>
  <c r="J70" i="26"/>
  <c r="H70" i="26"/>
  <c r="F70" i="26"/>
  <c r="C70" i="26"/>
  <c r="J69" i="26"/>
  <c r="H69" i="26"/>
  <c r="F69" i="26"/>
  <c r="C69" i="26"/>
  <c r="J68" i="26"/>
  <c r="H68" i="26"/>
  <c r="F68" i="26"/>
  <c r="C68" i="26"/>
  <c r="J67" i="26"/>
  <c r="H67" i="26"/>
  <c r="F67" i="26"/>
  <c r="C67" i="26"/>
  <c r="J66" i="26"/>
  <c r="H66" i="26"/>
  <c r="F66" i="26"/>
  <c r="C66" i="26"/>
  <c r="J65" i="26"/>
  <c r="H65" i="26"/>
  <c r="F65" i="26"/>
  <c r="C65" i="26"/>
  <c r="J64" i="26"/>
  <c r="H64" i="26"/>
  <c r="F64" i="26"/>
  <c r="C64" i="26"/>
  <c r="J63" i="26"/>
  <c r="H63" i="26"/>
  <c r="F63" i="26"/>
  <c r="C63" i="26"/>
  <c r="J62" i="26"/>
  <c r="H62" i="26"/>
  <c r="F62" i="26"/>
  <c r="C62" i="26"/>
  <c r="J61" i="26"/>
  <c r="H61" i="26"/>
  <c r="C61" i="26"/>
  <c r="J60" i="26"/>
  <c r="H60" i="26"/>
  <c r="C60" i="26"/>
  <c r="J59" i="26"/>
  <c r="H59" i="26"/>
  <c r="F59" i="26"/>
  <c r="C59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4" i="26"/>
  <c r="C13" i="26"/>
  <c r="C12" i="26"/>
  <c r="C11" i="26"/>
  <c r="C10" i="26"/>
  <c r="C9" i="26"/>
  <c r="C8" i="26"/>
  <c r="C1" i="25"/>
  <c r="J74" i="25"/>
  <c r="H74" i="25"/>
  <c r="F74" i="25"/>
  <c r="C74" i="25"/>
  <c r="J73" i="25"/>
  <c r="H73" i="25"/>
  <c r="F73" i="25"/>
  <c r="C73" i="25"/>
  <c r="J72" i="25"/>
  <c r="H72" i="25"/>
  <c r="F72" i="25"/>
  <c r="C72" i="25"/>
  <c r="J71" i="25"/>
  <c r="H71" i="25"/>
  <c r="F71" i="25"/>
  <c r="C71" i="25"/>
  <c r="J70" i="25"/>
  <c r="H70" i="25"/>
  <c r="F70" i="25"/>
  <c r="C70" i="25"/>
  <c r="J69" i="25"/>
  <c r="H69" i="25"/>
  <c r="F69" i="25"/>
  <c r="C69" i="25"/>
  <c r="J68" i="25"/>
  <c r="H68" i="25"/>
  <c r="F68" i="25"/>
  <c r="C68" i="25"/>
  <c r="J67" i="25"/>
  <c r="H67" i="25"/>
  <c r="F67" i="25"/>
  <c r="C67" i="25"/>
  <c r="J66" i="25"/>
  <c r="H66" i="25"/>
  <c r="F66" i="25"/>
  <c r="C66" i="25"/>
  <c r="J65" i="25"/>
  <c r="H65" i="25"/>
  <c r="F65" i="25"/>
  <c r="C65" i="25"/>
  <c r="J64" i="25"/>
  <c r="H64" i="25"/>
  <c r="F64" i="25"/>
  <c r="C64" i="25"/>
  <c r="J63" i="25"/>
  <c r="H63" i="25"/>
  <c r="F63" i="25"/>
  <c r="C63" i="25"/>
  <c r="J62" i="25"/>
  <c r="H62" i="25"/>
  <c r="F62" i="25"/>
  <c r="C62" i="25"/>
  <c r="J61" i="25"/>
  <c r="H61" i="25"/>
  <c r="C61" i="25"/>
  <c r="J60" i="25"/>
  <c r="H60" i="25"/>
  <c r="C60" i="25"/>
  <c r="J59" i="25"/>
  <c r="H59" i="25"/>
  <c r="F59" i="25"/>
  <c r="C59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1" i="24"/>
  <c r="C142" i="24"/>
  <c r="J141" i="24"/>
  <c r="H141" i="24"/>
  <c r="C141" i="24"/>
  <c r="J140" i="24"/>
  <c r="C140" i="24"/>
  <c r="C139" i="24"/>
  <c r="H138" i="24"/>
  <c r="F138" i="24"/>
  <c r="C138" i="24"/>
  <c r="J74" i="24"/>
  <c r="H74" i="24"/>
  <c r="F74" i="24"/>
  <c r="C74" i="24"/>
  <c r="J73" i="24"/>
  <c r="H73" i="24"/>
  <c r="F73" i="24"/>
  <c r="C73" i="24"/>
  <c r="J72" i="24"/>
  <c r="H72" i="24"/>
  <c r="F72" i="24"/>
  <c r="C72" i="24"/>
  <c r="J71" i="24"/>
  <c r="H71" i="24"/>
  <c r="F71" i="24"/>
  <c r="C71" i="24"/>
  <c r="J70" i="24"/>
  <c r="H70" i="24"/>
  <c r="F70" i="24"/>
  <c r="C70" i="24"/>
  <c r="J69" i="24"/>
  <c r="H69" i="24"/>
  <c r="F69" i="24"/>
  <c r="C69" i="24"/>
  <c r="J68" i="24"/>
  <c r="H68" i="24"/>
  <c r="F68" i="24"/>
  <c r="C68" i="24"/>
  <c r="J67" i="24"/>
  <c r="H67" i="24"/>
  <c r="F67" i="24"/>
  <c r="C67" i="24"/>
  <c r="J66" i="24"/>
  <c r="H66" i="24"/>
  <c r="F66" i="24"/>
  <c r="C66" i="24"/>
  <c r="J65" i="24"/>
  <c r="H65" i="24"/>
  <c r="F65" i="24"/>
  <c r="C65" i="24"/>
  <c r="J64" i="24"/>
  <c r="H64" i="24"/>
  <c r="F64" i="24"/>
  <c r="C64" i="24"/>
  <c r="J63" i="24"/>
  <c r="H63" i="24"/>
  <c r="F63" i="24"/>
  <c r="C63" i="24"/>
  <c r="J62" i="24"/>
  <c r="H62" i="24"/>
  <c r="F62" i="24"/>
  <c r="C62" i="24"/>
  <c r="J61" i="24"/>
  <c r="H61" i="24"/>
  <c r="C61" i="24"/>
  <c r="J60" i="24"/>
  <c r="H60" i="24"/>
  <c r="C60" i="24"/>
  <c r="J59" i="24"/>
  <c r="H59" i="24"/>
  <c r="F59" i="24"/>
  <c r="C59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1" i="23"/>
  <c r="C142" i="23"/>
  <c r="J141" i="23"/>
  <c r="H141" i="23"/>
  <c r="C141" i="23"/>
  <c r="J140" i="23"/>
  <c r="C140" i="23"/>
  <c r="C139" i="23"/>
  <c r="H138" i="23"/>
  <c r="F138" i="23"/>
  <c r="C138" i="23"/>
  <c r="J74" i="23"/>
  <c r="H74" i="23"/>
  <c r="F74" i="23"/>
  <c r="C74" i="23"/>
  <c r="J73" i="23"/>
  <c r="H73" i="23"/>
  <c r="F73" i="23"/>
  <c r="C73" i="23"/>
  <c r="J72" i="23"/>
  <c r="H72" i="23"/>
  <c r="F72" i="23"/>
  <c r="C72" i="23"/>
  <c r="J71" i="23"/>
  <c r="H71" i="23"/>
  <c r="F71" i="23"/>
  <c r="C71" i="23"/>
  <c r="J70" i="23"/>
  <c r="H70" i="23"/>
  <c r="F70" i="23"/>
  <c r="C70" i="23"/>
  <c r="J69" i="23"/>
  <c r="H69" i="23"/>
  <c r="F69" i="23"/>
  <c r="C69" i="23"/>
  <c r="J68" i="23"/>
  <c r="H68" i="23"/>
  <c r="F68" i="23"/>
  <c r="C68" i="23"/>
  <c r="J67" i="23"/>
  <c r="H67" i="23"/>
  <c r="F67" i="23"/>
  <c r="C67" i="23"/>
  <c r="J66" i="23"/>
  <c r="H66" i="23"/>
  <c r="F66" i="23"/>
  <c r="C66" i="23"/>
  <c r="J65" i="23"/>
  <c r="H65" i="23"/>
  <c r="F65" i="23"/>
  <c r="C65" i="23"/>
  <c r="J64" i="23"/>
  <c r="H64" i="23"/>
  <c r="F64" i="23"/>
  <c r="C64" i="23"/>
  <c r="J63" i="23"/>
  <c r="H63" i="23"/>
  <c r="F63" i="23"/>
  <c r="C63" i="23"/>
  <c r="J62" i="23"/>
  <c r="H62" i="23"/>
  <c r="F62" i="23"/>
  <c r="C62" i="23"/>
  <c r="J61" i="23"/>
  <c r="H61" i="23"/>
  <c r="C61" i="23"/>
  <c r="J60" i="23"/>
  <c r="H60" i="23"/>
  <c r="C60" i="23"/>
  <c r="J59" i="23"/>
  <c r="H59" i="23"/>
  <c r="F59" i="23"/>
  <c r="C59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1" i="22"/>
  <c r="C142" i="22"/>
  <c r="J141" i="22"/>
  <c r="C141" i="22"/>
  <c r="J140" i="22"/>
  <c r="C140" i="22"/>
  <c r="C139" i="22"/>
  <c r="H138" i="22"/>
  <c r="F138" i="22"/>
  <c r="C138" i="22"/>
  <c r="J74" i="22"/>
  <c r="H74" i="22"/>
  <c r="F74" i="22"/>
  <c r="C74" i="22"/>
  <c r="J73" i="22"/>
  <c r="H73" i="22"/>
  <c r="F73" i="22"/>
  <c r="C73" i="22"/>
  <c r="J72" i="22"/>
  <c r="H72" i="22"/>
  <c r="F72" i="22"/>
  <c r="C72" i="22"/>
  <c r="J71" i="22"/>
  <c r="H71" i="22"/>
  <c r="F71" i="22"/>
  <c r="C71" i="22"/>
  <c r="J70" i="22"/>
  <c r="H70" i="22"/>
  <c r="F70" i="22"/>
  <c r="C70" i="22"/>
  <c r="J69" i="22"/>
  <c r="H69" i="22"/>
  <c r="F69" i="22"/>
  <c r="C69" i="22"/>
  <c r="J68" i="22"/>
  <c r="H68" i="22"/>
  <c r="F68" i="22"/>
  <c r="C68" i="22"/>
  <c r="J67" i="22"/>
  <c r="H67" i="22"/>
  <c r="F67" i="22"/>
  <c r="C67" i="22"/>
  <c r="J66" i="22"/>
  <c r="H66" i="22"/>
  <c r="F66" i="22"/>
  <c r="C66" i="22"/>
  <c r="J65" i="22"/>
  <c r="H65" i="22"/>
  <c r="F65" i="22"/>
  <c r="C65" i="22"/>
  <c r="J64" i="22"/>
  <c r="H64" i="22"/>
  <c r="F64" i="22"/>
  <c r="C64" i="22"/>
  <c r="J63" i="22"/>
  <c r="H63" i="22"/>
  <c r="F63" i="22"/>
  <c r="C63" i="22"/>
  <c r="J62" i="22"/>
  <c r="H62" i="22"/>
  <c r="F62" i="22"/>
  <c r="C62" i="22"/>
  <c r="J61" i="22"/>
  <c r="H61" i="22"/>
  <c r="C61" i="22"/>
  <c r="J60" i="22"/>
  <c r="H60" i="22"/>
  <c r="C60" i="22"/>
  <c r="J59" i="22"/>
  <c r="H59" i="22"/>
  <c r="F59" i="22"/>
  <c r="C59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1" i="21"/>
  <c r="C142" i="21"/>
  <c r="J141" i="21"/>
  <c r="H141" i="21"/>
  <c r="C141" i="21"/>
  <c r="J140" i="21"/>
  <c r="C140" i="21"/>
  <c r="C139" i="21"/>
  <c r="H138" i="21"/>
  <c r="F138" i="21"/>
  <c r="C138" i="21"/>
  <c r="J74" i="21"/>
  <c r="H74" i="21"/>
  <c r="F74" i="21"/>
  <c r="C74" i="21"/>
  <c r="J73" i="21"/>
  <c r="H73" i="21"/>
  <c r="F73" i="21"/>
  <c r="C73" i="21"/>
  <c r="J72" i="21"/>
  <c r="H72" i="21"/>
  <c r="F72" i="21"/>
  <c r="C72" i="21"/>
  <c r="J71" i="21"/>
  <c r="H71" i="21"/>
  <c r="F71" i="21"/>
  <c r="C71" i="21"/>
  <c r="J70" i="21"/>
  <c r="H70" i="21"/>
  <c r="F70" i="21"/>
  <c r="C70" i="21"/>
  <c r="J69" i="21"/>
  <c r="H69" i="21"/>
  <c r="F69" i="21"/>
  <c r="C69" i="21"/>
  <c r="J68" i="21"/>
  <c r="H68" i="21"/>
  <c r="F68" i="21"/>
  <c r="C68" i="21"/>
  <c r="J67" i="21"/>
  <c r="H67" i="21"/>
  <c r="F67" i="21"/>
  <c r="C67" i="21"/>
  <c r="J66" i="21"/>
  <c r="H66" i="21"/>
  <c r="F66" i="21"/>
  <c r="C66" i="21"/>
  <c r="J65" i="21"/>
  <c r="H65" i="21"/>
  <c r="F65" i="21"/>
  <c r="C65" i="21"/>
  <c r="J64" i="21"/>
  <c r="H64" i="21"/>
  <c r="F64" i="21"/>
  <c r="C64" i="21"/>
  <c r="J63" i="21"/>
  <c r="H63" i="21"/>
  <c r="F63" i="21"/>
  <c r="C63" i="21"/>
  <c r="J62" i="21"/>
  <c r="H62" i="21"/>
  <c r="F62" i="21"/>
  <c r="C62" i="21"/>
  <c r="J61" i="21"/>
  <c r="H61" i="21"/>
  <c r="C61" i="21"/>
  <c r="J60" i="21"/>
  <c r="H60" i="21"/>
  <c r="C60" i="21"/>
  <c r="J59" i="21"/>
  <c r="H59" i="21"/>
  <c r="F59" i="21"/>
  <c r="C59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4" i="21"/>
  <c r="C13" i="21"/>
  <c r="C12" i="21"/>
  <c r="C11" i="21"/>
  <c r="C10" i="21"/>
  <c r="C9" i="21"/>
  <c r="C8" i="21"/>
  <c r="C1" i="20"/>
  <c r="C142" i="20"/>
  <c r="J141" i="20"/>
  <c r="H141" i="20"/>
  <c r="C141" i="20"/>
  <c r="J140" i="20"/>
  <c r="C140" i="20"/>
  <c r="C139" i="20"/>
  <c r="H138" i="20"/>
  <c r="F138" i="20"/>
  <c r="C138" i="20"/>
  <c r="J137" i="20"/>
  <c r="H137" i="20"/>
  <c r="F137" i="20"/>
  <c r="C137" i="20"/>
  <c r="J136" i="20"/>
  <c r="H136" i="20"/>
  <c r="F136" i="20"/>
  <c r="C136" i="20"/>
  <c r="C135" i="20"/>
  <c r="J74" i="20"/>
  <c r="H74" i="20"/>
  <c r="F74" i="20"/>
  <c r="C74" i="20"/>
  <c r="J73" i="20"/>
  <c r="H73" i="20"/>
  <c r="F73" i="20"/>
  <c r="C73" i="20"/>
  <c r="J72" i="20"/>
  <c r="H72" i="20"/>
  <c r="F72" i="20"/>
  <c r="C72" i="20"/>
  <c r="J71" i="20"/>
  <c r="H71" i="20"/>
  <c r="F71" i="20"/>
  <c r="C71" i="20"/>
  <c r="J70" i="20"/>
  <c r="H70" i="20"/>
  <c r="F70" i="20"/>
  <c r="C70" i="20"/>
  <c r="J69" i="20"/>
  <c r="H69" i="20"/>
  <c r="F69" i="20"/>
  <c r="C69" i="20"/>
  <c r="J68" i="20"/>
  <c r="H68" i="20"/>
  <c r="F68" i="20"/>
  <c r="C68" i="20"/>
  <c r="J67" i="20"/>
  <c r="H67" i="20"/>
  <c r="F67" i="20"/>
  <c r="C67" i="20"/>
  <c r="J66" i="20"/>
  <c r="H66" i="20"/>
  <c r="F66" i="20"/>
  <c r="C66" i="20"/>
  <c r="J65" i="20"/>
  <c r="H65" i="20"/>
  <c r="F65" i="20"/>
  <c r="C65" i="20"/>
  <c r="J64" i="20"/>
  <c r="H64" i="20"/>
  <c r="F64" i="20"/>
  <c r="C64" i="20"/>
  <c r="J63" i="20"/>
  <c r="H63" i="20"/>
  <c r="F63" i="20"/>
  <c r="C63" i="20"/>
  <c r="J62" i="20"/>
  <c r="H62" i="20"/>
  <c r="F62" i="20"/>
  <c r="C62" i="20"/>
  <c r="J61" i="20"/>
  <c r="H61" i="20"/>
  <c r="C61" i="20"/>
  <c r="J60" i="20"/>
  <c r="H60" i="20"/>
  <c r="C60" i="20"/>
  <c r="J59" i="20"/>
  <c r="H59" i="20"/>
  <c r="F59" i="20"/>
  <c r="C59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1" i="19"/>
  <c r="C142" i="19"/>
  <c r="J141" i="19"/>
  <c r="H141" i="19"/>
  <c r="C141" i="19"/>
  <c r="J140" i="19"/>
  <c r="C140" i="19"/>
  <c r="C139" i="19"/>
  <c r="H138" i="19"/>
  <c r="F138" i="19"/>
  <c r="C138" i="19"/>
  <c r="J137" i="19"/>
  <c r="H137" i="19"/>
  <c r="F137" i="19"/>
  <c r="C137" i="19"/>
  <c r="J136" i="19"/>
  <c r="H136" i="19"/>
  <c r="F136" i="19"/>
  <c r="C136" i="19"/>
  <c r="C135" i="19"/>
  <c r="J74" i="19"/>
  <c r="H74" i="19"/>
  <c r="F74" i="19"/>
  <c r="C74" i="19"/>
  <c r="J73" i="19"/>
  <c r="H73" i="19"/>
  <c r="F73" i="19"/>
  <c r="C73" i="19"/>
  <c r="J72" i="19"/>
  <c r="H72" i="19"/>
  <c r="F72" i="19"/>
  <c r="C72" i="19"/>
  <c r="J71" i="19"/>
  <c r="H71" i="19"/>
  <c r="F71" i="19"/>
  <c r="C71" i="19"/>
  <c r="J70" i="19"/>
  <c r="H70" i="19"/>
  <c r="F70" i="19"/>
  <c r="C70" i="19"/>
  <c r="J69" i="19"/>
  <c r="H69" i="19"/>
  <c r="F69" i="19"/>
  <c r="C69" i="19"/>
  <c r="J68" i="19"/>
  <c r="H68" i="19"/>
  <c r="F68" i="19"/>
  <c r="C68" i="19"/>
  <c r="J67" i="19"/>
  <c r="H67" i="19"/>
  <c r="F67" i="19"/>
  <c r="C67" i="19"/>
  <c r="J66" i="19"/>
  <c r="H66" i="19"/>
  <c r="F66" i="19"/>
  <c r="C66" i="19"/>
  <c r="J65" i="19"/>
  <c r="H65" i="19"/>
  <c r="F65" i="19"/>
  <c r="C65" i="19"/>
  <c r="J64" i="19"/>
  <c r="H64" i="19"/>
  <c r="F64" i="19"/>
  <c r="C64" i="19"/>
  <c r="J63" i="19"/>
  <c r="H63" i="19"/>
  <c r="F63" i="19"/>
  <c r="C63" i="19"/>
  <c r="J62" i="19"/>
  <c r="H62" i="19"/>
  <c r="F62" i="19"/>
  <c r="C62" i="19"/>
  <c r="J61" i="19"/>
  <c r="H61" i="19"/>
  <c r="C61" i="19"/>
  <c r="J60" i="19"/>
  <c r="H60" i="19"/>
  <c r="C60" i="19"/>
  <c r="J59" i="19"/>
  <c r="H59" i="19"/>
  <c r="F59" i="19"/>
  <c r="C59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1" i="18"/>
  <c r="C142" i="18"/>
  <c r="J141" i="18"/>
  <c r="H141" i="18"/>
  <c r="C141" i="18"/>
  <c r="J140" i="18"/>
  <c r="C140" i="18"/>
  <c r="C139" i="18"/>
  <c r="H138" i="18"/>
  <c r="F138" i="18"/>
  <c r="C138" i="18"/>
  <c r="J137" i="18"/>
  <c r="H137" i="18"/>
  <c r="F137" i="18"/>
  <c r="C137" i="18"/>
  <c r="J136" i="18"/>
  <c r="H136" i="18"/>
  <c r="F136" i="18"/>
  <c r="C136" i="18"/>
  <c r="C135" i="18"/>
  <c r="J74" i="18"/>
  <c r="H74" i="18"/>
  <c r="F74" i="18"/>
  <c r="C74" i="18"/>
  <c r="J73" i="18"/>
  <c r="H73" i="18"/>
  <c r="F73" i="18"/>
  <c r="C73" i="18"/>
  <c r="J72" i="18"/>
  <c r="H72" i="18"/>
  <c r="F72" i="18"/>
  <c r="C72" i="18"/>
  <c r="J71" i="18"/>
  <c r="H71" i="18"/>
  <c r="F71" i="18"/>
  <c r="C71" i="18"/>
  <c r="J70" i="18"/>
  <c r="H70" i="18"/>
  <c r="F70" i="18"/>
  <c r="C70" i="18"/>
  <c r="J69" i="18"/>
  <c r="H69" i="18"/>
  <c r="F69" i="18"/>
  <c r="C69" i="18"/>
  <c r="J68" i="18"/>
  <c r="H68" i="18"/>
  <c r="F68" i="18"/>
  <c r="C68" i="18"/>
  <c r="J67" i="18"/>
  <c r="H67" i="18"/>
  <c r="F67" i="18"/>
  <c r="C67" i="18"/>
  <c r="J66" i="18"/>
  <c r="H66" i="18"/>
  <c r="F66" i="18"/>
  <c r="C66" i="18"/>
  <c r="J65" i="18"/>
  <c r="H65" i="18"/>
  <c r="F65" i="18"/>
  <c r="C65" i="18"/>
  <c r="J64" i="18"/>
  <c r="H64" i="18"/>
  <c r="F64" i="18"/>
  <c r="C64" i="18"/>
  <c r="J63" i="18"/>
  <c r="H63" i="18"/>
  <c r="F63" i="18"/>
  <c r="C63" i="18"/>
  <c r="J62" i="18"/>
  <c r="H62" i="18"/>
  <c r="F62" i="18"/>
  <c r="C62" i="18"/>
  <c r="J61" i="18"/>
  <c r="H61" i="18"/>
  <c r="C61" i="18"/>
  <c r="J60" i="18"/>
  <c r="H60" i="18"/>
  <c r="C60" i="18"/>
  <c r="J59" i="18"/>
  <c r="H59" i="18"/>
  <c r="F59" i="18"/>
  <c r="C59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1" i="17"/>
  <c r="C142" i="17"/>
  <c r="J141" i="17"/>
  <c r="H141" i="17"/>
  <c r="C141" i="17"/>
  <c r="J140" i="17"/>
  <c r="C140" i="17"/>
  <c r="C139" i="17"/>
  <c r="H138" i="17"/>
  <c r="F138" i="17"/>
  <c r="C138" i="17"/>
  <c r="J137" i="17"/>
  <c r="H137" i="17"/>
  <c r="F137" i="17"/>
  <c r="C137" i="17"/>
  <c r="J136" i="17"/>
  <c r="H136" i="17"/>
  <c r="F136" i="17"/>
  <c r="C136" i="17"/>
  <c r="C135" i="17"/>
  <c r="J74" i="17"/>
  <c r="H74" i="17"/>
  <c r="F74" i="17"/>
  <c r="C74" i="17"/>
  <c r="J73" i="17"/>
  <c r="H73" i="17"/>
  <c r="F73" i="17"/>
  <c r="C73" i="17"/>
  <c r="J72" i="17"/>
  <c r="H72" i="17"/>
  <c r="F72" i="17"/>
  <c r="C72" i="17"/>
  <c r="J71" i="17"/>
  <c r="H71" i="17"/>
  <c r="F71" i="17"/>
  <c r="C71" i="17"/>
  <c r="J70" i="17"/>
  <c r="H70" i="17"/>
  <c r="F70" i="17"/>
  <c r="C70" i="17"/>
  <c r="J69" i="17"/>
  <c r="H69" i="17"/>
  <c r="F69" i="17"/>
  <c r="C69" i="17"/>
  <c r="J68" i="17"/>
  <c r="H68" i="17"/>
  <c r="F68" i="17"/>
  <c r="C68" i="17"/>
  <c r="J67" i="17"/>
  <c r="H67" i="17"/>
  <c r="F67" i="17"/>
  <c r="C67" i="17"/>
  <c r="J66" i="17"/>
  <c r="H66" i="17"/>
  <c r="F66" i="17"/>
  <c r="C66" i="17"/>
  <c r="J65" i="17"/>
  <c r="H65" i="17"/>
  <c r="F65" i="17"/>
  <c r="C65" i="17"/>
  <c r="J64" i="17"/>
  <c r="H64" i="17"/>
  <c r="F64" i="17"/>
  <c r="C64" i="17"/>
  <c r="J63" i="17"/>
  <c r="H63" i="17"/>
  <c r="F63" i="17"/>
  <c r="C63" i="17"/>
  <c r="J62" i="17"/>
  <c r="H62" i="17"/>
  <c r="F62" i="17"/>
  <c r="C62" i="17"/>
  <c r="J61" i="17"/>
  <c r="H61" i="17"/>
  <c r="C61" i="17"/>
  <c r="J60" i="17"/>
  <c r="H60" i="17"/>
  <c r="C60" i="17"/>
  <c r="J59" i="17"/>
  <c r="H59" i="17"/>
  <c r="F59" i="17"/>
  <c r="C59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1" i="16"/>
  <c r="C142" i="16"/>
  <c r="J141" i="16"/>
  <c r="H141" i="16"/>
  <c r="C141" i="16"/>
  <c r="J140" i="16"/>
  <c r="C140" i="16"/>
  <c r="C139" i="16"/>
  <c r="H138" i="16"/>
  <c r="F138" i="16"/>
  <c r="C138" i="16"/>
  <c r="J137" i="16"/>
  <c r="H137" i="16"/>
  <c r="F137" i="16"/>
  <c r="C137" i="16"/>
  <c r="J136" i="16"/>
  <c r="H136" i="16"/>
  <c r="F136" i="16"/>
  <c r="C136" i="16"/>
  <c r="C135" i="16"/>
  <c r="J74" i="16"/>
  <c r="H74" i="16"/>
  <c r="F74" i="16"/>
  <c r="C74" i="16"/>
  <c r="J73" i="16"/>
  <c r="H73" i="16"/>
  <c r="F73" i="16"/>
  <c r="C73" i="16"/>
  <c r="J72" i="16"/>
  <c r="H72" i="16"/>
  <c r="F72" i="16"/>
  <c r="C72" i="16"/>
  <c r="J71" i="16"/>
  <c r="H71" i="16"/>
  <c r="F71" i="16"/>
  <c r="C71" i="16"/>
  <c r="J70" i="16"/>
  <c r="H70" i="16"/>
  <c r="F70" i="16"/>
  <c r="C70" i="16"/>
  <c r="J69" i="16"/>
  <c r="H69" i="16"/>
  <c r="F69" i="16"/>
  <c r="C69" i="16"/>
  <c r="J68" i="16"/>
  <c r="H68" i="16"/>
  <c r="F68" i="16"/>
  <c r="C68" i="16"/>
  <c r="J67" i="16"/>
  <c r="H67" i="16"/>
  <c r="F67" i="16"/>
  <c r="C67" i="16"/>
  <c r="J66" i="16"/>
  <c r="H66" i="16"/>
  <c r="F66" i="16"/>
  <c r="C66" i="16"/>
  <c r="J65" i="16"/>
  <c r="H65" i="16"/>
  <c r="F65" i="16"/>
  <c r="C65" i="16"/>
  <c r="J64" i="16"/>
  <c r="H64" i="16"/>
  <c r="F64" i="16"/>
  <c r="C64" i="16"/>
  <c r="J63" i="16"/>
  <c r="H63" i="16"/>
  <c r="F63" i="16"/>
  <c r="C63" i="16"/>
  <c r="J62" i="16"/>
  <c r="H62" i="16"/>
  <c r="F62" i="16"/>
  <c r="C62" i="16"/>
  <c r="J61" i="16"/>
  <c r="H61" i="16"/>
  <c r="C61" i="16"/>
  <c r="J60" i="16"/>
  <c r="H60" i="16"/>
  <c r="C60" i="16"/>
  <c r="J59" i="16"/>
  <c r="H59" i="16"/>
  <c r="F59" i="16"/>
  <c r="C59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1" i="15"/>
  <c r="C142" i="15"/>
  <c r="J141" i="15"/>
  <c r="H141" i="15"/>
  <c r="C141" i="15"/>
  <c r="J140" i="15"/>
  <c r="C140" i="15"/>
  <c r="C139" i="15"/>
  <c r="H138" i="15"/>
  <c r="F138" i="15"/>
  <c r="C138" i="15"/>
  <c r="J137" i="15"/>
  <c r="H137" i="15"/>
  <c r="F137" i="15"/>
  <c r="C137" i="15"/>
  <c r="J136" i="15"/>
  <c r="H136" i="15"/>
  <c r="F136" i="15"/>
  <c r="C136" i="15"/>
  <c r="C135" i="15"/>
  <c r="J74" i="15"/>
  <c r="H74" i="15"/>
  <c r="F74" i="15"/>
  <c r="C74" i="15"/>
  <c r="J73" i="15"/>
  <c r="H73" i="15"/>
  <c r="F73" i="15"/>
  <c r="C73" i="15"/>
  <c r="J72" i="15"/>
  <c r="H72" i="15"/>
  <c r="F72" i="15"/>
  <c r="C72" i="15"/>
  <c r="J71" i="15"/>
  <c r="H71" i="15"/>
  <c r="F71" i="15"/>
  <c r="C71" i="15"/>
  <c r="J70" i="15"/>
  <c r="H70" i="15"/>
  <c r="F70" i="15"/>
  <c r="C70" i="15"/>
  <c r="J69" i="15"/>
  <c r="H69" i="15"/>
  <c r="F69" i="15"/>
  <c r="C69" i="15"/>
  <c r="J68" i="15"/>
  <c r="H68" i="15"/>
  <c r="F68" i="15"/>
  <c r="C68" i="15"/>
  <c r="J67" i="15"/>
  <c r="H67" i="15"/>
  <c r="F67" i="15"/>
  <c r="C67" i="15"/>
  <c r="J66" i="15"/>
  <c r="H66" i="15"/>
  <c r="F66" i="15"/>
  <c r="C66" i="15"/>
  <c r="J65" i="15"/>
  <c r="H65" i="15"/>
  <c r="F65" i="15"/>
  <c r="C65" i="15"/>
  <c r="J64" i="15"/>
  <c r="H64" i="15"/>
  <c r="F64" i="15"/>
  <c r="C64" i="15"/>
  <c r="J63" i="15"/>
  <c r="H63" i="15"/>
  <c r="F63" i="15"/>
  <c r="C63" i="15"/>
  <c r="J62" i="15"/>
  <c r="H62" i="15"/>
  <c r="F62" i="15"/>
  <c r="C62" i="15"/>
  <c r="J61" i="15"/>
  <c r="H61" i="15"/>
  <c r="C61" i="15"/>
  <c r="J60" i="15"/>
  <c r="H60" i="15"/>
  <c r="C60" i="15"/>
  <c r="J59" i="15"/>
  <c r="H59" i="15"/>
  <c r="F59" i="15"/>
  <c r="C59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1" i="14"/>
  <c r="C142" i="14"/>
  <c r="J141" i="14"/>
  <c r="H141" i="14"/>
  <c r="C141" i="14"/>
  <c r="J140" i="14"/>
  <c r="C140" i="14"/>
  <c r="C139" i="14"/>
  <c r="H138" i="14"/>
  <c r="F138" i="14"/>
  <c r="C138" i="14"/>
  <c r="J137" i="14"/>
  <c r="H137" i="14"/>
  <c r="F137" i="14"/>
  <c r="C137" i="14"/>
  <c r="J136" i="14"/>
  <c r="H136" i="14"/>
  <c r="F136" i="14"/>
  <c r="C136" i="14"/>
  <c r="C135" i="14"/>
  <c r="J74" i="14"/>
  <c r="H74" i="14"/>
  <c r="F74" i="14"/>
  <c r="C74" i="14"/>
  <c r="J73" i="14"/>
  <c r="H73" i="14"/>
  <c r="F73" i="14"/>
  <c r="C73" i="14"/>
  <c r="J72" i="14"/>
  <c r="H72" i="14"/>
  <c r="F72" i="14"/>
  <c r="C72" i="14"/>
  <c r="J71" i="14"/>
  <c r="H71" i="14"/>
  <c r="F71" i="14"/>
  <c r="C71" i="14"/>
  <c r="J70" i="14"/>
  <c r="H70" i="14"/>
  <c r="F70" i="14"/>
  <c r="C70" i="14"/>
  <c r="J69" i="14"/>
  <c r="H69" i="14"/>
  <c r="F69" i="14"/>
  <c r="C69" i="14"/>
  <c r="J68" i="14"/>
  <c r="H68" i="14"/>
  <c r="F68" i="14"/>
  <c r="C68" i="14"/>
  <c r="J67" i="14"/>
  <c r="H67" i="14"/>
  <c r="F67" i="14"/>
  <c r="C67" i="14"/>
  <c r="J66" i="14"/>
  <c r="H66" i="14"/>
  <c r="F66" i="14"/>
  <c r="C66" i="14"/>
  <c r="J65" i="14"/>
  <c r="H65" i="14"/>
  <c r="F65" i="14"/>
  <c r="C65" i="14"/>
  <c r="J64" i="14"/>
  <c r="H64" i="14"/>
  <c r="F64" i="14"/>
  <c r="C64" i="14"/>
  <c r="J63" i="14"/>
  <c r="H63" i="14"/>
  <c r="F63" i="14"/>
  <c r="C63" i="14"/>
  <c r="J62" i="14"/>
  <c r="H62" i="14"/>
  <c r="F62" i="14"/>
  <c r="C62" i="14"/>
  <c r="J61" i="14"/>
  <c r="H61" i="14"/>
  <c r="C61" i="14"/>
  <c r="J60" i="14"/>
  <c r="H60" i="14"/>
  <c r="C60" i="14"/>
  <c r="J59" i="14"/>
  <c r="H59" i="14"/>
  <c r="F59" i="14"/>
  <c r="C59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1" i="13"/>
  <c r="C142" i="13"/>
  <c r="J141" i="13"/>
  <c r="H141" i="13"/>
  <c r="C141" i="13"/>
  <c r="J140" i="13"/>
  <c r="C140" i="13"/>
  <c r="C139" i="13"/>
  <c r="H138" i="13"/>
  <c r="F138" i="13"/>
  <c r="C138" i="13"/>
  <c r="J137" i="13"/>
  <c r="H137" i="13"/>
  <c r="F137" i="13"/>
  <c r="C137" i="13"/>
  <c r="J136" i="13"/>
  <c r="H136" i="13"/>
  <c r="F136" i="13"/>
  <c r="C136" i="13"/>
  <c r="C135" i="13"/>
  <c r="J74" i="13"/>
  <c r="H74" i="13"/>
  <c r="F74" i="13"/>
  <c r="C74" i="13"/>
  <c r="J73" i="13"/>
  <c r="H73" i="13"/>
  <c r="F73" i="13"/>
  <c r="C73" i="13"/>
  <c r="J72" i="13"/>
  <c r="H72" i="13"/>
  <c r="F72" i="13"/>
  <c r="C72" i="13"/>
  <c r="J71" i="13"/>
  <c r="H71" i="13"/>
  <c r="F71" i="13"/>
  <c r="C71" i="13"/>
  <c r="J70" i="13"/>
  <c r="H70" i="13"/>
  <c r="F70" i="13"/>
  <c r="C70" i="13"/>
  <c r="J69" i="13"/>
  <c r="H69" i="13"/>
  <c r="F69" i="13"/>
  <c r="C69" i="13"/>
  <c r="J68" i="13"/>
  <c r="H68" i="13"/>
  <c r="F68" i="13"/>
  <c r="C68" i="13"/>
  <c r="J67" i="13"/>
  <c r="H67" i="13"/>
  <c r="F67" i="13"/>
  <c r="C67" i="13"/>
  <c r="J66" i="13"/>
  <c r="H66" i="13"/>
  <c r="F66" i="13"/>
  <c r="C66" i="13"/>
  <c r="J65" i="13"/>
  <c r="H65" i="13"/>
  <c r="F65" i="13"/>
  <c r="C65" i="13"/>
  <c r="J64" i="13"/>
  <c r="H64" i="13"/>
  <c r="F64" i="13"/>
  <c r="C64" i="13"/>
  <c r="J63" i="13"/>
  <c r="H63" i="13"/>
  <c r="F63" i="13"/>
  <c r="C63" i="13"/>
  <c r="J62" i="13"/>
  <c r="H62" i="13"/>
  <c r="F62" i="13"/>
  <c r="C62" i="13"/>
  <c r="J61" i="13"/>
  <c r="H61" i="13"/>
  <c r="C61" i="13"/>
  <c r="J60" i="13"/>
  <c r="H60" i="13"/>
  <c r="C60" i="13"/>
  <c r="J59" i="13"/>
  <c r="H59" i="13"/>
  <c r="F59" i="13"/>
  <c r="C59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1" i="12"/>
  <c r="C142" i="12"/>
  <c r="J141" i="12"/>
  <c r="H141" i="12"/>
  <c r="C141" i="12"/>
  <c r="J140" i="12"/>
  <c r="C140" i="12"/>
  <c r="C139" i="12"/>
  <c r="H138" i="12"/>
  <c r="F138" i="12"/>
  <c r="C138" i="12"/>
  <c r="J137" i="12"/>
  <c r="H137" i="12"/>
  <c r="F137" i="12"/>
  <c r="C137" i="12"/>
  <c r="J136" i="12"/>
  <c r="H136" i="12"/>
  <c r="F136" i="12"/>
  <c r="C136" i="12"/>
  <c r="C135" i="12"/>
  <c r="J74" i="12"/>
  <c r="H74" i="12"/>
  <c r="F74" i="12"/>
  <c r="C74" i="12"/>
  <c r="J73" i="12"/>
  <c r="H73" i="12"/>
  <c r="F73" i="12"/>
  <c r="C73" i="12"/>
  <c r="J72" i="12"/>
  <c r="H72" i="12"/>
  <c r="F72" i="12"/>
  <c r="C72" i="12"/>
  <c r="J71" i="12"/>
  <c r="H71" i="12"/>
  <c r="F71" i="12"/>
  <c r="C71" i="12"/>
  <c r="J70" i="12"/>
  <c r="H70" i="12"/>
  <c r="F70" i="12"/>
  <c r="C70" i="12"/>
  <c r="J69" i="12"/>
  <c r="H69" i="12"/>
  <c r="F69" i="12"/>
  <c r="C69" i="12"/>
  <c r="J68" i="12"/>
  <c r="H68" i="12"/>
  <c r="F68" i="12"/>
  <c r="C68" i="12"/>
  <c r="J67" i="12"/>
  <c r="H67" i="12"/>
  <c r="F67" i="12"/>
  <c r="C67" i="12"/>
  <c r="J66" i="12"/>
  <c r="H66" i="12"/>
  <c r="F66" i="12"/>
  <c r="C66" i="12"/>
  <c r="J65" i="12"/>
  <c r="H65" i="12"/>
  <c r="F65" i="12"/>
  <c r="C65" i="12"/>
  <c r="J64" i="12"/>
  <c r="H64" i="12"/>
  <c r="F64" i="12"/>
  <c r="C64" i="12"/>
  <c r="J63" i="12"/>
  <c r="H63" i="12"/>
  <c r="F63" i="12"/>
  <c r="C63" i="12"/>
  <c r="J62" i="12"/>
  <c r="H62" i="12"/>
  <c r="F62" i="12"/>
  <c r="C62" i="12"/>
  <c r="J61" i="12"/>
  <c r="H61" i="12"/>
  <c r="C61" i="12"/>
  <c r="J60" i="12"/>
  <c r="H60" i="12"/>
  <c r="C60" i="12"/>
  <c r="J59" i="12"/>
  <c r="H59" i="12"/>
  <c r="F59" i="12"/>
  <c r="C59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1" i="11"/>
  <c r="C142" i="11"/>
  <c r="J141" i="11"/>
  <c r="H141" i="11"/>
  <c r="C141" i="11"/>
  <c r="J140" i="11"/>
  <c r="C140" i="11"/>
  <c r="C139" i="11"/>
  <c r="H138" i="11"/>
  <c r="F138" i="11"/>
  <c r="C138" i="11"/>
  <c r="J137" i="11"/>
  <c r="H137" i="11"/>
  <c r="F137" i="11"/>
  <c r="C137" i="11"/>
  <c r="J136" i="11"/>
  <c r="H136" i="11"/>
  <c r="F136" i="11"/>
  <c r="C136" i="11"/>
  <c r="C135" i="11"/>
  <c r="J74" i="11"/>
  <c r="H74" i="11"/>
  <c r="F74" i="11"/>
  <c r="C74" i="11"/>
  <c r="J73" i="11"/>
  <c r="H73" i="11"/>
  <c r="F73" i="11"/>
  <c r="C73" i="11"/>
  <c r="J72" i="11"/>
  <c r="H72" i="11"/>
  <c r="F72" i="11"/>
  <c r="C72" i="11"/>
  <c r="J71" i="11"/>
  <c r="H71" i="11"/>
  <c r="F71" i="11"/>
  <c r="C71" i="11"/>
  <c r="J70" i="11"/>
  <c r="H70" i="11"/>
  <c r="F70" i="11"/>
  <c r="C70" i="11"/>
  <c r="J69" i="11"/>
  <c r="H69" i="11"/>
  <c r="F69" i="11"/>
  <c r="C69" i="11"/>
  <c r="J68" i="11"/>
  <c r="H68" i="11"/>
  <c r="F68" i="11"/>
  <c r="C68" i="11"/>
  <c r="J67" i="11"/>
  <c r="H67" i="11"/>
  <c r="F67" i="11"/>
  <c r="C67" i="11"/>
  <c r="J66" i="11"/>
  <c r="H66" i="11"/>
  <c r="F66" i="11"/>
  <c r="C66" i="11"/>
  <c r="J65" i="11"/>
  <c r="H65" i="11"/>
  <c r="F65" i="11"/>
  <c r="C65" i="11"/>
  <c r="J64" i="11"/>
  <c r="H64" i="11"/>
  <c r="F64" i="11"/>
  <c r="C64" i="11"/>
  <c r="J63" i="11"/>
  <c r="H63" i="11"/>
  <c r="F63" i="11"/>
  <c r="C63" i="11"/>
  <c r="J62" i="11"/>
  <c r="H62" i="11"/>
  <c r="F62" i="11"/>
  <c r="C62" i="11"/>
  <c r="J61" i="11"/>
  <c r="H61" i="11"/>
  <c r="C61" i="11"/>
  <c r="J60" i="11"/>
  <c r="H60" i="11"/>
  <c r="C60" i="11"/>
  <c r="J59" i="11"/>
  <c r="H59" i="11"/>
  <c r="F59" i="11"/>
  <c r="C59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1" i="10"/>
  <c r="C142" i="10"/>
  <c r="J141" i="10"/>
  <c r="H141" i="10"/>
  <c r="C141" i="10"/>
  <c r="J140" i="10"/>
  <c r="C140" i="10"/>
  <c r="C139" i="10"/>
  <c r="H138" i="10"/>
  <c r="F138" i="10"/>
  <c r="C138" i="10"/>
  <c r="J137" i="10"/>
  <c r="H137" i="10"/>
  <c r="F137" i="10"/>
  <c r="C137" i="10"/>
  <c r="J136" i="10"/>
  <c r="H136" i="10"/>
  <c r="F136" i="10"/>
  <c r="C136" i="10"/>
  <c r="C135" i="10"/>
  <c r="J74" i="10"/>
  <c r="H74" i="10"/>
  <c r="F74" i="10"/>
  <c r="C74" i="10"/>
  <c r="J73" i="10"/>
  <c r="H73" i="10"/>
  <c r="F73" i="10"/>
  <c r="C73" i="10"/>
  <c r="J72" i="10"/>
  <c r="H72" i="10"/>
  <c r="F72" i="10"/>
  <c r="C72" i="10"/>
  <c r="J71" i="10"/>
  <c r="H71" i="10"/>
  <c r="F71" i="10"/>
  <c r="C71" i="10"/>
  <c r="J70" i="10"/>
  <c r="H70" i="10"/>
  <c r="F70" i="10"/>
  <c r="C70" i="10"/>
  <c r="J69" i="10"/>
  <c r="H69" i="10"/>
  <c r="F69" i="10"/>
  <c r="C69" i="10"/>
  <c r="J68" i="10"/>
  <c r="H68" i="10"/>
  <c r="F68" i="10"/>
  <c r="C68" i="10"/>
  <c r="J67" i="10"/>
  <c r="H67" i="10"/>
  <c r="F67" i="10"/>
  <c r="C67" i="10"/>
  <c r="J66" i="10"/>
  <c r="H66" i="10"/>
  <c r="F66" i="10"/>
  <c r="C66" i="10"/>
  <c r="J65" i="10"/>
  <c r="H65" i="10"/>
  <c r="F65" i="10"/>
  <c r="C65" i="10"/>
  <c r="J64" i="10"/>
  <c r="H64" i="10"/>
  <c r="F64" i="10"/>
  <c r="C64" i="10"/>
  <c r="J63" i="10"/>
  <c r="H63" i="10"/>
  <c r="F63" i="10"/>
  <c r="C63" i="10"/>
  <c r="J62" i="10"/>
  <c r="H62" i="10"/>
  <c r="F62" i="10"/>
  <c r="C62" i="10"/>
  <c r="J61" i="10"/>
  <c r="H61" i="10"/>
  <c r="C61" i="10"/>
  <c r="J60" i="10"/>
  <c r="H60" i="10"/>
  <c r="C60" i="10"/>
  <c r="J59" i="10"/>
  <c r="H59" i="10"/>
  <c r="F59" i="10"/>
  <c r="C59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1" i="9"/>
  <c r="C142" i="9"/>
  <c r="J141" i="9"/>
  <c r="H141" i="9"/>
  <c r="C141" i="9"/>
  <c r="J140" i="9"/>
  <c r="C140" i="9"/>
  <c r="C139" i="9"/>
  <c r="H138" i="9"/>
  <c r="F138" i="9"/>
  <c r="C138" i="9"/>
  <c r="J137" i="9"/>
  <c r="H137" i="9"/>
  <c r="F137" i="9"/>
  <c r="C137" i="9"/>
  <c r="J136" i="9"/>
  <c r="H136" i="9"/>
  <c r="F136" i="9"/>
  <c r="C136" i="9"/>
  <c r="C135" i="9"/>
  <c r="J74" i="9"/>
  <c r="H74" i="9"/>
  <c r="F74" i="9"/>
  <c r="C74" i="9"/>
  <c r="J73" i="9"/>
  <c r="H73" i="9"/>
  <c r="F73" i="9"/>
  <c r="C73" i="9"/>
  <c r="J72" i="9"/>
  <c r="H72" i="9"/>
  <c r="F72" i="9"/>
  <c r="C72" i="9"/>
  <c r="J71" i="9"/>
  <c r="H71" i="9"/>
  <c r="F71" i="9"/>
  <c r="C71" i="9"/>
  <c r="J70" i="9"/>
  <c r="H70" i="9"/>
  <c r="F70" i="9"/>
  <c r="C70" i="9"/>
  <c r="J69" i="9"/>
  <c r="H69" i="9"/>
  <c r="F69" i="9"/>
  <c r="C69" i="9"/>
  <c r="J68" i="9"/>
  <c r="H68" i="9"/>
  <c r="F68" i="9"/>
  <c r="C68" i="9"/>
  <c r="J67" i="9"/>
  <c r="H67" i="9"/>
  <c r="F67" i="9"/>
  <c r="C67" i="9"/>
  <c r="J66" i="9"/>
  <c r="H66" i="9"/>
  <c r="F66" i="9"/>
  <c r="C66" i="9"/>
  <c r="J65" i="9"/>
  <c r="H65" i="9"/>
  <c r="F65" i="9"/>
  <c r="C65" i="9"/>
  <c r="J64" i="9"/>
  <c r="H64" i="9"/>
  <c r="F64" i="9"/>
  <c r="C64" i="9"/>
  <c r="J63" i="9"/>
  <c r="H63" i="9"/>
  <c r="F63" i="9"/>
  <c r="C63" i="9"/>
  <c r="J62" i="9"/>
  <c r="H62" i="9"/>
  <c r="F62" i="9"/>
  <c r="C62" i="9"/>
  <c r="J61" i="9"/>
  <c r="H61" i="9"/>
  <c r="C61" i="9"/>
  <c r="J60" i="9"/>
  <c r="H60" i="9"/>
  <c r="C60" i="9"/>
  <c r="J59" i="9"/>
  <c r="H59" i="9"/>
  <c r="F59" i="9"/>
  <c r="C59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F59" i="3"/>
  <c r="J74" i="3"/>
  <c r="J73" i="3"/>
  <c r="J72" i="3"/>
  <c r="J71" i="3"/>
  <c r="J70" i="3"/>
  <c r="J69" i="3"/>
  <c r="H74" i="3"/>
  <c r="H73" i="3"/>
  <c r="H72" i="3"/>
  <c r="H71" i="3"/>
  <c r="H70" i="3"/>
  <c r="H69" i="3"/>
  <c r="F74" i="3"/>
  <c r="F73" i="3"/>
  <c r="F72" i="3"/>
  <c r="F71" i="3"/>
  <c r="F70" i="3"/>
  <c r="F69" i="3"/>
  <c r="C1" i="3"/>
  <c r="H141" i="3"/>
  <c r="J141" i="3"/>
  <c r="J140" i="3"/>
  <c r="J137" i="3"/>
  <c r="H138" i="3"/>
  <c r="H137" i="3"/>
  <c r="F138" i="3"/>
  <c r="F137" i="3"/>
  <c r="F136" i="3"/>
  <c r="J136" i="3"/>
  <c r="H136" i="3"/>
  <c r="J68" i="3"/>
  <c r="J67" i="3"/>
  <c r="J66" i="3"/>
  <c r="J65" i="3"/>
  <c r="J64" i="3"/>
  <c r="J63" i="3"/>
  <c r="J62" i="3"/>
  <c r="J61" i="3"/>
  <c r="J60" i="3"/>
  <c r="J59" i="3"/>
  <c r="H68" i="3"/>
  <c r="H67" i="3"/>
  <c r="H66" i="3"/>
  <c r="H65" i="3"/>
  <c r="H64" i="3"/>
  <c r="H63" i="3"/>
  <c r="H62" i="3"/>
  <c r="H61" i="3"/>
  <c r="H60" i="3"/>
  <c r="H59" i="3"/>
  <c r="F68" i="3"/>
  <c r="F67" i="3"/>
  <c r="F66" i="3"/>
  <c r="F65" i="3"/>
  <c r="F64" i="3"/>
  <c r="F63" i="3"/>
  <c r="F62" i="3"/>
  <c r="C142" i="3"/>
  <c r="C141" i="3"/>
  <c r="C140" i="3"/>
  <c r="C139" i="3"/>
  <c r="C138" i="3"/>
  <c r="C137" i="3"/>
  <c r="C74" i="3"/>
  <c r="C73" i="3"/>
  <c r="C72" i="3"/>
  <c r="C71" i="3"/>
  <c r="C70" i="3"/>
  <c r="C69" i="3"/>
  <c r="C41" i="3"/>
  <c r="C40" i="3"/>
  <c r="C39" i="3"/>
  <c r="C38" i="3"/>
  <c r="C37" i="3"/>
  <c r="C36" i="3"/>
  <c r="D74" i="28"/>
  <c r="C136" i="3"/>
  <c r="C135" i="3"/>
  <c r="C68" i="3"/>
  <c r="C67" i="3"/>
  <c r="C66" i="3"/>
  <c r="C65" i="3"/>
  <c r="C64" i="3"/>
  <c r="C63" i="3"/>
  <c r="C62" i="3"/>
  <c r="C61" i="3"/>
  <c r="C60" i="3"/>
  <c r="C59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AE18" i="1" l="1"/>
  <c r="D34" i="17" s="1"/>
  <c r="AD22" i="1"/>
  <c r="D33" i="21" s="1"/>
  <c r="T22" i="1"/>
  <c r="D23" i="21" s="1"/>
  <c r="C10" i="1"/>
  <c r="C18" i="1"/>
  <c r="C26" i="1"/>
  <c r="C11" i="1"/>
  <c r="C19" i="1"/>
  <c r="C27" i="1"/>
  <c r="C20" i="1"/>
  <c r="C28" i="1"/>
  <c r="C21" i="1"/>
  <c r="C29" i="1"/>
  <c r="C22" i="1"/>
  <c r="C12" i="1"/>
  <c r="C13" i="1"/>
  <c r="C14" i="1"/>
  <c r="C15" i="1"/>
  <c r="C23" i="1"/>
  <c r="C16" i="1"/>
  <c r="C24" i="1"/>
  <c r="C17" i="1"/>
  <c r="C25" i="1"/>
  <c r="C9" i="1"/>
  <c r="R27" i="5"/>
  <c r="D137" i="27" s="1"/>
  <c r="AM5" i="1"/>
  <c r="G25" i="1"/>
  <c r="R25" i="5"/>
  <c r="D138" i="25" s="1"/>
  <c r="J21" i="5"/>
  <c r="D136" i="21" s="1"/>
  <c r="J22" i="5"/>
  <c r="D136" i="22" s="1"/>
  <c r="J23" i="5"/>
  <c r="D136" i="23" s="1"/>
  <c r="AB9" i="1"/>
  <c r="D31" i="3" s="1"/>
  <c r="F9" i="1"/>
  <c r="D9" i="3" s="1"/>
  <c r="H10" i="1"/>
  <c r="D11" i="9" s="1"/>
  <c r="K11" i="1"/>
  <c r="D14" i="10" s="1"/>
  <c r="M12" i="1"/>
  <c r="D16" i="11" s="1"/>
  <c r="G14" i="1"/>
  <c r="D10" i="13" s="1"/>
  <c r="P18" i="1"/>
  <c r="D19" i="17" s="1"/>
  <c r="O22" i="1"/>
  <c r="D18" i="21" s="1"/>
  <c r="Z9" i="1"/>
  <c r="D29" i="3" s="1"/>
  <c r="AC10" i="1"/>
  <c r="D32" i="9" s="1"/>
  <c r="G10" i="1"/>
  <c r="D10" i="9" s="1"/>
  <c r="I11" i="1"/>
  <c r="D12" i="10" s="1"/>
  <c r="F12" i="1"/>
  <c r="D9" i="11" s="1"/>
  <c r="F14" i="1"/>
  <c r="D9" i="13" s="1"/>
  <c r="L18" i="1"/>
  <c r="D15" i="17" s="1"/>
  <c r="U24" i="1"/>
  <c r="D24" i="23" s="1"/>
  <c r="O9" i="1"/>
  <c r="D18" i="3" s="1"/>
  <c r="R10" i="1"/>
  <c r="D21" i="9" s="1"/>
  <c r="AA11" i="1"/>
  <c r="D30" i="10" s="1"/>
  <c r="AB12" i="1"/>
  <c r="D31" i="11" s="1"/>
  <c r="V14" i="1"/>
  <c r="D25" i="13" s="1"/>
  <c r="P16" i="1"/>
  <c r="D19" i="15" s="1"/>
  <c r="V20" i="1"/>
  <c r="D25" i="19" s="1"/>
  <c r="AC28" i="1"/>
  <c r="D32" i="27" s="1"/>
  <c r="N9" i="1"/>
  <c r="D17" i="3" s="1"/>
  <c r="P10" i="1"/>
  <c r="D19" i="9" s="1"/>
  <c r="T11" i="1"/>
  <c r="D23" i="10" s="1"/>
  <c r="AA12" i="1"/>
  <c r="D30" i="11" s="1"/>
  <c r="R14" i="1"/>
  <c r="D21" i="13" s="1"/>
  <c r="G16" i="1"/>
  <c r="D10" i="15" s="1"/>
  <c r="R20" i="1"/>
  <c r="D21" i="19" s="1"/>
  <c r="R28" i="1"/>
  <c r="D21" i="27" s="1"/>
  <c r="AJ25" i="1"/>
  <c r="D39" i="24" s="1"/>
  <c r="AJ23" i="1"/>
  <c r="D39" i="22" s="1"/>
  <c r="AK20" i="1"/>
  <c r="D40" i="19" s="1"/>
  <c r="AI18" i="1"/>
  <c r="D38" i="17" s="1"/>
  <c r="AJ15" i="1"/>
  <c r="D39" i="14" s="1"/>
  <c r="AK12" i="1"/>
  <c r="D40" i="11" s="1"/>
  <c r="AI10" i="1"/>
  <c r="D38" i="9" s="1"/>
  <c r="D36" i="3"/>
  <c r="V9" i="1"/>
  <c r="D25" i="3" s="1"/>
  <c r="M9" i="1"/>
  <c r="D16" i="3" s="1"/>
  <c r="E9" i="1"/>
  <c r="D8" i="3" s="1"/>
  <c r="X10" i="1"/>
  <c r="D27" i="9" s="1"/>
  <c r="N10" i="1"/>
  <c r="D17" i="9" s="1"/>
  <c r="F10" i="1"/>
  <c r="D9" i="9" s="1"/>
  <c r="Z11" i="1"/>
  <c r="D29" i="10" s="1"/>
  <c r="O11" i="1"/>
  <c r="D18" i="10" s="1"/>
  <c r="G11" i="1"/>
  <c r="D10" i="10" s="1"/>
  <c r="X12" i="1"/>
  <c r="D27" i="11" s="1"/>
  <c r="L12" i="1"/>
  <c r="D15" i="11" s="1"/>
  <c r="AC14" i="1"/>
  <c r="D32" i="13" s="1"/>
  <c r="O14" i="1"/>
  <c r="D18" i="13" s="1"/>
  <c r="E14" i="1"/>
  <c r="D8" i="13" s="1"/>
  <c r="O16" i="1"/>
  <c r="D18" i="15" s="1"/>
  <c r="AA18" i="1"/>
  <c r="D30" i="17" s="1"/>
  <c r="H18" i="1"/>
  <c r="D11" i="17" s="1"/>
  <c r="Q20" i="1"/>
  <c r="D20" i="19" s="1"/>
  <c r="K22" i="1"/>
  <c r="D14" i="21" s="1"/>
  <c r="AB26" i="1"/>
  <c r="D31" i="25" s="1"/>
  <c r="F28" i="1"/>
  <c r="D9" i="27" s="1"/>
  <c r="AI27" i="1"/>
  <c r="D38" i="26" s="1"/>
  <c r="AI25" i="1"/>
  <c r="D38" i="24" s="1"/>
  <c r="AI23" i="1"/>
  <c r="D38" i="22" s="1"/>
  <c r="AJ20" i="1"/>
  <c r="D39" i="19" s="1"/>
  <c r="AK17" i="1"/>
  <c r="D40" i="16" s="1"/>
  <c r="AI15" i="1"/>
  <c r="D38" i="14" s="1"/>
  <c r="AJ12" i="1"/>
  <c r="D39" i="11" s="1"/>
  <c r="AK9" i="1"/>
  <c r="D40" i="3" s="1"/>
  <c r="AE9" i="1"/>
  <c r="D34" i="3" s="1"/>
  <c r="U9" i="1"/>
  <c r="D24" i="3" s="1"/>
  <c r="L9" i="1"/>
  <c r="D15" i="3" s="1"/>
  <c r="V10" i="1"/>
  <c r="D25" i="9" s="1"/>
  <c r="M10" i="1"/>
  <c r="D16" i="9" s="1"/>
  <c r="E10" i="1"/>
  <c r="D8" i="9" s="1"/>
  <c r="X11" i="1"/>
  <c r="D27" i="10" s="1"/>
  <c r="N11" i="1"/>
  <c r="D17" i="10" s="1"/>
  <c r="F11" i="1"/>
  <c r="D9" i="10" s="1"/>
  <c r="V12" i="1"/>
  <c r="D25" i="11" s="1"/>
  <c r="D13" i="11"/>
  <c r="AB14" i="1"/>
  <c r="D31" i="13" s="1"/>
  <c r="N14" i="1"/>
  <c r="D17" i="13" s="1"/>
  <c r="AE16" i="1"/>
  <c r="D34" i="15" s="1"/>
  <c r="L16" i="1"/>
  <c r="D15" i="15" s="1"/>
  <c r="V18" i="1"/>
  <c r="D25" i="17" s="1"/>
  <c r="E18" i="1"/>
  <c r="D8" i="17" s="1"/>
  <c r="N20" i="1"/>
  <c r="D17" i="19" s="1"/>
  <c r="G22" i="1"/>
  <c r="D10" i="21" s="1"/>
  <c r="Q26" i="1"/>
  <c r="D20" i="25" s="1"/>
  <c r="AD13" i="1"/>
  <c r="D33" i="12" s="1"/>
  <c r="AH27" i="1"/>
  <c r="D37" i="26" s="1"/>
  <c r="AH25" i="1"/>
  <c r="D37" i="24" s="1"/>
  <c r="AK22" i="1"/>
  <c r="D40" i="21" s="1"/>
  <c r="AI20" i="1"/>
  <c r="D38" i="19" s="1"/>
  <c r="AJ17" i="1"/>
  <c r="D39" i="16" s="1"/>
  <c r="AK14" i="1"/>
  <c r="D40" i="13" s="1"/>
  <c r="AI12" i="1"/>
  <c r="D38" i="11" s="1"/>
  <c r="AJ9" i="1"/>
  <c r="D39" i="3" s="1"/>
  <c r="AD9" i="1"/>
  <c r="D33" i="3" s="1"/>
  <c r="T9" i="1"/>
  <c r="D23" i="3" s="1"/>
  <c r="K9" i="1"/>
  <c r="D14" i="3" s="1"/>
  <c r="AE10" i="1"/>
  <c r="D34" i="9" s="1"/>
  <c r="U10" i="1"/>
  <c r="D24" i="9" s="1"/>
  <c r="L10" i="1"/>
  <c r="D15" i="9" s="1"/>
  <c r="V11" i="1"/>
  <c r="D25" i="10" s="1"/>
  <c r="M11" i="1"/>
  <c r="D16" i="10" s="1"/>
  <c r="E11" i="1"/>
  <c r="D8" i="10" s="1"/>
  <c r="U12" i="1"/>
  <c r="D24" i="11" s="1"/>
  <c r="I12" i="1"/>
  <c r="D12" i="11" s="1"/>
  <c r="Z14" i="1"/>
  <c r="D29" i="13" s="1"/>
  <c r="M14" i="1"/>
  <c r="D16" i="13" s="1"/>
  <c r="AD16" i="1"/>
  <c r="D33" i="15" s="1"/>
  <c r="K16" i="1"/>
  <c r="D14" i="15" s="1"/>
  <c r="U18" i="1"/>
  <c r="D24" i="17" s="1"/>
  <c r="D36" i="19"/>
  <c r="D13" i="19"/>
  <c r="AE24" i="1"/>
  <c r="D34" i="23" s="1"/>
  <c r="M26" i="1"/>
  <c r="D16" i="25" s="1"/>
  <c r="K13" i="1"/>
  <c r="D14" i="12" s="1"/>
  <c r="AK28" i="1"/>
  <c r="D40" i="27" s="1"/>
  <c r="AK26" i="1"/>
  <c r="D40" i="25" s="1"/>
  <c r="AK24" i="1"/>
  <c r="D40" i="23" s="1"/>
  <c r="AJ22" i="1"/>
  <c r="D39" i="21" s="1"/>
  <c r="AK19" i="1"/>
  <c r="D40" i="18" s="1"/>
  <c r="AI17" i="1"/>
  <c r="D38" i="16" s="1"/>
  <c r="AJ14" i="1"/>
  <c r="D39" i="13" s="1"/>
  <c r="AK11" i="1"/>
  <c r="D40" i="10" s="1"/>
  <c r="AI9" i="1"/>
  <c r="D38" i="3" s="1"/>
  <c r="AC9" i="1"/>
  <c r="D32" i="3" s="1"/>
  <c r="R9" i="1"/>
  <c r="D21" i="3" s="1"/>
  <c r="D13" i="3"/>
  <c r="AD10" i="1"/>
  <c r="D33" i="9" s="1"/>
  <c r="T10" i="1"/>
  <c r="D23" i="9" s="1"/>
  <c r="K10" i="1"/>
  <c r="D14" i="9" s="1"/>
  <c r="AE11" i="1"/>
  <c r="D34" i="10" s="1"/>
  <c r="U11" i="1"/>
  <c r="D24" i="10" s="1"/>
  <c r="L11" i="1"/>
  <c r="D15" i="10" s="1"/>
  <c r="R12" i="1"/>
  <c r="D21" i="11" s="1"/>
  <c r="H12" i="1"/>
  <c r="D11" i="11" s="1"/>
  <c r="X14" i="1"/>
  <c r="D27" i="13" s="1"/>
  <c r="K14" i="1"/>
  <c r="D14" i="13" s="1"/>
  <c r="AA16" i="1"/>
  <c r="D30" i="15" s="1"/>
  <c r="H16" i="1"/>
  <c r="D11" i="15" s="1"/>
  <c r="Q18" i="1"/>
  <c r="D20" i="17" s="1"/>
  <c r="AC20" i="1"/>
  <c r="D32" i="19" s="1"/>
  <c r="F20" i="1"/>
  <c r="D9" i="19" s="1"/>
  <c r="AA24" i="1"/>
  <c r="D30" i="23" s="1"/>
  <c r="I26" i="1"/>
  <c r="D12" i="25" s="1"/>
  <c r="G13" i="1"/>
  <c r="D10" i="12" s="1"/>
  <c r="U15" i="1"/>
  <c r="D24" i="14" s="1"/>
  <c r="AA9" i="1"/>
  <c r="D30" i="3" s="1"/>
  <c r="P9" i="1"/>
  <c r="D19" i="3" s="1"/>
  <c r="H9" i="1"/>
  <c r="D11" i="3" s="1"/>
  <c r="AB10" i="1"/>
  <c r="D31" i="9" s="1"/>
  <c r="Q10" i="1"/>
  <c r="D20" i="9" s="1"/>
  <c r="I10" i="1"/>
  <c r="D12" i="9" s="1"/>
  <c r="AC11" i="1"/>
  <c r="D32" i="10" s="1"/>
  <c r="R11" i="1"/>
  <c r="D21" i="10" s="1"/>
  <c r="D13" i="10"/>
  <c r="AC12" i="1"/>
  <c r="D32" i="11" s="1"/>
  <c r="P12" i="1"/>
  <c r="D19" i="11" s="1"/>
  <c r="E12" i="1"/>
  <c r="D8" i="11" s="1"/>
  <c r="T14" i="1"/>
  <c r="D23" i="13" s="1"/>
  <c r="I14" i="1"/>
  <c r="D12" i="13" s="1"/>
  <c r="U16" i="1"/>
  <c r="D24" i="15" s="1"/>
  <c r="D36" i="17"/>
  <c r="M18" i="1"/>
  <c r="D16" i="17" s="1"/>
  <c r="X20" i="1"/>
  <c r="D27" i="19" s="1"/>
  <c r="Z22" i="1"/>
  <c r="D29" i="21" s="1"/>
  <c r="P24" i="1"/>
  <c r="D19" i="23" s="1"/>
  <c r="X28" i="1"/>
  <c r="D27" i="27" s="1"/>
  <c r="AB17" i="1"/>
  <c r="D31" i="16" s="1"/>
  <c r="M17" i="1"/>
  <c r="D16" i="16" s="1"/>
  <c r="D37" i="27"/>
  <c r="D37" i="25"/>
  <c r="D37" i="23"/>
  <c r="D37" i="28"/>
  <c r="AZ29" i="1"/>
  <c r="D55" i="28" s="1"/>
  <c r="AV29" i="1"/>
  <c r="D51" i="28" s="1"/>
  <c r="AR29" i="1"/>
  <c r="D47" i="28" s="1"/>
  <c r="AN29" i="1"/>
  <c r="D43" i="28" s="1"/>
  <c r="AY28" i="1"/>
  <c r="D54" i="27" s="1"/>
  <c r="AU28" i="1"/>
  <c r="D50" i="27" s="1"/>
  <c r="AQ28" i="1"/>
  <c r="D46" i="27" s="1"/>
  <c r="AM28" i="1"/>
  <c r="D42" i="27" s="1"/>
  <c r="AX27" i="1"/>
  <c r="D53" i="26" s="1"/>
  <c r="AT27" i="1"/>
  <c r="D49" i="26" s="1"/>
  <c r="AP27" i="1"/>
  <c r="D45" i="26" s="1"/>
  <c r="AL27" i="1"/>
  <c r="D41" i="26" s="1"/>
  <c r="AW26" i="1"/>
  <c r="D52" i="25" s="1"/>
  <c r="AS26" i="1"/>
  <c r="D48" i="25" s="1"/>
  <c r="AO26" i="1"/>
  <c r="D44" i="25" s="1"/>
  <c r="AZ25" i="1"/>
  <c r="D55" i="24" s="1"/>
  <c r="AV25" i="1"/>
  <c r="D51" i="24" s="1"/>
  <c r="AR25" i="1"/>
  <c r="D47" i="24" s="1"/>
  <c r="AN25" i="1"/>
  <c r="D43" i="24" s="1"/>
  <c r="AY24" i="1"/>
  <c r="D54" i="23" s="1"/>
  <c r="AU24" i="1"/>
  <c r="D50" i="23" s="1"/>
  <c r="AQ24" i="1"/>
  <c r="D46" i="23" s="1"/>
  <c r="AM24" i="1"/>
  <c r="D42" i="23" s="1"/>
  <c r="AX23" i="1"/>
  <c r="D53" i="22" s="1"/>
  <c r="AT23" i="1"/>
  <c r="D49" i="22" s="1"/>
  <c r="AP23" i="1"/>
  <c r="D45" i="22" s="1"/>
  <c r="AL23" i="1"/>
  <c r="D41" i="22" s="1"/>
  <c r="AW22" i="1"/>
  <c r="D52" i="21" s="1"/>
  <c r="AS22" i="1"/>
  <c r="D48" i="21" s="1"/>
  <c r="AO22" i="1"/>
  <c r="D44" i="21" s="1"/>
  <c r="AZ21" i="1"/>
  <c r="D55" i="20" s="1"/>
  <c r="AV21" i="1"/>
  <c r="D51" i="20" s="1"/>
  <c r="AR21" i="1"/>
  <c r="D47" i="20" s="1"/>
  <c r="AN21" i="1"/>
  <c r="D43" i="20" s="1"/>
  <c r="AY20" i="1"/>
  <c r="D54" i="19" s="1"/>
  <c r="AU20" i="1"/>
  <c r="D50" i="19" s="1"/>
  <c r="AQ20" i="1"/>
  <c r="D46" i="19" s="1"/>
  <c r="AM20" i="1"/>
  <c r="D42" i="19" s="1"/>
  <c r="AX19" i="1"/>
  <c r="D53" i="18" s="1"/>
  <c r="AT19" i="1"/>
  <c r="D49" i="18" s="1"/>
  <c r="AP19" i="1"/>
  <c r="D45" i="18" s="1"/>
  <c r="AL19" i="1"/>
  <c r="D41" i="18" s="1"/>
  <c r="AW18" i="1"/>
  <c r="D52" i="17" s="1"/>
  <c r="AS18" i="1"/>
  <c r="D48" i="17" s="1"/>
  <c r="AO18" i="1"/>
  <c r="D44" i="17" s="1"/>
  <c r="AZ17" i="1"/>
  <c r="D55" i="16" s="1"/>
  <c r="AV17" i="1"/>
  <c r="D51" i="16" s="1"/>
  <c r="AR17" i="1"/>
  <c r="D47" i="16" s="1"/>
  <c r="AN17" i="1"/>
  <c r="D43" i="16" s="1"/>
  <c r="AY16" i="1"/>
  <c r="D54" i="15" s="1"/>
  <c r="AU16" i="1"/>
  <c r="D50" i="15" s="1"/>
  <c r="AQ16" i="1"/>
  <c r="D46" i="15" s="1"/>
  <c r="AM16" i="1"/>
  <c r="D42" i="15" s="1"/>
  <c r="AX15" i="1"/>
  <c r="D53" i="14" s="1"/>
  <c r="AT15" i="1"/>
  <c r="D49" i="14" s="1"/>
  <c r="AP15" i="1"/>
  <c r="D45" i="14" s="1"/>
  <c r="AL15" i="1"/>
  <c r="D41" i="14" s="1"/>
  <c r="AW14" i="1"/>
  <c r="D52" i="13" s="1"/>
  <c r="AS14" i="1"/>
  <c r="D48" i="13" s="1"/>
  <c r="AO14" i="1"/>
  <c r="D44" i="13" s="1"/>
  <c r="AZ13" i="1"/>
  <c r="D55" i="12" s="1"/>
  <c r="AV13" i="1"/>
  <c r="D51" i="12" s="1"/>
  <c r="AR13" i="1"/>
  <c r="D47" i="12" s="1"/>
  <c r="AN13" i="1"/>
  <c r="D43" i="12" s="1"/>
  <c r="AY12" i="1"/>
  <c r="D54" i="11" s="1"/>
  <c r="AU12" i="1"/>
  <c r="D50" i="11" s="1"/>
  <c r="AQ12" i="1"/>
  <c r="D46" i="11" s="1"/>
  <c r="AM12" i="1"/>
  <c r="D42" i="11" s="1"/>
  <c r="AX11" i="1"/>
  <c r="D53" i="10" s="1"/>
  <c r="AT11" i="1"/>
  <c r="D49" i="10" s="1"/>
  <c r="AP11" i="1"/>
  <c r="D45" i="10" s="1"/>
  <c r="AL11" i="1"/>
  <c r="D41" i="10" s="1"/>
  <c r="AW10" i="1"/>
  <c r="D52" i="9" s="1"/>
  <c r="AS10" i="1"/>
  <c r="D48" i="9" s="1"/>
  <c r="AO10" i="1"/>
  <c r="D44" i="9" s="1"/>
  <c r="AZ9" i="1"/>
  <c r="D55" i="3" s="1"/>
  <c r="AV9" i="1"/>
  <c r="D51" i="3" s="1"/>
  <c r="AR9" i="1"/>
  <c r="D47" i="3" s="1"/>
  <c r="AN9" i="1"/>
  <c r="D43" i="3" s="1"/>
  <c r="AY5" i="1"/>
  <c r="AU5" i="1"/>
  <c r="AQ5" i="1"/>
  <c r="AO29" i="1"/>
  <c r="D44" i="28" s="1"/>
  <c r="AZ28" i="1"/>
  <c r="D55" i="27" s="1"/>
  <c r="AY29" i="1"/>
  <c r="D54" i="28" s="1"/>
  <c r="AU29" i="1"/>
  <c r="D50" i="28" s="1"/>
  <c r="AQ29" i="1"/>
  <c r="D46" i="28" s="1"/>
  <c r="AM29" i="1"/>
  <c r="D42" i="28" s="1"/>
  <c r="AX28" i="1"/>
  <c r="D53" i="27" s="1"/>
  <c r="AT28" i="1"/>
  <c r="D49" i="27" s="1"/>
  <c r="AP28" i="1"/>
  <c r="D45" i="27" s="1"/>
  <c r="AL28" i="1"/>
  <c r="D41" i="27" s="1"/>
  <c r="AW27" i="1"/>
  <c r="D52" i="26" s="1"/>
  <c r="AS27" i="1"/>
  <c r="D48" i="26" s="1"/>
  <c r="AO27" i="1"/>
  <c r="D44" i="26" s="1"/>
  <c r="AZ26" i="1"/>
  <c r="D55" i="25" s="1"/>
  <c r="AV26" i="1"/>
  <c r="D51" i="25" s="1"/>
  <c r="AR26" i="1"/>
  <c r="D47" i="25" s="1"/>
  <c r="AN26" i="1"/>
  <c r="D43" i="25" s="1"/>
  <c r="AY25" i="1"/>
  <c r="D54" i="24" s="1"/>
  <c r="AU25" i="1"/>
  <c r="D50" i="24" s="1"/>
  <c r="AQ25" i="1"/>
  <c r="D46" i="24" s="1"/>
  <c r="AM25" i="1"/>
  <c r="D42" i="24" s="1"/>
  <c r="AX24" i="1"/>
  <c r="D53" i="23" s="1"/>
  <c r="AT24" i="1"/>
  <c r="D49" i="23" s="1"/>
  <c r="AP24" i="1"/>
  <c r="D45" i="23" s="1"/>
  <c r="AL24" i="1"/>
  <c r="D41" i="23" s="1"/>
  <c r="AW23" i="1"/>
  <c r="D52" i="22" s="1"/>
  <c r="AS23" i="1"/>
  <c r="D48" i="22" s="1"/>
  <c r="AO23" i="1"/>
  <c r="D44" i="22" s="1"/>
  <c r="AZ22" i="1"/>
  <c r="D55" i="21" s="1"/>
  <c r="AV22" i="1"/>
  <c r="D51" i="21" s="1"/>
  <c r="AR22" i="1"/>
  <c r="D47" i="21" s="1"/>
  <c r="AN22" i="1"/>
  <c r="D43" i="21" s="1"/>
  <c r="AY21" i="1"/>
  <c r="D54" i="20" s="1"/>
  <c r="AU21" i="1"/>
  <c r="D50" i="20" s="1"/>
  <c r="AQ21" i="1"/>
  <c r="D46" i="20" s="1"/>
  <c r="AM21" i="1"/>
  <c r="D42" i="20" s="1"/>
  <c r="AX20" i="1"/>
  <c r="D53" i="19" s="1"/>
  <c r="AT20" i="1"/>
  <c r="D49" i="19" s="1"/>
  <c r="AP20" i="1"/>
  <c r="D45" i="19" s="1"/>
  <c r="AL20" i="1"/>
  <c r="D41" i="19" s="1"/>
  <c r="AW19" i="1"/>
  <c r="D52" i="18" s="1"/>
  <c r="AS19" i="1"/>
  <c r="D48" i="18" s="1"/>
  <c r="AO19" i="1"/>
  <c r="D44" i="18" s="1"/>
  <c r="AZ18" i="1"/>
  <c r="D55" i="17" s="1"/>
  <c r="AV18" i="1"/>
  <c r="D51" i="17" s="1"/>
  <c r="AR18" i="1"/>
  <c r="D47" i="17" s="1"/>
  <c r="AN18" i="1"/>
  <c r="D43" i="17" s="1"/>
  <c r="AY17" i="1"/>
  <c r="D54" i="16" s="1"/>
  <c r="AU17" i="1"/>
  <c r="D50" i="16" s="1"/>
  <c r="AQ17" i="1"/>
  <c r="D46" i="16" s="1"/>
  <c r="AM17" i="1"/>
  <c r="D42" i="16" s="1"/>
  <c r="AX16" i="1"/>
  <c r="D53" i="15" s="1"/>
  <c r="AT16" i="1"/>
  <c r="D49" i="15" s="1"/>
  <c r="AP16" i="1"/>
  <c r="D45" i="15" s="1"/>
  <c r="AL16" i="1"/>
  <c r="D41" i="15" s="1"/>
  <c r="AW15" i="1"/>
  <c r="D52" i="14" s="1"/>
  <c r="AS15" i="1"/>
  <c r="D48" i="14" s="1"/>
  <c r="AO15" i="1"/>
  <c r="D44" i="14" s="1"/>
  <c r="AZ14" i="1"/>
  <c r="D55" i="13" s="1"/>
  <c r="AV14" i="1"/>
  <c r="D51" i="13" s="1"/>
  <c r="AR14" i="1"/>
  <c r="D47" i="13" s="1"/>
  <c r="AN14" i="1"/>
  <c r="D43" i="13" s="1"/>
  <c r="AY13" i="1"/>
  <c r="D54" i="12" s="1"/>
  <c r="AU13" i="1"/>
  <c r="D50" i="12" s="1"/>
  <c r="AQ13" i="1"/>
  <c r="D46" i="12" s="1"/>
  <c r="AM13" i="1"/>
  <c r="D42" i="12" s="1"/>
  <c r="AX12" i="1"/>
  <c r="D53" i="11" s="1"/>
  <c r="AT12" i="1"/>
  <c r="D49" i="11" s="1"/>
  <c r="AP12" i="1"/>
  <c r="D45" i="11" s="1"/>
  <c r="AL12" i="1"/>
  <c r="D41" i="11" s="1"/>
  <c r="AW11" i="1"/>
  <c r="D52" i="10" s="1"/>
  <c r="AS11" i="1"/>
  <c r="D48" i="10" s="1"/>
  <c r="AO11" i="1"/>
  <c r="D44" i="10" s="1"/>
  <c r="AZ10" i="1"/>
  <c r="D55" i="9" s="1"/>
  <c r="AV10" i="1"/>
  <c r="D51" i="9" s="1"/>
  <c r="AR10" i="1"/>
  <c r="D47" i="9" s="1"/>
  <c r="AN10" i="1"/>
  <c r="D43" i="9" s="1"/>
  <c r="AY9" i="1"/>
  <c r="D54" i="3" s="1"/>
  <c r="AU9" i="1"/>
  <c r="D50" i="3" s="1"/>
  <c r="AQ9" i="1"/>
  <c r="D46" i="3" s="1"/>
  <c r="AM9" i="1"/>
  <c r="D42" i="3" s="1"/>
  <c r="AX5" i="1"/>
  <c r="AT5" i="1"/>
  <c r="AP5" i="1"/>
  <c r="AL5" i="1"/>
  <c r="AX29" i="1"/>
  <c r="D53" i="28" s="1"/>
  <c r="AT29" i="1"/>
  <c r="D49" i="28" s="1"/>
  <c r="AP29" i="1"/>
  <c r="D45" i="28" s="1"/>
  <c r="AL29" i="1"/>
  <c r="D41" i="28" s="1"/>
  <c r="AW28" i="1"/>
  <c r="D52" i="27" s="1"/>
  <c r="AS28" i="1"/>
  <c r="D48" i="27" s="1"/>
  <c r="AO28" i="1"/>
  <c r="D44" i="27" s="1"/>
  <c r="AZ27" i="1"/>
  <c r="D55" i="26" s="1"/>
  <c r="AV27" i="1"/>
  <c r="D51" i="26" s="1"/>
  <c r="AR27" i="1"/>
  <c r="D47" i="26" s="1"/>
  <c r="AN27" i="1"/>
  <c r="D43" i="26" s="1"/>
  <c r="AY26" i="1"/>
  <c r="D54" i="25" s="1"/>
  <c r="AU26" i="1"/>
  <c r="D50" i="25" s="1"/>
  <c r="AQ26" i="1"/>
  <c r="D46" i="25" s="1"/>
  <c r="AM26" i="1"/>
  <c r="D42" i="25" s="1"/>
  <c r="AX25" i="1"/>
  <c r="D53" i="24" s="1"/>
  <c r="AT25" i="1"/>
  <c r="D49" i="24" s="1"/>
  <c r="AP25" i="1"/>
  <c r="D45" i="24" s="1"/>
  <c r="AL25" i="1"/>
  <c r="D41" i="24" s="1"/>
  <c r="AW24" i="1"/>
  <c r="D52" i="23" s="1"/>
  <c r="AS24" i="1"/>
  <c r="D48" i="23" s="1"/>
  <c r="AO24" i="1"/>
  <c r="D44" i="23" s="1"/>
  <c r="AZ23" i="1"/>
  <c r="D55" i="22" s="1"/>
  <c r="AV23" i="1"/>
  <c r="D51" i="22" s="1"/>
  <c r="AR23" i="1"/>
  <c r="D47" i="22" s="1"/>
  <c r="AN23" i="1"/>
  <c r="D43" i="22" s="1"/>
  <c r="AY22" i="1"/>
  <c r="D54" i="21" s="1"/>
  <c r="AU22" i="1"/>
  <c r="D50" i="21" s="1"/>
  <c r="AQ22" i="1"/>
  <c r="D46" i="21" s="1"/>
  <c r="AM22" i="1"/>
  <c r="D42" i="21" s="1"/>
  <c r="AX21" i="1"/>
  <c r="D53" i="20" s="1"/>
  <c r="AT21" i="1"/>
  <c r="D49" i="20" s="1"/>
  <c r="AP21" i="1"/>
  <c r="D45" i="20" s="1"/>
  <c r="AL21" i="1"/>
  <c r="D41" i="20" s="1"/>
  <c r="AW20" i="1"/>
  <c r="D52" i="19" s="1"/>
  <c r="AS20" i="1"/>
  <c r="D48" i="19" s="1"/>
  <c r="AO20" i="1"/>
  <c r="D44" i="19" s="1"/>
  <c r="AZ19" i="1"/>
  <c r="D55" i="18" s="1"/>
  <c r="AV19" i="1"/>
  <c r="D51" i="18" s="1"/>
  <c r="AR19" i="1"/>
  <c r="D47" i="18" s="1"/>
  <c r="AN19" i="1"/>
  <c r="D43" i="18" s="1"/>
  <c r="AY18" i="1"/>
  <c r="D54" i="17" s="1"/>
  <c r="AU18" i="1"/>
  <c r="D50" i="17" s="1"/>
  <c r="AQ18" i="1"/>
  <c r="D46" i="17" s="1"/>
  <c r="AM18" i="1"/>
  <c r="D42" i="17" s="1"/>
  <c r="AX17" i="1"/>
  <c r="D53" i="16" s="1"/>
  <c r="AT17" i="1"/>
  <c r="D49" i="16" s="1"/>
  <c r="AP17" i="1"/>
  <c r="D45" i="16" s="1"/>
  <c r="AL17" i="1"/>
  <c r="D41" i="16" s="1"/>
  <c r="AW16" i="1"/>
  <c r="D52" i="15" s="1"/>
  <c r="AS16" i="1"/>
  <c r="D48" i="15" s="1"/>
  <c r="AO16" i="1"/>
  <c r="D44" i="15" s="1"/>
  <c r="AZ15" i="1"/>
  <c r="D55" i="14" s="1"/>
  <c r="AV15" i="1"/>
  <c r="D51" i="14" s="1"/>
  <c r="AR15" i="1"/>
  <c r="D47" i="14" s="1"/>
  <c r="AN15" i="1"/>
  <c r="D43" i="14" s="1"/>
  <c r="AY14" i="1"/>
  <c r="D54" i="13" s="1"/>
  <c r="AU14" i="1"/>
  <c r="D50" i="13" s="1"/>
  <c r="AQ14" i="1"/>
  <c r="D46" i="13" s="1"/>
  <c r="AM14" i="1"/>
  <c r="D42" i="13" s="1"/>
  <c r="AX13" i="1"/>
  <c r="D53" i="12" s="1"/>
  <c r="AT13" i="1"/>
  <c r="D49" i="12" s="1"/>
  <c r="AP13" i="1"/>
  <c r="D45" i="12" s="1"/>
  <c r="AL13" i="1"/>
  <c r="D41" i="12" s="1"/>
  <c r="AW12" i="1"/>
  <c r="D52" i="11" s="1"/>
  <c r="AS12" i="1"/>
  <c r="D48" i="11" s="1"/>
  <c r="AO12" i="1"/>
  <c r="D44" i="11" s="1"/>
  <c r="AZ11" i="1"/>
  <c r="D55" i="10" s="1"/>
  <c r="AV11" i="1"/>
  <c r="D51" i="10" s="1"/>
  <c r="AR11" i="1"/>
  <c r="D47" i="10" s="1"/>
  <c r="AN11" i="1"/>
  <c r="D43" i="10" s="1"/>
  <c r="AY10" i="1"/>
  <c r="D54" i="9" s="1"/>
  <c r="AU10" i="1"/>
  <c r="D50" i="9" s="1"/>
  <c r="AQ10" i="1"/>
  <c r="D46" i="9" s="1"/>
  <c r="AM10" i="1"/>
  <c r="D42" i="9" s="1"/>
  <c r="AX9" i="1"/>
  <c r="D53" i="3" s="1"/>
  <c r="AT9" i="1"/>
  <c r="D49" i="3" s="1"/>
  <c r="AP9" i="1"/>
  <c r="D45" i="3" s="1"/>
  <c r="AL9" i="1"/>
  <c r="D41" i="3" s="1"/>
  <c r="AW5" i="1"/>
  <c r="AS5" i="1"/>
  <c r="AO5" i="1"/>
  <c r="AW29" i="1"/>
  <c r="D52" i="28" s="1"/>
  <c r="AV28" i="1"/>
  <c r="D51" i="27" s="1"/>
  <c r="AS29" i="1"/>
  <c r="D48" i="28" s="1"/>
  <c r="AU27" i="1"/>
  <c r="D50" i="26" s="1"/>
  <c r="AT26" i="1"/>
  <c r="D49" i="25" s="1"/>
  <c r="AS25" i="1"/>
  <c r="D48" i="24" s="1"/>
  <c r="AR24" i="1"/>
  <c r="D47" i="23" s="1"/>
  <c r="AQ23" i="1"/>
  <c r="D46" i="22" s="1"/>
  <c r="AP22" i="1"/>
  <c r="D45" i="21" s="1"/>
  <c r="AO21" i="1"/>
  <c r="D44" i="20" s="1"/>
  <c r="AN20" i="1"/>
  <c r="D43" i="19" s="1"/>
  <c r="AM19" i="1"/>
  <c r="D42" i="18" s="1"/>
  <c r="AL18" i="1"/>
  <c r="D41" i="17" s="1"/>
  <c r="AZ16" i="1"/>
  <c r="D55" i="15" s="1"/>
  <c r="AY15" i="1"/>
  <c r="D54" i="14" s="1"/>
  <c r="AX14" i="1"/>
  <c r="D53" i="13" s="1"/>
  <c r="AW13" i="1"/>
  <c r="D52" i="12" s="1"/>
  <c r="AV12" i="1"/>
  <c r="D51" i="11" s="1"/>
  <c r="AU11" i="1"/>
  <c r="D50" i="10" s="1"/>
  <c r="AT10" i="1"/>
  <c r="D49" i="9" s="1"/>
  <c r="AS9" i="1"/>
  <c r="D48" i="3" s="1"/>
  <c r="AR5" i="1"/>
  <c r="AZ20" i="1"/>
  <c r="D55" i="19" s="1"/>
  <c r="AX18" i="1"/>
  <c r="D53" i="17" s="1"/>
  <c r="AW17" i="1"/>
  <c r="D52" i="16" s="1"/>
  <c r="AU15" i="1"/>
  <c r="D50" i="14" s="1"/>
  <c r="AT14" i="1"/>
  <c r="D49" i="13" s="1"/>
  <c r="AR12" i="1"/>
  <c r="D47" i="11" s="1"/>
  <c r="AQ11" i="1"/>
  <c r="D46" i="10" s="1"/>
  <c r="AO9" i="1"/>
  <c r="D44" i="3" s="1"/>
  <c r="AN5" i="1"/>
  <c r="AX26" i="1"/>
  <c r="D53" i="25" s="1"/>
  <c r="AU23" i="1"/>
  <c r="D50" i="22" s="1"/>
  <c r="AR20" i="1"/>
  <c r="D47" i="19" s="1"/>
  <c r="AP18" i="1"/>
  <c r="D45" i="17" s="1"/>
  <c r="AM15" i="1"/>
  <c r="D42" i="14" s="1"/>
  <c r="AZ12" i="1"/>
  <c r="D55" i="11" s="1"/>
  <c r="AW9" i="1"/>
  <c r="D52" i="3" s="1"/>
  <c r="AR28" i="1"/>
  <c r="D47" i="27" s="1"/>
  <c r="AQ27" i="1"/>
  <c r="D46" i="26" s="1"/>
  <c r="AP26" i="1"/>
  <c r="D45" i="25" s="1"/>
  <c r="AO25" i="1"/>
  <c r="D44" i="24" s="1"/>
  <c r="AN24" i="1"/>
  <c r="D43" i="23" s="1"/>
  <c r="AM23" i="1"/>
  <c r="D42" i="22" s="1"/>
  <c r="AL22" i="1"/>
  <c r="D41" i="21" s="1"/>
  <c r="AY19" i="1"/>
  <c r="D54" i="18" s="1"/>
  <c r="AV16" i="1"/>
  <c r="D51" i="15" s="1"/>
  <c r="AS13" i="1"/>
  <c r="D48" i="12" s="1"/>
  <c r="AP10" i="1"/>
  <c r="D45" i="9" s="1"/>
  <c r="AT22" i="1"/>
  <c r="D49" i="21" s="1"/>
  <c r="AO17" i="1"/>
  <c r="D44" i="16" s="1"/>
  <c r="AX10" i="1"/>
  <c r="D53" i="9" s="1"/>
  <c r="AN28" i="1"/>
  <c r="D43" i="27" s="1"/>
  <c r="AM27" i="1"/>
  <c r="D42" i="26" s="1"/>
  <c r="AL26" i="1"/>
  <c r="D41" i="25" s="1"/>
  <c r="AZ24" i="1"/>
  <c r="D55" i="23" s="1"/>
  <c r="AY23" i="1"/>
  <c r="D54" i="22" s="1"/>
  <c r="AX22" i="1"/>
  <c r="D53" i="21" s="1"/>
  <c r="AW21" i="1"/>
  <c r="D52" i="20" s="1"/>
  <c r="AV20" i="1"/>
  <c r="D51" i="19" s="1"/>
  <c r="AU19" i="1"/>
  <c r="D50" i="18" s="1"/>
  <c r="AT18" i="1"/>
  <c r="D49" i="17" s="1"/>
  <c r="AS17" i="1"/>
  <c r="D48" i="16" s="1"/>
  <c r="AR16" i="1"/>
  <c r="D47" i="15" s="1"/>
  <c r="AQ15" i="1"/>
  <c r="D46" i="14" s="1"/>
  <c r="AP14" i="1"/>
  <c r="D45" i="13" s="1"/>
  <c r="AO13" i="1"/>
  <c r="D44" i="12" s="1"/>
  <c r="AN12" i="1"/>
  <c r="D43" i="11" s="1"/>
  <c r="AM11" i="1"/>
  <c r="D42" i="10" s="1"/>
  <c r="AL10" i="1"/>
  <c r="D41" i="9" s="1"/>
  <c r="AZ5" i="1"/>
  <c r="AY27" i="1"/>
  <c r="D54" i="26" s="1"/>
  <c r="AW25" i="1"/>
  <c r="D52" i="24" s="1"/>
  <c r="AV24" i="1"/>
  <c r="D51" i="23" s="1"/>
  <c r="AS21" i="1"/>
  <c r="D48" i="20" s="1"/>
  <c r="AQ19" i="1"/>
  <c r="D46" i="18" s="1"/>
  <c r="AN16" i="1"/>
  <c r="D43" i="15" s="1"/>
  <c r="AL14" i="1"/>
  <c r="D41" i="13" s="1"/>
  <c r="AY11" i="1"/>
  <c r="D54" i="10" s="1"/>
  <c r="AV5" i="1"/>
  <c r="Y9" i="1"/>
  <c r="D28" i="3" s="1"/>
  <c r="Y13" i="1"/>
  <c r="D28" i="12" s="1"/>
  <c r="Y17" i="1"/>
  <c r="D28" i="16" s="1"/>
  <c r="Y21" i="1"/>
  <c r="D28" i="20" s="1"/>
  <c r="Y25" i="1"/>
  <c r="D28" i="24" s="1"/>
  <c r="Y29" i="1"/>
  <c r="D28" i="28" s="1"/>
  <c r="Y10" i="1"/>
  <c r="D28" i="9" s="1"/>
  <c r="Y14" i="1"/>
  <c r="D28" i="13" s="1"/>
  <c r="Y18" i="1"/>
  <c r="D28" i="17" s="1"/>
  <c r="Y22" i="1"/>
  <c r="D28" i="21" s="1"/>
  <c r="Y26" i="1"/>
  <c r="D28" i="25" s="1"/>
  <c r="Y11" i="1"/>
  <c r="D28" i="10" s="1"/>
  <c r="Y15" i="1"/>
  <c r="D28" i="14" s="1"/>
  <c r="Y19" i="1"/>
  <c r="D28" i="18" s="1"/>
  <c r="Y23" i="1"/>
  <c r="D28" i="22" s="1"/>
  <c r="Y12" i="1"/>
  <c r="D28" i="11" s="1"/>
  <c r="Y20" i="1"/>
  <c r="D28" i="19" s="1"/>
  <c r="Y28" i="1"/>
  <c r="D28" i="27" s="1"/>
  <c r="Y5" i="1"/>
  <c r="Y27" i="1"/>
  <c r="D28" i="26" s="1"/>
  <c r="Y16" i="1"/>
  <c r="D28" i="15" s="1"/>
  <c r="Y24" i="1"/>
  <c r="D28" i="23" s="1"/>
  <c r="N25" i="1"/>
  <c r="D17" i="24" s="1"/>
  <c r="U4" i="4"/>
  <c r="Q4" i="4"/>
  <c r="M4" i="4"/>
  <c r="I4" i="4"/>
  <c r="V4" i="4"/>
  <c r="J4" i="4"/>
  <c r="T4" i="4"/>
  <c r="P4" i="4"/>
  <c r="L4" i="4"/>
  <c r="R4" i="4"/>
  <c r="W4" i="4"/>
  <c r="S4" i="4"/>
  <c r="O4" i="4"/>
  <c r="K4" i="4"/>
  <c r="N4" i="4"/>
  <c r="D135" i="22"/>
  <c r="B10" i="5"/>
  <c r="D135" i="25"/>
  <c r="D135" i="21"/>
  <c r="B9" i="5"/>
  <c r="D135" i="24"/>
  <c r="B20" i="5"/>
  <c r="B16" i="5"/>
  <c r="D134" i="27"/>
  <c r="D135" i="23"/>
  <c r="B19" i="5"/>
  <c r="B11" i="5"/>
  <c r="L24" i="1"/>
  <c r="D15" i="23" s="1"/>
  <c r="V26" i="1"/>
  <c r="D25" i="25" s="1"/>
  <c r="E26" i="1"/>
  <c r="D8" i="25" s="1"/>
  <c r="N28" i="1"/>
  <c r="D17" i="27" s="1"/>
  <c r="Z13" i="1"/>
  <c r="D29" i="12" s="1"/>
  <c r="P15" i="1"/>
  <c r="D19" i="14" s="1"/>
  <c r="I17" i="1"/>
  <c r="D12" i="16" s="1"/>
  <c r="T19" i="1"/>
  <c r="D23" i="18" s="1"/>
  <c r="AE21" i="1"/>
  <c r="D34" i="20" s="1"/>
  <c r="G19" i="1"/>
  <c r="D10" i="18" s="1"/>
  <c r="O13" i="1"/>
  <c r="D18" i="12" s="1"/>
  <c r="AA15" i="1"/>
  <c r="D30" i="14" s="1"/>
  <c r="H15" i="1"/>
  <c r="D11" i="14" s="1"/>
  <c r="Q17" i="1"/>
  <c r="D20" i="16" s="1"/>
  <c r="AC19" i="1"/>
  <c r="D32" i="18" s="1"/>
  <c r="K19" i="1"/>
  <c r="D14" i="18" s="1"/>
  <c r="V21" i="1"/>
  <c r="D25" i="20" s="1"/>
  <c r="T13" i="1"/>
  <c r="D23" i="12" s="1"/>
  <c r="AE15" i="1"/>
  <c r="D34" i="14" s="1"/>
  <c r="L15" i="1"/>
  <c r="D15" i="14" s="1"/>
  <c r="V17" i="1"/>
  <c r="D25" i="16" s="1"/>
  <c r="E17" i="1"/>
  <c r="D8" i="16" s="1"/>
  <c r="O19" i="1"/>
  <c r="D18" i="18" s="1"/>
  <c r="AA21" i="1"/>
  <c r="D30" i="20" s="1"/>
  <c r="Q21" i="1"/>
  <c r="D20" i="20" s="1"/>
  <c r="AC23" i="1"/>
  <c r="D32" i="22" s="1"/>
  <c r="X23" i="1"/>
  <c r="D27" i="22" s="1"/>
  <c r="F23" i="1"/>
  <c r="D9" i="22" s="1"/>
  <c r="M21" i="1"/>
  <c r="D16" i="20" s="1"/>
  <c r="D135" i="27"/>
  <c r="V18" i="5"/>
  <c r="V14" i="5"/>
  <c r="B14" i="5" s="1"/>
  <c r="N12" i="5"/>
  <c r="F4" i="5"/>
  <c r="N15" i="5"/>
  <c r="N25" i="5"/>
  <c r="D137" i="25" s="1"/>
  <c r="D136" i="24"/>
  <c r="V23" i="5"/>
  <c r="V15" i="5"/>
  <c r="B26" i="5"/>
  <c r="D136" i="25"/>
  <c r="V24" i="5"/>
  <c r="N18" i="5"/>
  <c r="B17" i="5"/>
  <c r="B13" i="5"/>
  <c r="V12" i="5"/>
  <c r="N28" i="5"/>
  <c r="AF27" i="1"/>
  <c r="D35" i="26" s="1"/>
  <c r="H4" i="4"/>
  <c r="F4" i="4"/>
  <c r="E4" i="4"/>
  <c r="G4" i="4"/>
  <c r="AH4" i="5"/>
  <c r="Z4" i="5"/>
  <c r="AF3" i="5"/>
  <c r="AG27" i="5" s="1"/>
  <c r="D13" i="22"/>
  <c r="I21" i="1"/>
  <c r="D12" i="20" s="1"/>
  <c r="R23" i="1"/>
  <c r="D21" i="22" s="1"/>
  <c r="AD25" i="1"/>
  <c r="D33" i="24" s="1"/>
  <c r="E21" i="1"/>
  <c r="D8" i="20" s="1"/>
  <c r="N23" i="1"/>
  <c r="D17" i="22" s="1"/>
  <c r="V25" i="1"/>
  <c r="D25" i="24" s="1"/>
  <c r="T3" i="5"/>
  <c r="U8" i="5" s="1"/>
  <c r="D139" i="3" s="1"/>
  <c r="P3" i="5"/>
  <c r="Q25" i="5" s="1"/>
  <c r="L3" i="5"/>
  <c r="M12" i="5" s="1"/>
  <c r="H3" i="5"/>
  <c r="I28" i="5" s="1"/>
  <c r="M20" i="1"/>
  <c r="D16" i="19" s="1"/>
  <c r="I20" i="1"/>
  <c r="D12" i="19" s="1"/>
  <c r="E20" i="1"/>
  <c r="D8" i="19" s="1"/>
  <c r="AC22" i="1"/>
  <c r="D32" i="21" s="1"/>
  <c r="X22" i="1"/>
  <c r="D27" i="21" s="1"/>
  <c r="R22" i="1"/>
  <c r="D21" i="21" s="1"/>
  <c r="N22" i="1"/>
  <c r="D17" i="21" s="1"/>
  <c r="D13" i="21"/>
  <c r="F22" i="1"/>
  <c r="D9" i="21" s="1"/>
  <c r="AD24" i="1"/>
  <c r="D33" i="23" s="1"/>
  <c r="Z24" i="1"/>
  <c r="D29" i="23" s="1"/>
  <c r="T24" i="1"/>
  <c r="D23" i="23" s="1"/>
  <c r="O24" i="1"/>
  <c r="D18" i="23" s="1"/>
  <c r="K24" i="1"/>
  <c r="D14" i="23" s="1"/>
  <c r="G24" i="1"/>
  <c r="D10" i="23" s="1"/>
  <c r="AE26" i="1"/>
  <c r="D34" i="25" s="1"/>
  <c r="AA26" i="1"/>
  <c r="D30" i="25" s="1"/>
  <c r="U26" i="1"/>
  <c r="D24" i="25" s="1"/>
  <c r="P26" i="1"/>
  <c r="D19" i="25" s="1"/>
  <c r="L26" i="1"/>
  <c r="D15" i="25" s="1"/>
  <c r="H26" i="1"/>
  <c r="D11" i="25" s="1"/>
  <c r="AB28" i="1"/>
  <c r="D31" i="27" s="1"/>
  <c r="V28" i="1"/>
  <c r="D25" i="27" s="1"/>
  <c r="Q28" i="1"/>
  <c r="D20" i="27" s="1"/>
  <c r="M28" i="1"/>
  <c r="D16" i="27" s="1"/>
  <c r="I28" i="1"/>
  <c r="D12" i="27" s="1"/>
  <c r="E28" i="1"/>
  <c r="D8" i="27" s="1"/>
  <c r="AC13" i="1"/>
  <c r="D32" i="12" s="1"/>
  <c r="X13" i="1"/>
  <c r="D27" i="12" s="1"/>
  <c r="R13" i="1"/>
  <c r="D21" i="12" s="1"/>
  <c r="N13" i="1"/>
  <c r="D17" i="12" s="1"/>
  <c r="D13" i="12"/>
  <c r="F13" i="1"/>
  <c r="D9" i="12" s="1"/>
  <c r="AD15" i="1"/>
  <c r="D33" i="14" s="1"/>
  <c r="Z15" i="1"/>
  <c r="D29" i="14" s="1"/>
  <c r="T15" i="1"/>
  <c r="D23" i="14" s="1"/>
  <c r="O15" i="1"/>
  <c r="D18" i="14" s="1"/>
  <c r="K15" i="1"/>
  <c r="D14" i="14" s="1"/>
  <c r="G15" i="1"/>
  <c r="D10" i="14" s="1"/>
  <c r="AE17" i="1"/>
  <c r="D34" i="16" s="1"/>
  <c r="AA17" i="1"/>
  <c r="D30" i="16" s="1"/>
  <c r="U17" i="1"/>
  <c r="D24" i="16" s="1"/>
  <c r="P17" i="1"/>
  <c r="D19" i="16" s="1"/>
  <c r="L17" i="1"/>
  <c r="D15" i="16" s="1"/>
  <c r="H17" i="1"/>
  <c r="D11" i="16" s="1"/>
  <c r="AB19" i="1"/>
  <c r="D31" i="18" s="1"/>
  <c r="X19" i="1"/>
  <c r="D27" i="18" s="1"/>
  <c r="R19" i="1"/>
  <c r="D21" i="18" s="1"/>
  <c r="N19" i="1"/>
  <c r="D17" i="18" s="1"/>
  <c r="D13" i="18"/>
  <c r="F19" i="1"/>
  <c r="D9" i="18" s="1"/>
  <c r="AD21" i="1"/>
  <c r="D33" i="20" s="1"/>
  <c r="Z21" i="1"/>
  <c r="D29" i="20" s="1"/>
  <c r="U21" i="1"/>
  <c r="D24" i="20" s="1"/>
  <c r="P21" i="1"/>
  <c r="D19" i="20" s="1"/>
  <c r="L21" i="1"/>
  <c r="D15" i="20" s="1"/>
  <c r="H21" i="1"/>
  <c r="D11" i="20" s="1"/>
  <c r="AB23" i="1"/>
  <c r="D31" i="22" s="1"/>
  <c r="V23" i="1"/>
  <c r="D25" i="22" s="1"/>
  <c r="Q23" i="1"/>
  <c r="D20" i="22" s="1"/>
  <c r="M23" i="1"/>
  <c r="D16" i="22" s="1"/>
  <c r="I23" i="1"/>
  <c r="D12" i="22" s="1"/>
  <c r="E23" i="1"/>
  <c r="D8" i="22" s="1"/>
  <c r="AB25" i="1"/>
  <c r="D31" i="24" s="1"/>
  <c r="T25" i="1"/>
  <c r="D23" i="24" s="1"/>
  <c r="M25" i="1"/>
  <c r="D16" i="24" s="1"/>
  <c r="AC16" i="1"/>
  <c r="D32" i="15" s="1"/>
  <c r="X16" i="1"/>
  <c r="D27" i="15" s="1"/>
  <c r="R16" i="1"/>
  <c r="D21" i="15" s="1"/>
  <c r="N16" i="1"/>
  <c r="D17" i="15" s="1"/>
  <c r="D13" i="15"/>
  <c r="F16" i="1"/>
  <c r="D9" i="15" s="1"/>
  <c r="AD18" i="1"/>
  <c r="D33" i="17" s="1"/>
  <c r="Z18" i="1"/>
  <c r="D29" i="17" s="1"/>
  <c r="T18" i="1"/>
  <c r="D23" i="17" s="1"/>
  <c r="O18" i="1"/>
  <c r="D18" i="17" s="1"/>
  <c r="K18" i="1"/>
  <c r="D14" i="17" s="1"/>
  <c r="G18" i="1"/>
  <c r="D10" i="17" s="1"/>
  <c r="AE20" i="1"/>
  <c r="D34" i="19" s="1"/>
  <c r="AA20" i="1"/>
  <c r="D30" i="19" s="1"/>
  <c r="U20" i="1"/>
  <c r="D24" i="19" s="1"/>
  <c r="P20" i="1"/>
  <c r="D19" i="19" s="1"/>
  <c r="L20" i="1"/>
  <c r="D15" i="19" s="1"/>
  <c r="H20" i="1"/>
  <c r="D11" i="19" s="1"/>
  <c r="AB22" i="1"/>
  <c r="D31" i="21" s="1"/>
  <c r="V22" i="1"/>
  <c r="D25" i="21" s="1"/>
  <c r="Q22" i="1"/>
  <c r="D20" i="21" s="1"/>
  <c r="M22" i="1"/>
  <c r="D16" i="21" s="1"/>
  <c r="I22" i="1"/>
  <c r="D12" i="21" s="1"/>
  <c r="E22" i="1"/>
  <c r="D8" i="21" s="1"/>
  <c r="AC24" i="1"/>
  <c r="D32" i="23" s="1"/>
  <c r="X24" i="1"/>
  <c r="D27" i="23" s="1"/>
  <c r="R24" i="1"/>
  <c r="D21" i="23" s="1"/>
  <c r="N24" i="1"/>
  <c r="D17" i="23" s="1"/>
  <c r="D13" i="23"/>
  <c r="F24" i="1"/>
  <c r="D9" i="23" s="1"/>
  <c r="AD26" i="1"/>
  <c r="D33" i="25" s="1"/>
  <c r="Z26" i="1"/>
  <c r="D29" i="25" s="1"/>
  <c r="T26" i="1"/>
  <c r="D23" i="25" s="1"/>
  <c r="O26" i="1"/>
  <c r="D18" i="25" s="1"/>
  <c r="K26" i="1"/>
  <c r="D14" i="25" s="1"/>
  <c r="G26" i="1"/>
  <c r="D10" i="25" s="1"/>
  <c r="AE28" i="1"/>
  <c r="D34" i="27" s="1"/>
  <c r="AA28" i="1"/>
  <c r="D30" i="27" s="1"/>
  <c r="U28" i="1"/>
  <c r="D24" i="27" s="1"/>
  <c r="P28" i="1"/>
  <c r="D19" i="27" s="1"/>
  <c r="L28" i="1"/>
  <c r="D15" i="27" s="1"/>
  <c r="H28" i="1"/>
  <c r="D11" i="27" s="1"/>
  <c r="AB13" i="1"/>
  <c r="D31" i="12" s="1"/>
  <c r="V13" i="1"/>
  <c r="D25" i="12" s="1"/>
  <c r="Q13" i="1"/>
  <c r="D20" i="12" s="1"/>
  <c r="M13" i="1"/>
  <c r="D16" i="12" s="1"/>
  <c r="I13" i="1"/>
  <c r="D12" i="12" s="1"/>
  <c r="E13" i="1"/>
  <c r="D8" i="12" s="1"/>
  <c r="AC15" i="1"/>
  <c r="D32" i="14" s="1"/>
  <c r="X15" i="1"/>
  <c r="D27" i="14" s="1"/>
  <c r="R15" i="1"/>
  <c r="D21" i="14" s="1"/>
  <c r="N15" i="1"/>
  <c r="D17" i="14" s="1"/>
  <c r="D13" i="14"/>
  <c r="F15" i="1"/>
  <c r="D9" i="14" s="1"/>
  <c r="AD17" i="1"/>
  <c r="D33" i="16" s="1"/>
  <c r="Z17" i="1"/>
  <c r="D29" i="16" s="1"/>
  <c r="T17" i="1"/>
  <c r="D23" i="16" s="1"/>
  <c r="O17" i="1"/>
  <c r="D18" i="16" s="1"/>
  <c r="K17" i="1"/>
  <c r="D14" i="16" s="1"/>
  <c r="G17" i="1"/>
  <c r="D10" i="16" s="1"/>
  <c r="AE19" i="1"/>
  <c r="D34" i="18" s="1"/>
  <c r="AA19" i="1"/>
  <c r="D30" i="18" s="1"/>
  <c r="V19" i="1"/>
  <c r="D25" i="18" s="1"/>
  <c r="Q19" i="1"/>
  <c r="D20" i="18" s="1"/>
  <c r="M19" i="1"/>
  <c r="D16" i="18" s="1"/>
  <c r="I19" i="1"/>
  <c r="D12" i="18" s="1"/>
  <c r="E19" i="1"/>
  <c r="D8" i="18" s="1"/>
  <c r="AC21" i="1"/>
  <c r="D32" i="20" s="1"/>
  <c r="X21" i="1"/>
  <c r="D27" i="20" s="1"/>
  <c r="T21" i="1"/>
  <c r="D23" i="20" s="1"/>
  <c r="O21" i="1"/>
  <c r="D18" i="20" s="1"/>
  <c r="K21" i="1"/>
  <c r="D14" i="20" s="1"/>
  <c r="G21" i="1"/>
  <c r="D10" i="20" s="1"/>
  <c r="AE23" i="1"/>
  <c r="D34" i="22" s="1"/>
  <c r="AA23" i="1"/>
  <c r="D30" i="22" s="1"/>
  <c r="U23" i="1"/>
  <c r="D24" i="22" s="1"/>
  <c r="P23" i="1"/>
  <c r="D19" i="22" s="1"/>
  <c r="L23" i="1"/>
  <c r="D15" i="22" s="1"/>
  <c r="H23" i="1"/>
  <c r="D11" i="22" s="1"/>
  <c r="AA25" i="1"/>
  <c r="D30" i="24" s="1"/>
  <c r="R25" i="1"/>
  <c r="D21" i="24" s="1"/>
  <c r="L25" i="1"/>
  <c r="D15" i="24" s="1"/>
  <c r="AD12" i="1"/>
  <c r="D33" i="11" s="1"/>
  <c r="Z12" i="1"/>
  <c r="D29" i="11" s="1"/>
  <c r="T12" i="1"/>
  <c r="D23" i="11" s="1"/>
  <c r="O12" i="1"/>
  <c r="D18" i="11" s="1"/>
  <c r="K12" i="1"/>
  <c r="D14" i="11" s="1"/>
  <c r="G12" i="1"/>
  <c r="D10" i="11" s="1"/>
  <c r="AE14" i="1"/>
  <c r="D34" i="13" s="1"/>
  <c r="AA14" i="1"/>
  <c r="D30" i="13" s="1"/>
  <c r="U14" i="1"/>
  <c r="D24" i="13" s="1"/>
  <c r="P14" i="1"/>
  <c r="D19" i="13" s="1"/>
  <c r="L14" i="1"/>
  <c r="D15" i="13" s="1"/>
  <c r="H14" i="1"/>
  <c r="D11" i="13" s="1"/>
  <c r="AB16" i="1"/>
  <c r="D31" i="15" s="1"/>
  <c r="V16" i="1"/>
  <c r="D25" i="15" s="1"/>
  <c r="Q16" i="1"/>
  <c r="D20" i="15" s="1"/>
  <c r="M16" i="1"/>
  <c r="D16" i="15" s="1"/>
  <c r="I16" i="1"/>
  <c r="D12" i="15" s="1"/>
  <c r="E16" i="1"/>
  <c r="D8" i="15" s="1"/>
  <c r="AC18" i="1"/>
  <c r="D32" i="17" s="1"/>
  <c r="X18" i="1"/>
  <c r="D27" i="17" s="1"/>
  <c r="R18" i="1"/>
  <c r="D21" i="17" s="1"/>
  <c r="N18" i="1"/>
  <c r="D17" i="17" s="1"/>
  <c r="D13" i="17"/>
  <c r="F18" i="1"/>
  <c r="D9" i="17" s="1"/>
  <c r="AD20" i="1"/>
  <c r="D33" i="19" s="1"/>
  <c r="Z20" i="1"/>
  <c r="D29" i="19" s="1"/>
  <c r="T20" i="1"/>
  <c r="D23" i="19" s="1"/>
  <c r="O20" i="1"/>
  <c r="D18" i="19" s="1"/>
  <c r="K20" i="1"/>
  <c r="D14" i="19" s="1"/>
  <c r="G20" i="1"/>
  <c r="D10" i="19" s="1"/>
  <c r="AE22" i="1"/>
  <c r="D34" i="21" s="1"/>
  <c r="AA22" i="1"/>
  <c r="D30" i="21" s="1"/>
  <c r="U22" i="1"/>
  <c r="D24" i="21" s="1"/>
  <c r="P22" i="1"/>
  <c r="D19" i="21" s="1"/>
  <c r="L22" i="1"/>
  <c r="D15" i="21" s="1"/>
  <c r="H22" i="1"/>
  <c r="D11" i="21" s="1"/>
  <c r="AB24" i="1"/>
  <c r="D31" i="23" s="1"/>
  <c r="V24" i="1"/>
  <c r="D25" i="23" s="1"/>
  <c r="Q24" i="1"/>
  <c r="D20" i="23" s="1"/>
  <c r="M24" i="1"/>
  <c r="D16" i="23" s="1"/>
  <c r="I24" i="1"/>
  <c r="D12" i="23" s="1"/>
  <c r="E24" i="1"/>
  <c r="D8" i="23" s="1"/>
  <c r="AC26" i="1"/>
  <c r="D32" i="25" s="1"/>
  <c r="X26" i="1"/>
  <c r="D27" i="25" s="1"/>
  <c r="R26" i="1"/>
  <c r="D21" i="25" s="1"/>
  <c r="N26" i="1"/>
  <c r="D17" i="25" s="1"/>
  <c r="D13" i="25"/>
  <c r="F26" i="1"/>
  <c r="D9" i="25" s="1"/>
  <c r="AD28" i="1"/>
  <c r="D33" i="27" s="1"/>
  <c r="Z28" i="1"/>
  <c r="D29" i="27" s="1"/>
  <c r="T28" i="1"/>
  <c r="D23" i="27" s="1"/>
  <c r="O28" i="1"/>
  <c r="D18" i="27" s="1"/>
  <c r="K28" i="1"/>
  <c r="D14" i="27" s="1"/>
  <c r="G28" i="1"/>
  <c r="D10" i="27" s="1"/>
  <c r="AE13" i="1"/>
  <c r="D34" i="12" s="1"/>
  <c r="AA13" i="1"/>
  <c r="D30" i="12" s="1"/>
  <c r="U13" i="1"/>
  <c r="D24" i="12" s="1"/>
  <c r="P13" i="1"/>
  <c r="D19" i="12" s="1"/>
  <c r="L13" i="1"/>
  <c r="D15" i="12" s="1"/>
  <c r="H13" i="1"/>
  <c r="D11" i="12" s="1"/>
  <c r="AB15" i="1"/>
  <c r="D31" i="14" s="1"/>
  <c r="V15" i="1"/>
  <c r="D25" i="14" s="1"/>
  <c r="Q15" i="1"/>
  <c r="D20" i="14" s="1"/>
  <c r="M15" i="1"/>
  <c r="D16" i="14" s="1"/>
  <c r="I15" i="1"/>
  <c r="D12" i="14" s="1"/>
  <c r="E15" i="1"/>
  <c r="D8" i="14" s="1"/>
  <c r="AC17" i="1"/>
  <c r="D32" i="16" s="1"/>
  <c r="X17" i="1"/>
  <c r="D27" i="16" s="1"/>
  <c r="R17" i="1"/>
  <c r="D21" i="16" s="1"/>
  <c r="N17" i="1"/>
  <c r="D17" i="16" s="1"/>
  <c r="D13" i="16"/>
  <c r="F17" i="1"/>
  <c r="D9" i="16" s="1"/>
  <c r="AD19" i="1"/>
  <c r="D33" i="18" s="1"/>
  <c r="Z19" i="1"/>
  <c r="D29" i="18" s="1"/>
  <c r="U19" i="1"/>
  <c r="D24" i="18" s="1"/>
  <c r="P19" i="1"/>
  <c r="D19" i="18" s="1"/>
  <c r="L19" i="1"/>
  <c r="D15" i="18" s="1"/>
  <c r="H19" i="1"/>
  <c r="D11" i="18" s="1"/>
  <c r="AB21" i="1"/>
  <c r="D31" i="20" s="1"/>
  <c r="W21" i="1"/>
  <c r="D26" i="20" s="1"/>
  <c r="R21" i="1"/>
  <c r="D21" i="20" s="1"/>
  <c r="N21" i="1"/>
  <c r="D17" i="20" s="1"/>
  <c r="D13" i="20"/>
  <c r="F21" i="1"/>
  <c r="D9" i="20" s="1"/>
  <c r="AD23" i="1"/>
  <c r="D33" i="22" s="1"/>
  <c r="Z23" i="1"/>
  <c r="D29" i="22" s="1"/>
  <c r="T23" i="1"/>
  <c r="D23" i="22" s="1"/>
  <c r="O23" i="1"/>
  <c r="D18" i="22" s="1"/>
  <c r="K23" i="1"/>
  <c r="D14" i="22" s="1"/>
  <c r="G23" i="1"/>
  <c r="D10" i="22" s="1"/>
  <c r="AE25" i="1"/>
  <c r="D34" i="24" s="1"/>
  <c r="Z25" i="1"/>
  <c r="D29" i="24" s="1"/>
  <c r="Q25" i="1"/>
  <c r="D20" i="24" s="1"/>
  <c r="AF5" i="1"/>
  <c r="AA5" i="1"/>
  <c r="W5" i="1"/>
  <c r="AD5" i="1"/>
  <c r="Z5" i="1"/>
  <c r="V5" i="1"/>
  <c r="T5" i="1"/>
  <c r="AE5" i="1"/>
  <c r="AH5" i="1"/>
  <c r="AC5" i="1"/>
  <c r="U5" i="1"/>
  <c r="AI5" i="1"/>
  <c r="AB5" i="1"/>
  <c r="X5" i="1"/>
  <c r="AE29" i="1"/>
  <c r="D34" i="28" s="1"/>
  <c r="S5" i="1"/>
  <c r="S9" i="1"/>
  <c r="D22" i="3" s="1"/>
  <c r="S13" i="1"/>
  <c r="D22" i="12" s="1"/>
  <c r="S17" i="1"/>
  <c r="D22" i="16" s="1"/>
  <c r="S21" i="1"/>
  <c r="D22" i="20" s="1"/>
  <c r="S25" i="1"/>
  <c r="D22" i="24" s="1"/>
  <c r="S29" i="1"/>
  <c r="D22" i="28" s="1"/>
  <c r="S23" i="1"/>
  <c r="D22" i="22" s="1"/>
  <c r="S12" i="1"/>
  <c r="D22" i="11" s="1"/>
  <c r="S20" i="1"/>
  <c r="D22" i="19" s="1"/>
  <c r="S28" i="1"/>
  <c r="D22" i="27" s="1"/>
  <c r="S10" i="1"/>
  <c r="D22" i="9" s="1"/>
  <c r="S14" i="1"/>
  <c r="D22" i="13" s="1"/>
  <c r="S18" i="1"/>
  <c r="D22" i="17" s="1"/>
  <c r="S22" i="1"/>
  <c r="D22" i="21" s="1"/>
  <c r="S26" i="1"/>
  <c r="D22" i="25" s="1"/>
  <c r="S19" i="1"/>
  <c r="D22" i="18" s="1"/>
  <c r="S27" i="1"/>
  <c r="D22" i="26" s="1"/>
  <c r="S16" i="1"/>
  <c r="D22" i="15" s="1"/>
  <c r="S24" i="1"/>
  <c r="D22" i="23" s="1"/>
  <c r="S11" i="1"/>
  <c r="D22" i="10" s="1"/>
  <c r="S15" i="1"/>
  <c r="D22" i="14" s="1"/>
  <c r="E29" i="1"/>
  <c r="D8" i="28" s="1"/>
  <c r="C4" i="4"/>
  <c r="D4" i="4"/>
  <c r="AH12" i="1"/>
  <c r="AH16" i="1"/>
  <c r="AH20" i="1"/>
  <c r="AH22" i="1"/>
  <c r="AH19" i="1"/>
  <c r="AH9" i="1"/>
  <c r="AH13" i="1"/>
  <c r="AH17" i="1"/>
  <c r="AH21" i="1"/>
  <c r="AH15" i="1"/>
  <c r="AH10" i="1"/>
  <c r="AH14" i="1"/>
  <c r="AH18" i="1"/>
  <c r="AH11" i="1"/>
  <c r="AH23" i="1"/>
  <c r="Q5" i="1"/>
  <c r="M5" i="1"/>
  <c r="I5" i="1"/>
  <c r="E5" i="1"/>
  <c r="H5" i="1"/>
  <c r="AK5" i="1"/>
  <c r="P5" i="1"/>
  <c r="L5" i="1"/>
  <c r="K5" i="1"/>
  <c r="N5" i="1"/>
  <c r="F5" i="1"/>
  <c r="AJ5" i="1"/>
  <c r="O5" i="1"/>
  <c r="G5" i="1"/>
  <c r="R5" i="1"/>
  <c r="U25" i="1"/>
  <c r="D24" i="24" s="1"/>
  <c r="P25" i="1"/>
  <c r="D19" i="24" s="1"/>
  <c r="D13" i="24"/>
  <c r="I25" i="1"/>
  <c r="D12" i="24" s="1"/>
  <c r="H25" i="1"/>
  <c r="D11" i="24" s="1"/>
  <c r="F25" i="1"/>
  <c r="D9" i="24" s="1"/>
  <c r="E25" i="1"/>
  <c r="AD27" i="1"/>
  <c r="D33" i="26" s="1"/>
  <c r="AC27" i="1"/>
  <c r="D32" i="26" s="1"/>
  <c r="AA27" i="1"/>
  <c r="D30" i="26" s="1"/>
  <c r="AC25" i="1"/>
  <c r="D32" i="24" s="1"/>
  <c r="X25" i="1"/>
  <c r="D27" i="24" s="1"/>
  <c r="O25" i="1"/>
  <c r="D18" i="24" s="1"/>
  <c r="K25" i="1"/>
  <c r="D14" i="24" s="1"/>
  <c r="D10" i="24"/>
  <c r="AE27" i="1"/>
  <c r="D34" i="26" s="1"/>
  <c r="Z27" i="1"/>
  <c r="D29" i="26" s="1"/>
  <c r="X27" i="1"/>
  <c r="D27" i="26" s="1"/>
  <c r="AB27" i="1"/>
  <c r="D31" i="26" s="1"/>
  <c r="V27" i="1"/>
  <c r="D25" i="26" s="1"/>
  <c r="U27" i="1"/>
  <c r="D24" i="26" s="1"/>
  <c r="T27" i="1"/>
  <c r="D23" i="26" s="1"/>
  <c r="R27" i="1"/>
  <c r="D21" i="26" s="1"/>
  <c r="P27" i="1"/>
  <c r="D19" i="26" s="1"/>
  <c r="O27" i="1"/>
  <c r="D18" i="26" s="1"/>
  <c r="L27" i="1"/>
  <c r="D15" i="26" s="1"/>
  <c r="D13" i="26"/>
  <c r="N27" i="1"/>
  <c r="D17" i="26" s="1"/>
  <c r="I27" i="1"/>
  <c r="D12" i="26" s="1"/>
  <c r="Q27" i="1"/>
  <c r="D20" i="26" s="1"/>
  <c r="M27" i="1"/>
  <c r="D16" i="26" s="1"/>
  <c r="H27" i="1"/>
  <c r="D11" i="26" s="1"/>
  <c r="W23" i="1"/>
  <c r="D26" i="22" s="1"/>
  <c r="K27" i="1"/>
  <c r="D14" i="26" s="1"/>
  <c r="F27" i="1"/>
  <c r="D9" i="26" s="1"/>
  <c r="AC29" i="1"/>
  <c r="D32" i="28" s="1"/>
  <c r="AF14" i="1"/>
  <c r="D35" i="13" s="1"/>
  <c r="AF15" i="1"/>
  <c r="D35" i="14" s="1"/>
  <c r="AF13" i="1"/>
  <c r="D35" i="12" s="1"/>
  <c r="AA29" i="1"/>
  <c r="D30" i="28" s="1"/>
  <c r="AF18" i="1"/>
  <c r="D35" i="17" s="1"/>
  <c r="AF16" i="1"/>
  <c r="D35" i="15" s="1"/>
  <c r="AF25" i="1"/>
  <c r="D35" i="24" s="1"/>
  <c r="G27" i="1"/>
  <c r="D10" i="26" s="1"/>
  <c r="AF29" i="1"/>
  <c r="D35" i="28" s="1"/>
  <c r="AB29" i="1"/>
  <c r="D31" i="28" s="1"/>
  <c r="X29" i="1"/>
  <c r="D27" i="28" s="1"/>
  <c r="E27" i="1"/>
  <c r="AD29" i="1"/>
  <c r="D33" i="28" s="1"/>
  <c r="Z29" i="1"/>
  <c r="D29" i="28" s="1"/>
  <c r="V29" i="1"/>
  <c r="D25" i="28" s="1"/>
  <c r="U29" i="1"/>
  <c r="D24" i="28" s="1"/>
  <c r="W11" i="1"/>
  <c r="D26" i="10" s="1"/>
  <c r="W12" i="1"/>
  <c r="D26" i="11" s="1"/>
  <c r="W28" i="1"/>
  <c r="D26" i="27" s="1"/>
  <c r="W20" i="1"/>
  <c r="D26" i="19" s="1"/>
  <c r="W26" i="1"/>
  <c r="D26" i="25" s="1"/>
  <c r="W15" i="1"/>
  <c r="D26" i="14" s="1"/>
  <c r="W17" i="1"/>
  <c r="D26" i="16" s="1"/>
  <c r="W9" i="1"/>
  <c r="D26" i="3" s="1"/>
  <c r="W18" i="1"/>
  <c r="D26" i="17" s="1"/>
  <c r="T29" i="1"/>
  <c r="D23" i="28" s="1"/>
  <c r="R29" i="1"/>
  <c r="D21" i="28" s="1"/>
  <c r="Q29" i="1"/>
  <c r="D20" i="28" s="1"/>
  <c r="P29" i="1"/>
  <c r="D19" i="28" s="1"/>
  <c r="AF9" i="1"/>
  <c r="D35" i="3" s="1"/>
  <c r="AF20" i="1"/>
  <c r="D35" i="19" s="1"/>
  <c r="AF17" i="1"/>
  <c r="D35" i="16" s="1"/>
  <c r="O29" i="1"/>
  <c r="D18" i="28" s="1"/>
  <c r="AF10" i="1"/>
  <c r="D35" i="9" s="1"/>
  <c r="AF11" i="1"/>
  <c r="D35" i="10" s="1"/>
  <c r="AF22" i="1"/>
  <c r="D35" i="21" s="1"/>
  <c r="AF24" i="1"/>
  <c r="D35" i="23" s="1"/>
  <c r="AF26" i="1"/>
  <c r="D35" i="25" s="1"/>
  <c r="AF19" i="1"/>
  <c r="D35" i="18" s="1"/>
  <c r="AF21" i="1"/>
  <c r="D35" i="20" s="1"/>
  <c r="N29" i="1"/>
  <c r="D17" i="28" s="1"/>
  <c r="AF12" i="1"/>
  <c r="D35" i="11" s="1"/>
  <c r="AF28" i="1"/>
  <c r="D35" i="27" s="1"/>
  <c r="AF23" i="1"/>
  <c r="D35" i="22" s="1"/>
  <c r="L29" i="1"/>
  <c r="D15" i="28" s="1"/>
  <c r="D13" i="28"/>
  <c r="H29" i="1"/>
  <c r="D11" i="28" s="1"/>
  <c r="G29" i="1"/>
  <c r="D10" i="28" s="1"/>
  <c r="G3" i="29"/>
  <c r="K29" i="1"/>
  <c r="D14" i="28" s="1"/>
  <c r="F29" i="1"/>
  <c r="D9" i="28" s="1"/>
  <c r="D11" i="10"/>
  <c r="D65" i="3"/>
  <c r="AB3" i="5"/>
  <c r="AC28" i="5" s="1"/>
  <c r="D141" i="28" s="1"/>
  <c r="X3" i="5"/>
  <c r="W29" i="1"/>
  <c r="D26" i="28" s="1"/>
  <c r="W27" i="1"/>
  <c r="D26" i="26" s="1"/>
  <c r="W13" i="1"/>
  <c r="D26" i="12" s="1"/>
  <c r="W24" i="1"/>
  <c r="D26" i="23" s="1"/>
  <c r="W16" i="1"/>
  <c r="D26" i="15" s="1"/>
  <c r="W25" i="1"/>
  <c r="D26" i="24" s="1"/>
  <c r="W19" i="1"/>
  <c r="D26" i="18" s="1"/>
  <c r="W22" i="1"/>
  <c r="D26" i="21" s="1"/>
  <c r="W14" i="1"/>
  <c r="D26" i="13" s="1"/>
  <c r="W10" i="1"/>
  <c r="D26" i="9" s="1"/>
  <c r="M29" i="1"/>
  <c r="D16" i="28" s="1"/>
  <c r="I29" i="1"/>
  <c r="D12" i="28" s="1"/>
  <c r="D64" i="15"/>
  <c r="D63" i="16"/>
  <c r="D61" i="9"/>
  <c r="D3" i="5"/>
  <c r="B21" i="5" l="1"/>
  <c r="R4" i="5"/>
  <c r="B23" i="5"/>
  <c r="B22" i="5"/>
  <c r="U24" i="5"/>
  <c r="U23" i="5"/>
  <c r="U15" i="5"/>
  <c r="U18" i="5"/>
  <c r="U14" i="5"/>
  <c r="U12" i="5"/>
  <c r="N4" i="5"/>
  <c r="D37" i="17"/>
  <c r="D7" i="17" s="1"/>
  <c r="D14" i="29" s="1"/>
  <c r="D18" i="1"/>
  <c r="D37" i="20"/>
  <c r="D37" i="18"/>
  <c r="D37" i="11"/>
  <c r="D37" i="10"/>
  <c r="D37" i="3"/>
  <c r="D7" i="3" s="1"/>
  <c r="D5" i="29" s="1"/>
  <c r="D9" i="1"/>
  <c r="D37" i="13"/>
  <c r="D37" i="16"/>
  <c r="D37" i="21"/>
  <c r="D37" i="14"/>
  <c r="D37" i="15"/>
  <c r="D37" i="22"/>
  <c r="D37" i="9"/>
  <c r="D37" i="12"/>
  <c r="D37" i="19"/>
  <c r="D7" i="19" s="1"/>
  <c r="D16" i="29" s="1"/>
  <c r="D20" i="1"/>
  <c r="B28" i="5"/>
  <c r="M18" i="5"/>
  <c r="I27" i="5"/>
  <c r="I26" i="5"/>
  <c r="I24" i="5"/>
  <c r="I25" i="5"/>
  <c r="I17" i="5"/>
  <c r="I15" i="5"/>
  <c r="I13" i="5"/>
  <c r="B18" i="5"/>
  <c r="B24" i="5"/>
  <c r="B15" i="5"/>
  <c r="B12" i="5"/>
  <c r="B25" i="5"/>
  <c r="D133" i="27"/>
  <c r="B27" i="5"/>
  <c r="D134" i="25"/>
  <c r="J4" i="5"/>
  <c r="M15" i="5"/>
  <c r="D60" i="15"/>
  <c r="D60" i="24"/>
  <c r="M28" i="5"/>
  <c r="M25" i="5"/>
  <c r="M8" i="5"/>
  <c r="D137" i="3" s="1"/>
  <c r="V4" i="5"/>
  <c r="D139" i="15"/>
  <c r="D137" i="28"/>
  <c r="D136" i="13"/>
  <c r="D137" i="18"/>
  <c r="D137" i="12"/>
  <c r="D136" i="15"/>
  <c r="D136" i="26"/>
  <c r="D139" i="23"/>
  <c r="D136" i="28"/>
  <c r="D139" i="12"/>
  <c r="D136" i="17"/>
  <c r="D139" i="24"/>
  <c r="D137" i="15"/>
  <c r="D139" i="14"/>
  <c r="D139" i="18"/>
  <c r="D69" i="28"/>
  <c r="Q10" i="5"/>
  <c r="D138" i="10" s="1"/>
  <c r="Q16" i="5"/>
  <c r="D138" i="16" s="1"/>
  <c r="D63" i="21"/>
  <c r="D70" i="15"/>
  <c r="D69" i="3"/>
  <c r="D69" i="15"/>
  <c r="D67" i="18"/>
  <c r="D71" i="23"/>
  <c r="D71" i="12"/>
  <c r="D72" i="14"/>
  <c r="D72" i="15"/>
  <c r="D73" i="23"/>
  <c r="D73" i="18"/>
  <c r="D73" i="28"/>
  <c r="D62" i="23"/>
  <c r="D63" i="10"/>
  <c r="D70" i="13"/>
  <c r="D69" i="21"/>
  <c r="D67" i="19"/>
  <c r="D67" i="15"/>
  <c r="D71" i="13"/>
  <c r="D71" i="16"/>
  <c r="D72" i="28"/>
  <c r="D73" i="9"/>
  <c r="D73" i="25"/>
  <c r="D73" i="3"/>
  <c r="D65" i="24"/>
  <c r="D70" i="3"/>
  <c r="D69" i="10"/>
  <c r="D67" i="24"/>
  <c r="D71" i="11"/>
  <c r="D71" i="14"/>
  <c r="D71" i="9"/>
  <c r="D72" i="26"/>
  <c r="D73" i="13"/>
  <c r="D73" i="16"/>
  <c r="D73" i="15"/>
  <c r="D70" i="16"/>
  <c r="D70" i="18"/>
  <c r="D69" i="24"/>
  <c r="D67" i="21"/>
  <c r="D71" i="15"/>
  <c r="D71" i="18"/>
  <c r="D71" i="17"/>
  <c r="D72" i="21"/>
  <c r="D74" i="27"/>
  <c r="D73" i="14"/>
  <c r="D74" i="20"/>
  <c r="D74" i="11"/>
  <c r="D74" i="17"/>
  <c r="D74" i="3"/>
  <c r="D74" i="26"/>
  <c r="D74" i="19"/>
  <c r="D74" i="21"/>
  <c r="D74" i="18"/>
  <c r="D74" i="15"/>
  <c r="D74" i="16"/>
  <c r="D74" i="22"/>
  <c r="D74" i="13"/>
  <c r="D74" i="23"/>
  <c r="D74" i="10"/>
  <c r="D74" i="12"/>
  <c r="D74" i="14"/>
  <c r="D74" i="9"/>
  <c r="D75" i="27"/>
  <c r="D74" i="24"/>
  <c r="D74" i="25"/>
  <c r="D73" i="17"/>
  <c r="D73" i="11"/>
  <c r="D73" i="20"/>
  <c r="D73" i="22"/>
  <c r="D73" i="12"/>
  <c r="D73" i="21"/>
  <c r="D73" i="19"/>
  <c r="D73" i="10"/>
  <c r="D73" i="24"/>
  <c r="D73" i="26"/>
  <c r="D72" i="18"/>
  <c r="D72" i="23"/>
  <c r="D73" i="27"/>
  <c r="D72" i="22"/>
  <c r="D72" i="16"/>
  <c r="D72" i="9"/>
  <c r="D72" i="3"/>
  <c r="D72" i="25"/>
  <c r="D72" i="12"/>
  <c r="D72" i="19"/>
  <c r="D72" i="10"/>
  <c r="D72" i="24"/>
  <c r="D72" i="20"/>
  <c r="D72" i="17"/>
  <c r="D72" i="11"/>
  <c r="D72" i="13"/>
  <c r="D71" i="19"/>
  <c r="D71" i="21"/>
  <c r="D71" i="22"/>
  <c r="D71" i="20"/>
  <c r="D72" i="27"/>
  <c r="D71" i="3"/>
  <c r="D71" i="25"/>
  <c r="D71" i="10"/>
  <c r="D71" i="24"/>
  <c r="D71" i="26"/>
  <c r="D71" i="28"/>
  <c r="D66" i="25"/>
  <c r="D66" i="20"/>
  <c r="D66" i="21"/>
  <c r="D66" i="19"/>
  <c r="D66" i="26"/>
  <c r="D66" i="10"/>
  <c r="D66" i="24"/>
  <c r="D66" i="14"/>
  <c r="D66" i="9"/>
  <c r="D66" i="16"/>
  <c r="D66" i="13"/>
  <c r="D66" i="15"/>
  <c r="D66" i="22"/>
  <c r="D66" i="3"/>
  <c r="D66" i="17"/>
  <c r="D66" i="28"/>
  <c r="D66" i="12"/>
  <c r="D67" i="27"/>
  <c r="D66" i="11"/>
  <c r="D66" i="18"/>
  <c r="D66" i="23"/>
  <c r="D68" i="27"/>
  <c r="D67" i="25"/>
  <c r="D67" i="22"/>
  <c r="D67" i="12"/>
  <c r="D67" i="13"/>
  <c r="D67" i="10"/>
  <c r="D67" i="26"/>
  <c r="D67" i="3"/>
  <c r="D67" i="9"/>
  <c r="D67" i="23"/>
  <c r="D67" i="28"/>
  <c r="D67" i="16"/>
  <c r="D67" i="17"/>
  <c r="D67" i="14"/>
  <c r="D67" i="11"/>
  <c r="D67" i="20"/>
  <c r="D68" i="16"/>
  <c r="D68" i="3"/>
  <c r="D68" i="14"/>
  <c r="D68" i="26"/>
  <c r="D68" i="12"/>
  <c r="D68" i="22"/>
  <c r="D68" i="9"/>
  <c r="D68" i="25"/>
  <c r="D68" i="11"/>
  <c r="D68" i="23"/>
  <c r="D68" i="20"/>
  <c r="D68" i="28"/>
  <c r="D68" i="13"/>
  <c r="D68" i="10"/>
  <c r="D68" i="19"/>
  <c r="D68" i="21"/>
  <c r="D68" i="24"/>
  <c r="D68" i="15"/>
  <c r="D68" i="17"/>
  <c r="D68" i="18"/>
  <c r="D69" i="27"/>
  <c r="D69" i="9"/>
  <c r="D70" i="27"/>
  <c r="D69" i="14"/>
  <c r="D69" i="12"/>
  <c r="D69" i="19"/>
  <c r="D69" i="13"/>
  <c r="D69" i="16"/>
  <c r="D69" i="18"/>
  <c r="D69" i="20"/>
  <c r="D69" i="25"/>
  <c r="D69" i="17"/>
  <c r="D69" i="26"/>
  <c r="D69" i="22"/>
  <c r="D69" i="11"/>
  <c r="D69" i="23"/>
  <c r="D70" i="20"/>
  <c r="D70" i="25"/>
  <c r="D70" i="17"/>
  <c r="D70" i="19"/>
  <c r="D70" i="22"/>
  <c r="D70" i="26"/>
  <c r="D70" i="23"/>
  <c r="D70" i="21"/>
  <c r="D70" i="10"/>
  <c r="D70" i="24"/>
  <c r="D70" i="12"/>
  <c r="D70" i="11"/>
  <c r="D70" i="9"/>
  <c r="D71" i="27"/>
  <c r="D70" i="14"/>
  <c r="D70" i="28"/>
  <c r="D65" i="14"/>
  <c r="D65" i="18"/>
  <c r="D65" i="23"/>
  <c r="D65" i="15"/>
  <c r="D65" i="12"/>
  <c r="D64" i="22"/>
  <c r="D64" i="16"/>
  <c r="D64" i="24"/>
  <c r="D64" i="3"/>
  <c r="D62" i="18"/>
  <c r="AC8" i="5"/>
  <c r="AC12" i="5"/>
  <c r="D141" i="12" s="1"/>
  <c r="AC11" i="5"/>
  <c r="D141" i="11" s="1"/>
  <c r="AC13" i="5"/>
  <c r="D141" i="13" s="1"/>
  <c r="AC18" i="5"/>
  <c r="D141" i="18" s="1"/>
  <c r="AC16" i="5"/>
  <c r="D141" i="16" s="1"/>
  <c r="AC17" i="5"/>
  <c r="D141" i="17" s="1"/>
  <c r="AC22" i="5"/>
  <c r="D141" i="22" s="1"/>
  <c r="AC23" i="5"/>
  <c r="D141" i="23" s="1"/>
  <c r="D59" i="21"/>
  <c r="E12" i="5"/>
  <c r="D135" i="12" s="1"/>
  <c r="D64" i="28"/>
  <c r="Y8" i="5"/>
  <c r="D140" i="3" s="1"/>
  <c r="D63" i="17"/>
  <c r="D65" i="19"/>
  <c r="AC25" i="5"/>
  <c r="M21" i="5"/>
  <c r="D60" i="11"/>
  <c r="D62" i="12"/>
  <c r="I11" i="5"/>
  <c r="D136" i="11" s="1"/>
  <c r="U22" i="5"/>
  <c r="D139" i="22" s="1"/>
  <c r="Q13" i="5"/>
  <c r="D138" i="13" s="1"/>
  <c r="Q21" i="5"/>
  <c r="D138" i="21" s="1"/>
  <c r="AG13" i="5"/>
  <c r="AG26" i="5"/>
  <c r="AG24" i="5"/>
  <c r="AG19" i="5"/>
  <c r="AG14" i="5"/>
  <c r="AG17" i="5"/>
  <c r="AG12" i="5"/>
  <c r="AG8" i="5"/>
  <c r="D142" i="3" s="1"/>
  <c r="AG23" i="5"/>
  <c r="AG18" i="5"/>
  <c r="AG21" i="5"/>
  <c r="AG16" i="5"/>
  <c r="AG11" i="5"/>
  <c r="AG28" i="5"/>
  <c r="AG22" i="5"/>
  <c r="AG9" i="5"/>
  <c r="AG25" i="5"/>
  <c r="AG20" i="5"/>
  <c r="AG15" i="5"/>
  <c r="AG10" i="5"/>
  <c r="AC20" i="5"/>
  <c r="D141" i="20" s="1"/>
  <c r="AC15" i="5"/>
  <c r="D141" i="15" s="1"/>
  <c r="AC10" i="5"/>
  <c r="D141" i="10" s="1"/>
  <c r="AC27" i="5"/>
  <c r="AC21" i="5"/>
  <c r="D141" i="21" s="1"/>
  <c r="AC26" i="5"/>
  <c r="D141" i="26" s="1"/>
  <c r="AC24" i="5"/>
  <c r="D141" i="24" s="1"/>
  <c r="AC19" i="5"/>
  <c r="D141" i="19" s="1"/>
  <c r="AC14" i="5"/>
  <c r="D141" i="14" s="1"/>
  <c r="AC9" i="5"/>
  <c r="D141" i="9" s="1"/>
  <c r="Y28" i="5"/>
  <c r="D140" i="28" s="1"/>
  <c r="Y27" i="5"/>
  <c r="Y26" i="5"/>
  <c r="D140" i="26" s="1"/>
  <c r="Y25" i="5"/>
  <c r="Y24" i="5"/>
  <c r="D140" i="24" s="1"/>
  <c r="Y23" i="5"/>
  <c r="D140" i="23" s="1"/>
  <c r="Y22" i="5"/>
  <c r="D140" i="22" s="1"/>
  <c r="Y21" i="5"/>
  <c r="D140" i="21" s="1"/>
  <c r="Y20" i="5"/>
  <c r="D140" i="20" s="1"/>
  <c r="Y19" i="5"/>
  <c r="D140" i="19" s="1"/>
  <c r="Y18" i="5"/>
  <c r="D140" i="18" s="1"/>
  <c r="Y17" i="5"/>
  <c r="D140" i="17" s="1"/>
  <c r="Y16" i="5"/>
  <c r="D140" i="16" s="1"/>
  <c r="Y15" i="5"/>
  <c r="D140" i="15" s="1"/>
  <c r="Y14" i="5"/>
  <c r="D140" i="14" s="1"/>
  <c r="Y13" i="5"/>
  <c r="D140" i="13" s="1"/>
  <c r="Y12" i="5"/>
  <c r="D140" i="12" s="1"/>
  <c r="Y11" i="5"/>
  <c r="D140" i="11" s="1"/>
  <c r="Y10" i="5"/>
  <c r="D140" i="10" s="1"/>
  <c r="Y9" i="5"/>
  <c r="D140" i="9" s="1"/>
  <c r="B4" i="4"/>
  <c r="D60" i="26"/>
  <c r="M27" i="5"/>
  <c r="I14" i="5"/>
  <c r="D136" i="14" s="1"/>
  <c r="M20" i="5"/>
  <c r="D137" i="20" s="1"/>
  <c r="M16" i="5"/>
  <c r="D137" i="16" s="1"/>
  <c r="U17" i="5"/>
  <c r="D139" i="17" s="1"/>
  <c r="M26" i="5"/>
  <c r="D137" i="26" s="1"/>
  <c r="M17" i="5"/>
  <c r="D137" i="17" s="1"/>
  <c r="M11" i="5"/>
  <c r="D137" i="11" s="1"/>
  <c r="M10" i="5"/>
  <c r="D137" i="10" s="1"/>
  <c r="M9" i="5"/>
  <c r="D137" i="9" s="1"/>
  <c r="U16" i="5"/>
  <c r="D139" i="16" s="1"/>
  <c r="M19" i="5"/>
  <c r="D137" i="19" s="1"/>
  <c r="M22" i="5"/>
  <c r="M13" i="5"/>
  <c r="D137" i="13" s="1"/>
  <c r="U28" i="5"/>
  <c r="D139" i="28" s="1"/>
  <c r="U9" i="5"/>
  <c r="D139" i="9" s="1"/>
  <c r="U27" i="5"/>
  <c r="U10" i="5"/>
  <c r="D139" i="10" s="1"/>
  <c r="U11" i="5"/>
  <c r="D139" i="11" s="1"/>
  <c r="U21" i="5"/>
  <c r="D139" i="21" s="1"/>
  <c r="U19" i="5"/>
  <c r="D139" i="19" s="1"/>
  <c r="U25" i="5"/>
  <c r="U13" i="5"/>
  <c r="D139" i="13" s="1"/>
  <c r="U26" i="5"/>
  <c r="D139" i="26" s="1"/>
  <c r="U20" i="5"/>
  <c r="D139" i="20" s="1"/>
  <c r="Q17" i="5"/>
  <c r="D138" i="17" s="1"/>
  <c r="Q20" i="5"/>
  <c r="D138" i="20" s="1"/>
  <c r="Q8" i="5"/>
  <c r="D138" i="3" s="1"/>
  <c r="Q23" i="5"/>
  <c r="D138" i="23" s="1"/>
  <c r="Q22" i="5"/>
  <c r="D138" i="22" s="1"/>
  <c r="Q18" i="5"/>
  <c r="D138" i="18" s="1"/>
  <c r="Q24" i="5"/>
  <c r="D138" i="24" s="1"/>
  <c r="Q11" i="5"/>
  <c r="D138" i="11" s="1"/>
  <c r="Q28" i="5"/>
  <c r="D138" i="28" s="1"/>
  <c r="Q27" i="5"/>
  <c r="Q12" i="5"/>
  <c r="D138" i="12" s="1"/>
  <c r="Q19" i="5"/>
  <c r="D138" i="19" s="1"/>
  <c r="Q26" i="5"/>
  <c r="D138" i="26" s="1"/>
  <c r="Q9" i="5"/>
  <c r="D138" i="9" s="1"/>
  <c r="Q15" i="5"/>
  <c r="D138" i="15" s="1"/>
  <c r="Q14" i="5"/>
  <c r="D138" i="14" s="1"/>
  <c r="M23" i="5"/>
  <c r="M14" i="5"/>
  <c r="D137" i="14" s="1"/>
  <c r="M24" i="5"/>
  <c r="I12" i="5"/>
  <c r="D136" i="12" s="1"/>
  <c r="I18" i="5"/>
  <c r="D136" i="18" s="1"/>
  <c r="I21" i="5"/>
  <c r="I16" i="5"/>
  <c r="D136" i="16" s="1"/>
  <c r="I9" i="5"/>
  <c r="D136" i="9" s="1"/>
  <c r="I22" i="5"/>
  <c r="I8" i="5"/>
  <c r="D136" i="3" s="1"/>
  <c r="I20" i="5"/>
  <c r="D136" i="20" s="1"/>
  <c r="I10" i="5"/>
  <c r="D136" i="10" s="1"/>
  <c r="I23" i="5"/>
  <c r="I19" i="5"/>
  <c r="D136" i="19" s="1"/>
  <c r="D60" i="13"/>
  <c r="D61" i="27"/>
  <c r="D60" i="17"/>
  <c r="D60" i="28"/>
  <c r="D60" i="25"/>
  <c r="D8" i="26"/>
  <c r="D8" i="24"/>
  <c r="E26" i="5"/>
  <c r="D61" i="19"/>
  <c r="D62" i="27"/>
  <c r="D61" i="20"/>
  <c r="D60" i="18"/>
  <c r="D60" i="3"/>
  <c r="D61" i="26"/>
  <c r="D61" i="11"/>
  <c r="D61" i="22"/>
  <c r="D61" i="16"/>
  <c r="D60" i="10"/>
  <c r="D59" i="28"/>
  <c r="D60" i="27"/>
  <c r="D59" i="26"/>
  <c r="D59" i="25"/>
  <c r="D59" i="24"/>
  <c r="D59" i="23"/>
  <c r="D59" i="22"/>
  <c r="D59" i="17"/>
  <c r="D59" i="20"/>
  <c r="D59" i="19"/>
  <c r="D59" i="18"/>
  <c r="D59" i="13"/>
  <c r="D59" i="16"/>
  <c r="D59" i="15"/>
  <c r="D59" i="14"/>
  <c r="D59" i="3"/>
  <c r="D59" i="12"/>
  <c r="D59" i="11"/>
  <c r="D59" i="10"/>
  <c r="D59" i="9"/>
  <c r="D64" i="17"/>
  <c r="D60" i="12"/>
  <c r="D60" i="16"/>
  <c r="D61" i="24"/>
  <c r="D61" i="10"/>
  <c r="D60" i="21"/>
  <c r="D61" i="17"/>
  <c r="D61" i="14"/>
  <c r="D61" i="13"/>
  <c r="D65" i="28"/>
  <c r="D61" i="21"/>
  <c r="D61" i="23"/>
  <c r="D64" i="18"/>
  <c r="D64" i="11"/>
  <c r="D65" i="11"/>
  <c r="D65" i="21"/>
  <c r="E8" i="5"/>
  <c r="D64" i="14"/>
  <c r="D64" i="12"/>
  <c r="D64" i="10"/>
  <c r="D65" i="16"/>
  <c r="D64" i="13"/>
  <c r="D65" i="27"/>
  <c r="D64" i="9"/>
  <c r="D65" i="20"/>
  <c r="D66" i="27"/>
  <c r="D65" i="9"/>
  <c r="D65" i="10"/>
  <c r="D65" i="13"/>
  <c r="D65" i="26"/>
  <c r="D64" i="25"/>
  <c r="D64" i="19"/>
  <c r="D64" i="26"/>
  <c r="D65" i="22"/>
  <c r="D65" i="17"/>
  <c r="D65" i="25"/>
  <c r="D60" i="14"/>
  <c r="D60" i="9"/>
  <c r="D60" i="20"/>
  <c r="D60" i="23"/>
  <c r="D60" i="19"/>
  <c r="D64" i="20"/>
  <c r="D64" i="23"/>
  <c r="D64" i="21"/>
  <c r="D60" i="22"/>
  <c r="E9" i="5"/>
  <c r="E13" i="5"/>
  <c r="D135" i="13" s="1"/>
  <c r="E10" i="5"/>
  <c r="E11" i="5"/>
  <c r="D135" i="11" s="1"/>
  <c r="E15" i="5"/>
  <c r="E19" i="5"/>
  <c r="E23" i="5"/>
  <c r="E16" i="5"/>
  <c r="E20" i="5"/>
  <c r="E24" i="5"/>
  <c r="E17" i="5"/>
  <c r="E21" i="5"/>
  <c r="E25" i="5"/>
  <c r="E14" i="5"/>
  <c r="E18" i="5"/>
  <c r="E22" i="5"/>
  <c r="E27" i="5"/>
  <c r="E28" i="5"/>
  <c r="D62" i="10" l="1"/>
  <c r="D58" i="10" s="1"/>
  <c r="D63" i="28"/>
  <c r="D63" i="20"/>
  <c r="D63" i="24"/>
  <c r="D62" i="22"/>
  <c r="D62" i="28"/>
  <c r="D63" i="22"/>
  <c r="D63" i="23"/>
  <c r="D58" i="23" s="1"/>
  <c r="D63" i="19"/>
  <c r="D62" i="15"/>
  <c r="D62" i="25"/>
  <c r="D63" i="11"/>
  <c r="D62" i="19"/>
  <c r="D62" i="21"/>
  <c r="D58" i="21" s="1"/>
  <c r="D63" i="14"/>
  <c r="D64" i="27"/>
  <c r="D63" i="18"/>
  <c r="D58" i="18" s="1"/>
  <c r="D62" i="9"/>
  <c r="D62" i="20"/>
  <c r="D62" i="3"/>
  <c r="D62" i="16"/>
  <c r="D58" i="16" s="1"/>
  <c r="D63" i="27"/>
  <c r="D62" i="26"/>
  <c r="D63" i="15"/>
  <c r="D63" i="3"/>
  <c r="D62" i="24"/>
  <c r="D62" i="17"/>
  <c r="D58" i="17" s="1"/>
  <c r="D63" i="25"/>
  <c r="D63" i="12"/>
  <c r="D58" i="12" s="1"/>
  <c r="D62" i="11"/>
  <c r="D63" i="13"/>
  <c r="D62" i="14"/>
  <c r="D62" i="13"/>
  <c r="D63" i="26"/>
  <c r="D63" i="9"/>
  <c r="D135" i="26"/>
  <c r="D135" i="3"/>
  <c r="D135" i="16"/>
  <c r="D135" i="28"/>
  <c r="D135" i="18"/>
  <c r="D135" i="17"/>
  <c r="D135" i="10"/>
  <c r="D135" i="14"/>
  <c r="D135" i="19"/>
  <c r="D135" i="20"/>
  <c r="D135" i="15"/>
  <c r="D135" i="9"/>
  <c r="D58" i="11" l="1"/>
  <c r="F8" i="29" s="1"/>
  <c r="D58" i="20"/>
  <c r="F17" i="29" s="1"/>
  <c r="D58" i="26"/>
  <c r="F23" i="29" s="1"/>
  <c r="D58" i="24"/>
  <c r="F21" i="29" s="1"/>
  <c r="D58" i="15"/>
  <c r="F12" i="29" s="1"/>
  <c r="D58" i="9"/>
  <c r="F6" i="29" s="1"/>
  <c r="D58" i="14"/>
  <c r="F11" i="29" s="1"/>
  <c r="D59" i="27"/>
  <c r="F24" i="29" s="1"/>
  <c r="D58" i="22"/>
  <c r="F19" i="29" s="1"/>
  <c r="D58" i="19"/>
  <c r="F16" i="29" s="1"/>
  <c r="D58" i="3"/>
  <c r="F5" i="29" s="1"/>
  <c r="D58" i="28"/>
  <c r="F25" i="29" s="1"/>
  <c r="D58" i="25"/>
  <c r="F22" i="29" s="1"/>
  <c r="D58" i="13"/>
  <c r="F10" i="29" s="1"/>
  <c r="F14" i="29"/>
  <c r="F20" i="29"/>
  <c r="F7" i="29"/>
  <c r="F9" i="29"/>
  <c r="F15" i="29"/>
  <c r="F18" i="29"/>
  <c r="F13" i="29"/>
  <c r="F3" i="29" l="1"/>
  <c r="D142" i="15"/>
  <c r="D134" i="15" s="1"/>
  <c r="J12" i="29" s="1"/>
  <c r="D142" i="12"/>
  <c r="D134" i="12" s="1"/>
  <c r="J9" i="29" s="1"/>
  <c r="D142" i="13"/>
  <c r="D134" i="13" s="1"/>
  <c r="J10" i="29" s="1"/>
  <c r="D142" i="28"/>
  <c r="D142" i="17"/>
  <c r="D134" i="17" s="1"/>
  <c r="J14" i="29" s="1"/>
  <c r="D142" i="24"/>
  <c r="D142" i="22"/>
  <c r="D142" i="10"/>
  <c r="D134" i="10" s="1"/>
  <c r="J7" i="29" s="1"/>
  <c r="D142" i="26"/>
  <c r="D134" i="26" s="1"/>
  <c r="J23" i="29" s="1"/>
  <c r="J24" i="29"/>
  <c r="I3" i="29"/>
  <c r="D142" i="18"/>
  <c r="D134" i="18" s="1"/>
  <c r="J15" i="29" s="1"/>
  <c r="D142" i="23"/>
  <c r="D142" i="11"/>
  <c r="D134" i="11" s="1"/>
  <c r="J8" i="29" s="1"/>
  <c r="D142" i="21"/>
  <c r="D142" i="16"/>
  <c r="D134" i="16" s="1"/>
  <c r="J13" i="29" s="1"/>
  <c r="D134" i="28" l="1"/>
  <c r="J25" i="29" s="1"/>
  <c r="D134" i="21"/>
  <c r="J18" i="29" s="1"/>
  <c r="D134" i="22"/>
  <c r="J19" i="29" s="1"/>
  <c r="D134" i="23"/>
  <c r="J20" i="29" s="1"/>
  <c r="D134" i="24"/>
  <c r="J21" i="29" s="1"/>
  <c r="D142" i="9"/>
  <c r="D134" i="9" s="1"/>
  <c r="J6" i="29" s="1"/>
  <c r="D142" i="19"/>
  <c r="D134" i="19" s="1"/>
  <c r="J16" i="29" s="1"/>
  <c r="D142" i="20"/>
  <c r="D134" i="20" s="1"/>
  <c r="J17" i="29" s="1"/>
  <c r="D142" i="14"/>
  <c r="D134" i="14" s="1"/>
  <c r="J11" i="29" s="1"/>
  <c r="J22" i="29" l="1"/>
  <c r="B8" i="5"/>
  <c r="B4" i="5" s="1"/>
  <c r="D141" i="3"/>
  <c r="D134" i="3" s="1"/>
  <c r="J5" i="29" s="1"/>
  <c r="AD4" i="5"/>
  <c r="J3" i="29" l="1"/>
  <c r="D36" i="15"/>
  <c r="D7" i="15" s="1"/>
  <c r="D12" i="29" s="1"/>
  <c r="D36" i="12"/>
  <c r="D7" i="12" s="1"/>
  <c r="D9" i="29" s="1"/>
  <c r="D13" i="1"/>
  <c r="D36" i="20"/>
  <c r="D7" i="20" s="1"/>
  <c r="D17" i="29" s="1"/>
  <c r="D21" i="1"/>
  <c r="D36" i="21"/>
  <c r="D7" i="21" s="1"/>
  <c r="D18" i="29" s="1"/>
  <c r="D22" i="1"/>
  <c r="D36" i="18"/>
  <c r="D7" i="18" s="1"/>
  <c r="D15" i="29" s="1"/>
  <c r="D36" i="14"/>
  <c r="D7" i="14" s="1"/>
  <c r="D11" i="29" s="1"/>
  <c r="D36" i="16"/>
  <c r="D7" i="16" s="1"/>
  <c r="D13" i="29" s="1"/>
  <c r="D17" i="1"/>
  <c r="D36" i="11"/>
  <c r="D7" i="11" s="1"/>
  <c r="D8" i="29" s="1"/>
  <c r="D36" i="13"/>
  <c r="D7" i="13" s="1"/>
  <c r="D10" i="29" s="1"/>
  <c r="D14" i="1"/>
  <c r="D36" i="26"/>
  <c r="D7" i="26" s="1"/>
  <c r="D23" i="29" s="1"/>
  <c r="D25" i="1"/>
  <c r="D36" i="24"/>
  <c r="D7" i="24"/>
  <c r="D21" i="29" s="1"/>
  <c r="D11" i="1"/>
  <c r="D36" i="10"/>
  <c r="D7" i="10" s="1"/>
  <c r="D7" i="29" s="1"/>
  <c r="D29" i="1"/>
  <c r="D28" i="1"/>
  <c r="D24" i="1"/>
  <c r="D26" i="1"/>
  <c r="D4" i="1"/>
  <c r="F19" i="4" s="1"/>
  <c r="D114" i="19" s="1"/>
  <c r="T16" i="4" l="1"/>
  <c r="D128" i="16" s="1"/>
  <c r="W19" i="4"/>
  <c r="D131" i="19" s="1"/>
  <c r="G25" i="4"/>
  <c r="D115" i="25" s="1"/>
  <c r="Q23" i="4"/>
  <c r="D125" i="23" s="1"/>
  <c r="D5" i="1"/>
  <c r="D27" i="4"/>
  <c r="D112" i="27" s="1"/>
  <c r="C8" i="4"/>
  <c r="D111" i="3" s="1"/>
  <c r="U28" i="4"/>
  <c r="D129" i="28" s="1"/>
  <c r="J13" i="4"/>
  <c r="D118" i="13" s="1"/>
  <c r="H16" i="4"/>
  <c r="D116" i="16" s="1"/>
  <c r="V16" i="4"/>
  <c r="D130" i="16" s="1"/>
  <c r="D16" i="4"/>
  <c r="D112" i="16" s="1"/>
  <c r="K19" i="4"/>
  <c r="D119" i="19" s="1"/>
  <c r="D36" i="23"/>
  <c r="D7" i="23" s="1"/>
  <c r="D20" i="29" s="1"/>
  <c r="D36" i="28"/>
  <c r="D7" i="28" s="1"/>
  <c r="D25" i="29" s="1"/>
  <c r="D27" i="1"/>
  <c r="D12" i="1"/>
  <c r="D15" i="1"/>
  <c r="D36" i="9"/>
  <c r="D7" i="9" s="1"/>
  <c r="D6" i="29" s="1"/>
  <c r="D10" i="1"/>
  <c r="B25" i="4"/>
  <c r="Q25" i="4"/>
  <c r="D125" i="25" s="1"/>
  <c r="H19" i="4"/>
  <c r="D116" i="19" s="1"/>
  <c r="B19" i="4"/>
  <c r="S19" i="4"/>
  <c r="D127" i="19" s="1"/>
  <c r="U19" i="4"/>
  <c r="D129" i="19" s="1"/>
  <c r="J19" i="4"/>
  <c r="D118" i="19" s="1"/>
  <c r="V19" i="4"/>
  <c r="D130" i="19" s="1"/>
  <c r="R19" i="4"/>
  <c r="D126" i="19" s="1"/>
  <c r="O19" i="4"/>
  <c r="D123" i="19" s="1"/>
  <c r="Q19" i="4"/>
  <c r="D125" i="19" s="1"/>
  <c r="T19" i="4"/>
  <c r="D128" i="19" s="1"/>
  <c r="L19" i="4"/>
  <c r="D120" i="19" s="1"/>
  <c r="C19" i="4"/>
  <c r="D111" i="19" s="1"/>
  <c r="D19" i="4"/>
  <c r="D112" i="19" s="1"/>
  <c r="M19" i="4"/>
  <c r="D121" i="19" s="1"/>
  <c r="G19" i="4"/>
  <c r="D115" i="19" s="1"/>
  <c r="E19" i="4"/>
  <c r="D113" i="19" s="1"/>
  <c r="N19" i="4"/>
  <c r="D122" i="19" s="1"/>
  <c r="I19" i="4"/>
  <c r="D117" i="19" s="1"/>
  <c r="D19" i="1"/>
  <c r="I25" i="4"/>
  <c r="D117" i="25" s="1"/>
  <c r="S25" i="4"/>
  <c r="D127" i="25" s="1"/>
  <c r="J25" i="4"/>
  <c r="D118" i="25" s="1"/>
  <c r="F25" i="4"/>
  <c r="D114" i="25" s="1"/>
  <c r="C25" i="4"/>
  <c r="D111" i="25" s="1"/>
  <c r="V25" i="4"/>
  <c r="D130" i="25" s="1"/>
  <c r="K25" i="4"/>
  <c r="D119" i="25" s="1"/>
  <c r="E25" i="4"/>
  <c r="D113" i="25" s="1"/>
  <c r="W25" i="4"/>
  <c r="C3" i="29"/>
  <c r="B28" i="29" s="1"/>
  <c r="J27" i="4"/>
  <c r="D118" i="27" s="1"/>
  <c r="D36" i="25"/>
  <c r="D7" i="25" s="1"/>
  <c r="D22" i="29" s="1"/>
  <c r="D36" i="27"/>
  <c r="D7" i="27" s="1"/>
  <c r="D24" i="29" s="1"/>
  <c r="P19" i="4"/>
  <c r="D124" i="19" s="1"/>
  <c r="D23" i="1"/>
  <c r="D36" i="22"/>
  <c r="D7" i="22" s="1"/>
  <c r="D19" i="29" s="1"/>
  <c r="D16" i="1"/>
  <c r="L25" i="4" l="1"/>
  <c r="D120" i="25" s="1"/>
  <c r="T25" i="4"/>
  <c r="D128" i="25" s="1"/>
  <c r="P25" i="4"/>
  <c r="D124" i="25" s="1"/>
  <c r="H25" i="4"/>
  <c r="D116" i="25" s="1"/>
  <c r="O25" i="4"/>
  <c r="D123" i="25" s="1"/>
  <c r="M25" i="4"/>
  <c r="D121" i="25" s="1"/>
  <c r="D25" i="4"/>
  <c r="D112" i="25" s="1"/>
  <c r="U25" i="4"/>
  <c r="D129" i="25" s="1"/>
  <c r="R25" i="4"/>
  <c r="D126" i="25" s="1"/>
  <c r="H27" i="4"/>
  <c r="D116" i="27" s="1"/>
  <c r="M23" i="4"/>
  <c r="D121" i="23" s="1"/>
  <c r="T8" i="4"/>
  <c r="D128" i="3" s="1"/>
  <c r="R23" i="4"/>
  <c r="D126" i="23" s="1"/>
  <c r="I23" i="4"/>
  <c r="D117" i="23" s="1"/>
  <c r="S8" i="4"/>
  <c r="D127" i="3" s="1"/>
  <c r="O23" i="4"/>
  <c r="D123" i="23" s="1"/>
  <c r="H23" i="4"/>
  <c r="D116" i="23" s="1"/>
  <c r="B27" i="4"/>
  <c r="Q8" i="4"/>
  <c r="D125" i="3" s="1"/>
  <c r="L8" i="4"/>
  <c r="D120" i="3" s="1"/>
  <c r="I27" i="4"/>
  <c r="D117" i="27" s="1"/>
  <c r="P23" i="4"/>
  <c r="D124" i="23" s="1"/>
  <c r="J8" i="4"/>
  <c r="D118" i="3" s="1"/>
  <c r="N25" i="4"/>
  <c r="D122" i="25" s="1"/>
  <c r="O8" i="4"/>
  <c r="D123" i="3" s="1"/>
  <c r="H28" i="4"/>
  <c r="D116" i="28" s="1"/>
  <c r="G8" i="4"/>
  <c r="D115" i="3" s="1"/>
  <c r="V23" i="4"/>
  <c r="D130" i="23" s="1"/>
  <c r="S23" i="4"/>
  <c r="D127" i="23" s="1"/>
  <c r="W8" i="4"/>
  <c r="D131" i="3" s="1"/>
  <c r="R8" i="4"/>
  <c r="D126" i="3" s="1"/>
  <c r="E23" i="4"/>
  <c r="D113" i="23" s="1"/>
  <c r="V8" i="4"/>
  <c r="D130" i="3" s="1"/>
  <c r="I8" i="4"/>
  <c r="D117" i="3" s="1"/>
  <c r="B23" i="4"/>
  <c r="K8" i="4"/>
  <c r="D119" i="3" s="1"/>
  <c r="E8" i="4"/>
  <c r="D113" i="3" s="1"/>
  <c r="T23" i="4"/>
  <c r="D128" i="23" s="1"/>
  <c r="N23" i="4"/>
  <c r="D122" i="23" s="1"/>
  <c r="M8" i="4"/>
  <c r="D121" i="3" s="1"/>
  <c r="H8" i="4"/>
  <c r="D116" i="3" s="1"/>
  <c r="G23" i="4"/>
  <c r="D115" i="23" s="1"/>
  <c r="L27" i="4"/>
  <c r="D120" i="27" s="1"/>
  <c r="H13" i="4"/>
  <c r="D116" i="13" s="1"/>
  <c r="U23" i="4"/>
  <c r="D129" i="23" s="1"/>
  <c r="S13" i="4"/>
  <c r="D127" i="13" s="1"/>
  <c r="L23" i="4"/>
  <c r="D120" i="23" s="1"/>
  <c r="W23" i="4"/>
  <c r="D131" i="23" s="1"/>
  <c r="F8" i="4"/>
  <c r="D114" i="3" s="1"/>
  <c r="U8" i="4"/>
  <c r="D129" i="3" s="1"/>
  <c r="B8" i="4"/>
  <c r="D8" i="4"/>
  <c r="D112" i="3" s="1"/>
  <c r="W27" i="4"/>
  <c r="D131" i="27" s="1"/>
  <c r="D23" i="4"/>
  <c r="D112" i="23" s="1"/>
  <c r="F23" i="4"/>
  <c r="D114" i="23" s="1"/>
  <c r="C23" i="4"/>
  <c r="D111" i="23" s="1"/>
  <c r="P8" i="4"/>
  <c r="D124" i="3" s="1"/>
  <c r="N8" i="4"/>
  <c r="D122" i="3" s="1"/>
  <c r="J23" i="4"/>
  <c r="D118" i="23" s="1"/>
  <c r="K23" i="4"/>
  <c r="D119" i="23" s="1"/>
  <c r="F28" i="4"/>
  <c r="D114" i="28" s="1"/>
  <c r="R27" i="4"/>
  <c r="D126" i="27" s="1"/>
  <c r="U27" i="4"/>
  <c r="D129" i="27" s="1"/>
  <c r="O28" i="4"/>
  <c r="D123" i="28" s="1"/>
  <c r="T27" i="4"/>
  <c r="D128" i="27" s="1"/>
  <c r="E27" i="4"/>
  <c r="D113" i="27" s="1"/>
  <c r="G27" i="4"/>
  <c r="D115" i="27" s="1"/>
  <c r="C28" i="4"/>
  <c r="D111" i="28" s="1"/>
  <c r="G28" i="4"/>
  <c r="D115" i="28" s="1"/>
  <c r="N27" i="4"/>
  <c r="D122" i="27" s="1"/>
  <c r="Q27" i="4"/>
  <c r="D125" i="27" s="1"/>
  <c r="C27" i="4"/>
  <c r="D111" i="27" s="1"/>
  <c r="I28" i="4"/>
  <c r="D117" i="28" s="1"/>
  <c r="O27" i="4"/>
  <c r="D123" i="27" s="1"/>
  <c r="S27" i="4"/>
  <c r="D127" i="27" s="1"/>
  <c r="F27" i="4"/>
  <c r="D114" i="27" s="1"/>
  <c r="V27" i="4"/>
  <c r="D130" i="27" s="1"/>
  <c r="J28" i="4"/>
  <c r="D118" i="28" s="1"/>
  <c r="E28" i="4"/>
  <c r="D113" i="28" s="1"/>
  <c r="M27" i="4"/>
  <c r="D121" i="27" s="1"/>
  <c r="P27" i="4"/>
  <c r="D124" i="27" s="1"/>
  <c r="G16" i="4"/>
  <c r="D115" i="16" s="1"/>
  <c r="P16" i="4"/>
  <c r="D124" i="16" s="1"/>
  <c r="F16" i="4"/>
  <c r="D114" i="16" s="1"/>
  <c r="D13" i="4"/>
  <c r="D112" i="13" s="1"/>
  <c r="U13" i="4"/>
  <c r="D129" i="13" s="1"/>
  <c r="B28" i="4"/>
  <c r="K28" i="4"/>
  <c r="D119" i="28" s="1"/>
  <c r="R16" i="4"/>
  <c r="D126" i="16" s="1"/>
  <c r="M16" i="4"/>
  <c r="D121" i="16" s="1"/>
  <c r="C16" i="4"/>
  <c r="D111" i="16" s="1"/>
  <c r="O13" i="4"/>
  <c r="D123" i="13" s="1"/>
  <c r="P13" i="4"/>
  <c r="D124" i="13" s="1"/>
  <c r="T28" i="4"/>
  <c r="D128" i="28" s="1"/>
  <c r="V28" i="4"/>
  <c r="D130" i="28" s="1"/>
  <c r="B16" i="4"/>
  <c r="U16" i="4"/>
  <c r="D129" i="16" s="1"/>
  <c r="Q13" i="4"/>
  <c r="D125" i="13" s="1"/>
  <c r="F13" i="4"/>
  <c r="D114" i="13" s="1"/>
  <c r="L13" i="4"/>
  <c r="D120" i="13" s="1"/>
  <c r="E16" i="4"/>
  <c r="D113" i="16" s="1"/>
  <c r="B13" i="4"/>
  <c r="W13" i="4"/>
  <c r="D131" i="13" s="1"/>
  <c r="R28" i="4"/>
  <c r="D126" i="28" s="1"/>
  <c r="S28" i="4"/>
  <c r="D127" i="28" s="1"/>
  <c r="K27" i="4"/>
  <c r="D119" i="27" s="1"/>
  <c r="J16" i="4"/>
  <c r="D118" i="16" s="1"/>
  <c r="L16" i="4"/>
  <c r="D120" i="16" s="1"/>
  <c r="O16" i="4"/>
  <c r="D123" i="16" s="1"/>
  <c r="N13" i="4"/>
  <c r="D122" i="13" s="1"/>
  <c r="R13" i="4"/>
  <c r="D126" i="13" s="1"/>
  <c r="M13" i="4"/>
  <c r="D121" i="13" s="1"/>
  <c r="L28" i="4"/>
  <c r="D120" i="28" s="1"/>
  <c r="Q28" i="4"/>
  <c r="D125" i="28" s="1"/>
  <c r="N28" i="4"/>
  <c r="D122" i="28" s="1"/>
  <c r="I16" i="4"/>
  <c r="D117" i="16" s="1"/>
  <c r="Q16" i="4"/>
  <c r="D125" i="16" s="1"/>
  <c r="K16" i="4"/>
  <c r="D119" i="16" s="1"/>
  <c r="T13" i="4"/>
  <c r="D128" i="13" s="1"/>
  <c r="I13" i="4"/>
  <c r="D117" i="13" s="1"/>
  <c r="E13" i="4"/>
  <c r="D113" i="13" s="1"/>
  <c r="C13" i="4"/>
  <c r="D111" i="13" s="1"/>
  <c r="W16" i="4"/>
  <c r="D131" i="16" s="1"/>
  <c r="V13" i="4"/>
  <c r="D130" i="13" s="1"/>
  <c r="D28" i="4"/>
  <c r="D112" i="28" s="1"/>
  <c r="P28" i="4"/>
  <c r="D124" i="28" s="1"/>
  <c r="M28" i="4"/>
  <c r="D121" i="28" s="1"/>
  <c r="S16" i="4"/>
  <c r="D127" i="16" s="1"/>
  <c r="N16" i="4"/>
  <c r="D122" i="16" s="1"/>
  <c r="G13" i="4"/>
  <c r="D115" i="13" s="1"/>
  <c r="K13" i="4"/>
  <c r="D119" i="13" s="1"/>
  <c r="W28" i="4"/>
  <c r="C11" i="4"/>
  <c r="D111" i="11" s="1"/>
  <c r="Q11" i="4"/>
  <c r="D125" i="11" s="1"/>
  <c r="H11" i="4"/>
  <c r="D116" i="11" s="1"/>
  <c r="L11" i="4"/>
  <c r="D120" i="11" s="1"/>
  <c r="E11" i="4"/>
  <c r="D113" i="11" s="1"/>
  <c r="V11" i="4"/>
  <c r="D130" i="11" s="1"/>
  <c r="I11" i="4"/>
  <c r="D117" i="11" s="1"/>
  <c r="G11" i="4"/>
  <c r="D115" i="11" s="1"/>
  <c r="O11" i="4"/>
  <c r="D123" i="11" s="1"/>
  <c r="N11" i="4"/>
  <c r="D122" i="11" s="1"/>
  <c r="P11" i="4"/>
  <c r="D124" i="11" s="1"/>
  <c r="D11" i="4"/>
  <c r="D112" i="11" s="1"/>
  <c r="B11" i="4"/>
  <c r="S11" i="4"/>
  <c r="D127" i="11" s="1"/>
  <c r="J11" i="4"/>
  <c r="D118" i="11" s="1"/>
  <c r="W11" i="4"/>
  <c r="D131" i="11" s="1"/>
  <c r="R11" i="4"/>
  <c r="D126" i="11" s="1"/>
  <c r="K11" i="4"/>
  <c r="D119" i="11" s="1"/>
  <c r="U11" i="4"/>
  <c r="D129" i="11" s="1"/>
  <c r="F11" i="4"/>
  <c r="D114" i="11" s="1"/>
  <c r="M11" i="4"/>
  <c r="D121" i="11" s="1"/>
  <c r="T11" i="4"/>
  <c r="D128" i="11" s="1"/>
  <c r="H21" i="4"/>
  <c r="D116" i="21" s="1"/>
  <c r="O21" i="4"/>
  <c r="D123" i="21" s="1"/>
  <c r="G21" i="4"/>
  <c r="D115" i="21" s="1"/>
  <c r="J21" i="4"/>
  <c r="D118" i="21" s="1"/>
  <c r="N21" i="4"/>
  <c r="D122" i="21" s="1"/>
  <c r="Q21" i="4"/>
  <c r="D125" i="21" s="1"/>
  <c r="R21" i="4"/>
  <c r="D126" i="21" s="1"/>
  <c r="I21" i="4"/>
  <c r="D117" i="21" s="1"/>
  <c r="L21" i="4"/>
  <c r="D120" i="21" s="1"/>
  <c r="C21" i="4"/>
  <c r="D111" i="21" s="1"/>
  <c r="B21" i="4"/>
  <c r="M21" i="4"/>
  <c r="D121" i="21" s="1"/>
  <c r="W21" i="4"/>
  <c r="D131" i="21" s="1"/>
  <c r="D21" i="4"/>
  <c r="D112" i="21" s="1"/>
  <c r="V21" i="4"/>
  <c r="D130" i="21" s="1"/>
  <c r="P21" i="4"/>
  <c r="D124" i="21" s="1"/>
  <c r="E21" i="4"/>
  <c r="D113" i="21" s="1"/>
  <c r="F21" i="4"/>
  <c r="D114" i="21" s="1"/>
  <c r="T21" i="4"/>
  <c r="D128" i="21" s="1"/>
  <c r="K21" i="4"/>
  <c r="D119" i="21" s="1"/>
  <c r="U21" i="4"/>
  <c r="D129" i="21" s="1"/>
  <c r="S21" i="4"/>
  <c r="D127" i="21" s="1"/>
  <c r="C26" i="4"/>
  <c r="D111" i="26" s="1"/>
  <c r="B26" i="4"/>
  <c r="W26" i="4"/>
  <c r="D131" i="26" s="1"/>
  <c r="H26" i="4"/>
  <c r="D116" i="26" s="1"/>
  <c r="N26" i="4"/>
  <c r="D122" i="26" s="1"/>
  <c r="K26" i="4"/>
  <c r="D119" i="26" s="1"/>
  <c r="T26" i="4"/>
  <c r="D128" i="26" s="1"/>
  <c r="S26" i="4"/>
  <c r="D127" i="26" s="1"/>
  <c r="F26" i="4"/>
  <c r="D114" i="26" s="1"/>
  <c r="V26" i="4"/>
  <c r="D130" i="26" s="1"/>
  <c r="P26" i="4"/>
  <c r="D124" i="26" s="1"/>
  <c r="I26" i="4"/>
  <c r="D117" i="26" s="1"/>
  <c r="M26" i="4"/>
  <c r="D121" i="26" s="1"/>
  <c r="U26" i="4"/>
  <c r="D129" i="26" s="1"/>
  <c r="D26" i="4"/>
  <c r="D112" i="26" s="1"/>
  <c r="R26" i="4"/>
  <c r="D126" i="26" s="1"/>
  <c r="J26" i="4"/>
  <c r="D118" i="26" s="1"/>
  <c r="O26" i="4"/>
  <c r="D123" i="26" s="1"/>
  <c r="L26" i="4"/>
  <c r="D120" i="26" s="1"/>
  <c r="E26" i="4"/>
  <c r="D113" i="26" s="1"/>
  <c r="G26" i="4"/>
  <c r="D115" i="26" s="1"/>
  <c r="Q26" i="4"/>
  <c r="D125" i="26" s="1"/>
  <c r="C9" i="4"/>
  <c r="D111" i="9" s="1"/>
  <c r="P9" i="4"/>
  <c r="D124" i="9" s="1"/>
  <c r="V9" i="4"/>
  <c r="D130" i="9" s="1"/>
  <c r="K9" i="4"/>
  <c r="D119" i="9" s="1"/>
  <c r="G9" i="4"/>
  <c r="D115" i="9" s="1"/>
  <c r="W9" i="4"/>
  <c r="D131" i="9" s="1"/>
  <c r="L9" i="4"/>
  <c r="D120" i="9" s="1"/>
  <c r="B9" i="4"/>
  <c r="H9" i="4"/>
  <c r="D116" i="9" s="1"/>
  <c r="D9" i="4"/>
  <c r="D112" i="9" s="1"/>
  <c r="Q9" i="4"/>
  <c r="D125" i="9" s="1"/>
  <c r="R9" i="4"/>
  <c r="D126" i="9" s="1"/>
  <c r="N9" i="4"/>
  <c r="D122" i="9" s="1"/>
  <c r="T9" i="4"/>
  <c r="D128" i="9" s="1"/>
  <c r="I9" i="4"/>
  <c r="D117" i="9" s="1"/>
  <c r="S9" i="4"/>
  <c r="D127" i="9" s="1"/>
  <c r="F9" i="4"/>
  <c r="D114" i="9" s="1"/>
  <c r="O9" i="4"/>
  <c r="D123" i="9" s="1"/>
  <c r="M9" i="4"/>
  <c r="D121" i="9" s="1"/>
  <c r="J9" i="4"/>
  <c r="D118" i="9" s="1"/>
  <c r="E9" i="4"/>
  <c r="D113" i="9" s="1"/>
  <c r="U9" i="4"/>
  <c r="D129" i="9" s="1"/>
  <c r="C12" i="4"/>
  <c r="D111" i="12" s="1"/>
  <c r="R12" i="4"/>
  <c r="D126" i="12" s="1"/>
  <c r="T12" i="4"/>
  <c r="D128" i="12" s="1"/>
  <c r="D12" i="4"/>
  <c r="D112" i="12" s="1"/>
  <c r="Q12" i="4"/>
  <c r="D125" i="12" s="1"/>
  <c r="N12" i="4"/>
  <c r="D122" i="12" s="1"/>
  <c r="G12" i="4"/>
  <c r="D115" i="12" s="1"/>
  <c r="E12" i="4"/>
  <c r="D113" i="12" s="1"/>
  <c r="M12" i="4"/>
  <c r="D121" i="12" s="1"/>
  <c r="S12" i="4"/>
  <c r="D127" i="12" s="1"/>
  <c r="B12" i="4"/>
  <c r="F12" i="4"/>
  <c r="D114" i="12" s="1"/>
  <c r="P12" i="4"/>
  <c r="D124" i="12" s="1"/>
  <c r="I12" i="4"/>
  <c r="D117" i="12" s="1"/>
  <c r="O12" i="4"/>
  <c r="D123" i="12" s="1"/>
  <c r="U12" i="4"/>
  <c r="D129" i="12" s="1"/>
  <c r="L12" i="4"/>
  <c r="D120" i="12" s="1"/>
  <c r="V12" i="4"/>
  <c r="D130" i="12" s="1"/>
  <c r="K12" i="4"/>
  <c r="D119" i="12" s="1"/>
  <c r="H12" i="4"/>
  <c r="D116" i="12" s="1"/>
  <c r="J12" i="4"/>
  <c r="D118" i="12" s="1"/>
  <c r="W12" i="4"/>
  <c r="D131" i="12" s="1"/>
  <c r="D3" i="29"/>
  <c r="G22" i="4"/>
  <c r="D115" i="22" s="1"/>
  <c r="D22" i="4"/>
  <c r="D112" i="22" s="1"/>
  <c r="W22" i="4"/>
  <c r="D131" i="22" s="1"/>
  <c r="K22" i="4"/>
  <c r="D119" i="22" s="1"/>
  <c r="V22" i="4"/>
  <c r="D130" i="22" s="1"/>
  <c r="E22" i="4"/>
  <c r="D113" i="22" s="1"/>
  <c r="S22" i="4"/>
  <c r="D127" i="22" s="1"/>
  <c r="I22" i="4"/>
  <c r="D117" i="22" s="1"/>
  <c r="H22" i="4"/>
  <c r="D116" i="22" s="1"/>
  <c r="F22" i="4"/>
  <c r="D114" i="22" s="1"/>
  <c r="T22" i="4"/>
  <c r="D128" i="22" s="1"/>
  <c r="C22" i="4"/>
  <c r="D111" i="22" s="1"/>
  <c r="O22" i="4"/>
  <c r="D123" i="22" s="1"/>
  <c r="U22" i="4"/>
  <c r="D129" i="22" s="1"/>
  <c r="N22" i="4"/>
  <c r="D122" i="22" s="1"/>
  <c r="R22" i="4"/>
  <c r="D126" i="22" s="1"/>
  <c r="J22" i="4"/>
  <c r="D118" i="22" s="1"/>
  <c r="Q22" i="4"/>
  <c r="D125" i="22" s="1"/>
  <c r="M22" i="4"/>
  <c r="D121" i="22" s="1"/>
  <c r="B22" i="4"/>
  <c r="L22" i="4"/>
  <c r="D120" i="22" s="1"/>
  <c r="P22" i="4"/>
  <c r="D124" i="22" s="1"/>
  <c r="E20" i="4"/>
  <c r="D113" i="20" s="1"/>
  <c r="U20" i="4"/>
  <c r="D129" i="20" s="1"/>
  <c r="H20" i="4"/>
  <c r="D116" i="20" s="1"/>
  <c r="P20" i="4"/>
  <c r="D124" i="20" s="1"/>
  <c r="T20" i="4"/>
  <c r="D128" i="20" s="1"/>
  <c r="Q20" i="4"/>
  <c r="D125" i="20" s="1"/>
  <c r="W20" i="4"/>
  <c r="D131" i="20" s="1"/>
  <c r="L20" i="4"/>
  <c r="D120" i="20" s="1"/>
  <c r="R20" i="4"/>
  <c r="D126" i="20" s="1"/>
  <c r="C20" i="4"/>
  <c r="D111" i="20" s="1"/>
  <c r="M20" i="4"/>
  <c r="D121" i="20" s="1"/>
  <c r="S20" i="4"/>
  <c r="D127" i="20" s="1"/>
  <c r="K20" i="4"/>
  <c r="D119" i="20" s="1"/>
  <c r="B20" i="4"/>
  <c r="N20" i="4"/>
  <c r="D122" i="20" s="1"/>
  <c r="I20" i="4"/>
  <c r="D117" i="20" s="1"/>
  <c r="O20" i="4"/>
  <c r="D123" i="20" s="1"/>
  <c r="F20" i="4"/>
  <c r="D114" i="20" s="1"/>
  <c r="V20" i="4"/>
  <c r="D130" i="20" s="1"/>
  <c r="D20" i="4"/>
  <c r="D112" i="20" s="1"/>
  <c r="G20" i="4"/>
  <c r="D115" i="20" s="1"/>
  <c r="J20" i="4"/>
  <c r="D118" i="20" s="1"/>
  <c r="C18" i="4"/>
  <c r="D111" i="18" s="1"/>
  <c r="F18" i="4"/>
  <c r="D114" i="18" s="1"/>
  <c r="W18" i="4"/>
  <c r="D131" i="18" s="1"/>
  <c r="I18" i="4"/>
  <c r="D117" i="18" s="1"/>
  <c r="M18" i="4"/>
  <c r="D121" i="18" s="1"/>
  <c r="U18" i="4"/>
  <c r="D129" i="18" s="1"/>
  <c r="S18" i="4"/>
  <c r="D127" i="18" s="1"/>
  <c r="G18" i="4"/>
  <c r="D115" i="18" s="1"/>
  <c r="R18" i="4"/>
  <c r="D126" i="18" s="1"/>
  <c r="K18" i="4"/>
  <c r="D119" i="18" s="1"/>
  <c r="E18" i="4"/>
  <c r="D113" i="18" s="1"/>
  <c r="O18" i="4"/>
  <c r="D123" i="18" s="1"/>
  <c r="J18" i="4"/>
  <c r="D118" i="18" s="1"/>
  <c r="N18" i="4"/>
  <c r="D122" i="18" s="1"/>
  <c r="T18" i="4"/>
  <c r="D128" i="18" s="1"/>
  <c r="D18" i="4"/>
  <c r="D112" i="18" s="1"/>
  <c r="B18" i="4"/>
  <c r="L18" i="4"/>
  <c r="D120" i="18" s="1"/>
  <c r="Q18" i="4"/>
  <c r="D125" i="18" s="1"/>
  <c r="H18" i="4"/>
  <c r="D116" i="18" s="1"/>
  <c r="P18" i="4"/>
  <c r="D124" i="18" s="1"/>
  <c r="V18" i="4"/>
  <c r="D130" i="18" s="1"/>
  <c r="D110" i="19"/>
  <c r="H16" i="29" s="1"/>
  <c r="C14" i="4"/>
  <c r="D111" i="14" s="1"/>
  <c r="N14" i="4"/>
  <c r="D122" i="14" s="1"/>
  <c r="R14" i="4"/>
  <c r="D126" i="14" s="1"/>
  <c r="J14" i="4"/>
  <c r="D118" i="14" s="1"/>
  <c r="L14" i="4"/>
  <c r="D120" i="14" s="1"/>
  <c r="E14" i="4"/>
  <c r="D113" i="14" s="1"/>
  <c r="U14" i="4"/>
  <c r="D129" i="14" s="1"/>
  <c r="P14" i="4"/>
  <c r="D124" i="14" s="1"/>
  <c r="I14" i="4"/>
  <c r="D117" i="14" s="1"/>
  <c r="W14" i="4"/>
  <c r="Q14" i="4"/>
  <c r="D125" i="14" s="1"/>
  <c r="B14" i="4"/>
  <c r="D14" i="4"/>
  <c r="D112" i="14" s="1"/>
  <c r="G14" i="4"/>
  <c r="D115" i="14" s="1"/>
  <c r="V14" i="4"/>
  <c r="D130" i="14" s="1"/>
  <c r="K14" i="4"/>
  <c r="D119" i="14" s="1"/>
  <c r="O14" i="4"/>
  <c r="D123" i="14" s="1"/>
  <c r="S14" i="4"/>
  <c r="D127" i="14" s="1"/>
  <c r="H14" i="4"/>
  <c r="D116" i="14" s="1"/>
  <c r="T14" i="4"/>
  <c r="D128" i="14" s="1"/>
  <c r="M14" i="4"/>
  <c r="D121" i="14" s="1"/>
  <c r="F14" i="4"/>
  <c r="D114" i="14" s="1"/>
  <c r="C17" i="4"/>
  <c r="D111" i="17" s="1"/>
  <c r="Q17" i="4"/>
  <c r="D125" i="17" s="1"/>
  <c r="D17" i="4"/>
  <c r="D112" i="17" s="1"/>
  <c r="U17" i="4"/>
  <c r="D129" i="17" s="1"/>
  <c r="L17" i="4"/>
  <c r="D120" i="17" s="1"/>
  <c r="O17" i="4"/>
  <c r="D123" i="17" s="1"/>
  <c r="K17" i="4"/>
  <c r="D119" i="17" s="1"/>
  <c r="H17" i="4"/>
  <c r="D116" i="17" s="1"/>
  <c r="F17" i="4"/>
  <c r="D114" i="17" s="1"/>
  <c r="B17" i="4"/>
  <c r="V17" i="4"/>
  <c r="D130" i="17" s="1"/>
  <c r="I17" i="4"/>
  <c r="D117" i="17" s="1"/>
  <c r="W17" i="4"/>
  <c r="D131" i="17" s="1"/>
  <c r="E17" i="4"/>
  <c r="D113" i="17" s="1"/>
  <c r="R17" i="4"/>
  <c r="D126" i="17" s="1"/>
  <c r="J17" i="4"/>
  <c r="D118" i="17" s="1"/>
  <c r="S17" i="4"/>
  <c r="D127" i="17" s="1"/>
  <c r="G17" i="4"/>
  <c r="D115" i="17" s="1"/>
  <c r="N17" i="4"/>
  <c r="D122" i="17" s="1"/>
  <c r="T17" i="4"/>
  <c r="D128" i="17" s="1"/>
  <c r="M17" i="4"/>
  <c r="D121" i="17" s="1"/>
  <c r="P17" i="4"/>
  <c r="D124" i="17" s="1"/>
  <c r="B24" i="4"/>
  <c r="L24" i="4"/>
  <c r="D120" i="24" s="1"/>
  <c r="M24" i="4"/>
  <c r="D121" i="24" s="1"/>
  <c r="S24" i="4"/>
  <c r="D127" i="24" s="1"/>
  <c r="W24" i="4"/>
  <c r="D131" i="24" s="1"/>
  <c r="P24" i="4"/>
  <c r="D124" i="24" s="1"/>
  <c r="R24" i="4"/>
  <c r="D126" i="24" s="1"/>
  <c r="I24" i="4"/>
  <c r="D117" i="24" s="1"/>
  <c r="O24" i="4"/>
  <c r="D123" i="24" s="1"/>
  <c r="E24" i="4"/>
  <c r="D113" i="24" s="1"/>
  <c r="G24" i="4"/>
  <c r="D115" i="24" s="1"/>
  <c r="C24" i="4"/>
  <c r="D111" i="24" s="1"/>
  <c r="N24" i="4"/>
  <c r="D122" i="24" s="1"/>
  <c r="K24" i="4"/>
  <c r="D119" i="24" s="1"/>
  <c r="H24" i="4"/>
  <c r="D116" i="24" s="1"/>
  <c r="F24" i="4"/>
  <c r="D114" i="24" s="1"/>
  <c r="J24" i="4"/>
  <c r="D118" i="24" s="1"/>
  <c r="T24" i="4"/>
  <c r="D128" i="24" s="1"/>
  <c r="Q24" i="4"/>
  <c r="D125" i="24" s="1"/>
  <c r="U24" i="4"/>
  <c r="D129" i="24" s="1"/>
  <c r="V24" i="4"/>
  <c r="D130" i="24" s="1"/>
  <c r="D24" i="4"/>
  <c r="D112" i="24" s="1"/>
  <c r="C15" i="4"/>
  <c r="D111" i="15" s="1"/>
  <c r="B15" i="4"/>
  <c r="R15" i="4"/>
  <c r="D126" i="15" s="1"/>
  <c r="K15" i="4"/>
  <c r="D119" i="15" s="1"/>
  <c r="U15" i="4"/>
  <c r="D129" i="15" s="1"/>
  <c r="J15" i="4"/>
  <c r="D118" i="15" s="1"/>
  <c r="D15" i="4"/>
  <c r="D112" i="15" s="1"/>
  <c r="T15" i="4"/>
  <c r="D128" i="15" s="1"/>
  <c r="Q15" i="4"/>
  <c r="D125" i="15" s="1"/>
  <c r="I15" i="4"/>
  <c r="D117" i="15" s="1"/>
  <c r="E15" i="4"/>
  <c r="D113" i="15" s="1"/>
  <c r="F15" i="4"/>
  <c r="D114" i="15" s="1"/>
  <c r="W15" i="4"/>
  <c r="D131" i="15" s="1"/>
  <c r="G15" i="4"/>
  <c r="D115" i="15" s="1"/>
  <c r="H15" i="4"/>
  <c r="D116" i="15" s="1"/>
  <c r="L15" i="4"/>
  <c r="D120" i="15" s="1"/>
  <c r="P15" i="4"/>
  <c r="D124" i="15" s="1"/>
  <c r="S15" i="4"/>
  <c r="D127" i="15" s="1"/>
  <c r="N15" i="4"/>
  <c r="D122" i="15" s="1"/>
  <c r="O15" i="4"/>
  <c r="D123" i="15" s="1"/>
  <c r="V15" i="4"/>
  <c r="D130" i="15" s="1"/>
  <c r="M15" i="4"/>
  <c r="D121" i="15" s="1"/>
  <c r="C10" i="4"/>
  <c r="D111" i="10" s="1"/>
  <c r="U10" i="4"/>
  <c r="D129" i="10" s="1"/>
  <c r="O10" i="4"/>
  <c r="D123" i="10" s="1"/>
  <c r="H10" i="4"/>
  <c r="D116" i="10" s="1"/>
  <c r="N10" i="4"/>
  <c r="D122" i="10" s="1"/>
  <c r="K10" i="4"/>
  <c r="D119" i="10" s="1"/>
  <c r="W10" i="4"/>
  <c r="D131" i="10" s="1"/>
  <c r="B10" i="4"/>
  <c r="G10" i="4"/>
  <c r="D115" i="10" s="1"/>
  <c r="J10" i="4"/>
  <c r="D118" i="10" s="1"/>
  <c r="I10" i="4"/>
  <c r="D117" i="10" s="1"/>
  <c r="E10" i="4"/>
  <c r="D113" i="10" s="1"/>
  <c r="R10" i="4"/>
  <c r="D126" i="10" s="1"/>
  <c r="V10" i="4"/>
  <c r="D130" i="10" s="1"/>
  <c r="T10" i="4"/>
  <c r="D128" i="10" s="1"/>
  <c r="Q10" i="4"/>
  <c r="D125" i="10" s="1"/>
  <c r="M10" i="4"/>
  <c r="D121" i="10" s="1"/>
  <c r="S10" i="4"/>
  <c r="D127" i="10" s="1"/>
  <c r="L10" i="4"/>
  <c r="D120" i="10" s="1"/>
  <c r="P10" i="4"/>
  <c r="D124" i="10" s="1"/>
  <c r="D10" i="4"/>
  <c r="D112" i="10" s="1"/>
  <c r="F10" i="4"/>
  <c r="D114" i="10" s="1"/>
  <c r="D110" i="3" l="1"/>
  <c r="H5" i="29" s="1"/>
  <c r="D110" i="23"/>
  <c r="H20" i="29" s="1"/>
  <c r="D110" i="16"/>
  <c r="H13" i="29" s="1"/>
  <c r="D110" i="27"/>
  <c r="H24" i="29" s="1"/>
  <c r="D110" i="13"/>
  <c r="H10" i="29" s="1"/>
  <c r="D131" i="28"/>
  <c r="D110" i="28" s="1"/>
  <c r="H25" i="29" s="1"/>
  <c r="D131" i="25"/>
  <c r="D110" i="25" s="1"/>
  <c r="H22" i="29" s="1"/>
  <c r="D131" i="14"/>
  <c r="D110" i="14" s="1"/>
  <c r="H11" i="29" s="1"/>
  <c r="D110" i="22"/>
  <c r="H19" i="29" s="1"/>
  <c r="D110" i="26"/>
  <c r="H23" i="29" s="1"/>
  <c r="D110" i="10"/>
  <c r="H7" i="29" s="1"/>
  <c r="D110" i="24"/>
  <c r="H21" i="29" s="1"/>
  <c r="D110" i="9"/>
  <c r="H6" i="29" s="1"/>
  <c r="D110" i="17"/>
  <c r="H14" i="29" s="1"/>
  <c r="D110" i="12"/>
  <c r="H9" i="29" s="1"/>
  <c r="D110" i="20"/>
  <c r="H17" i="29" s="1"/>
  <c r="D110" i="21"/>
  <c r="H18" i="29" s="1"/>
  <c r="D110" i="11"/>
  <c r="H8" i="29" s="1"/>
  <c r="D110" i="15"/>
  <c r="H12" i="29" s="1"/>
  <c r="D110" i="18"/>
  <c r="H15" i="29" s="1"/>
  <c r="H3" i="29" l="1"/>
  <c r="B2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Lidberg Ulf</author>
  </authors>
  <commentList>
    <comment ref="A37" authorId="0" shapeId="0" xr:uid="{153D9E3A-A04B-4C05-90E7-1E25370B0D31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Uppdaterade preliminära befolkningstal
</t>
        </r>
      </text>
    </comment>
    <comment ref="F37" authorId="0" shapeId="0" xr:uid="{0DCEC700-318A-43FF-A197-19AAA3653D35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Justerat upp priset till +1+8 = 9% efter beslut programråd.
De 8% är manuellt separatfakturerade för Q1-2025</t>
        </r>
      </text>
    </comment>
    <comment ref="J37" authorId="0" shapeId="0" xr:uid="{273CB174-4059-45F0-A47D-A8310A1C4917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Rabatterat pris Stockholm
</t>
        </r>
      </text>
    </comment>
    <comment ref="AG37" authorId="0" shapeId="0" xr:uid="{07233A51-643B-4CB1-A752-6E356F3D1809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Fakturabeloppen för helår 2024. Fakturerades i januari 2025</t>
        </r>
      </text>
    </comment>
    <comment ref="AH37" authorId="0" shapeId="0" xr:uid="{5343A12B-1329-41B6-A30D-C45EBA62DE28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Tjänsten börjar faktureras från Q1-24.
15 658 835:-
Anslutningar påbörjas fakurering under 2023
Ingen +4% utifrån avsiktsförklaring</t>
        </r>
      </text>
    </comment>
    <comment ref="AJ37" authorId="0" shapeId="0" xr:uid="{F03C7C94-C678-4BBA-98D2-6F9657CCCF76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250429 Korrekt uppsatt i SN för fakturering från Q3-25
250221 Utbruten ny prissatt del av tjänsten. Finns också kvar som valbar till nytt pris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Lidberg Ulf</author>
  </authors>
  <commentList>
    <comment ref="AH1" authorId="0" shapeId="0" xr:uid="{3ACBE20A-7BD1-4FD5-9240-A84B1CCD0509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senaste prognos</t>
        </r>
      </text>
    </comment>
    <comment ref="AL1" authorId="0" shapeId="0" xr:uid="{EF65FAF0-BF26-410B-867D-F5F59C9F6E3B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senaste prognos</t>
        </r>
      </text>
    </comment>
    <comment ref="AP1" authorId="0" shapeId="0" xr:uid="{381CFEB1-A30B-46B0-8894-E7888FED51A7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senaste prognos</t>
        </r>
      </text>
    </comment>
    <comment ref="BR1" authorId="0" shapeId="0" xr:uid="{2678FE02-CE8C-426C-905F-3E3C588926CA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senaste prognos
</t>
        </r>
      </text>
    </comment>
    <comment ref="BV1" authorId="0" shapeId="0" xr:uid="{99DF8CA8-75B8-42E5-AB98-83827150566A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Stängs 2024</t>
        </r>
      </text>
    </comment>
    <comment ref="BZ1" authorId="0" shapeId="0" xr:uid="{D73EBA6A-6935-4A74-A441-A754E466E771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senaste prognos
</t>
        </r>
      </text>
    </comment>
    <comment ref="CL1" authorId="0" shapeId="0" xr:uid="{C309ADD6-937C-4359-AEDB-77E0131B633C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Kolla om även STO skall ha höjning
</t>
        </r>
      </text>
    </comment>
    <comment ref="CX1" authorId="0" shapeId="0" xr:uid="{E2E6060A-447C-4B73-BC31-AAB06712CC96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Lägg till nytt pris
</t>
        </r>
      </text>
    </comment>
    <comment ref="AL5" authorId="0" shapeId="0" xr:uid="{8F2F0B99-A45C-415A-AA0F-3D50D3DDC66B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Exklusive direktfakturering Karolinska (336 tkr)</t>
        </r>
      </text>
    </comment>
    <comment ref="F34" authorId="0" shapeId="0" xr:uid="{030721FD-4DF2-4D0E-A0A2-F79474404116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Bytt namn från IAM IDP </t>
        </r>
      </text>
    </comment>
    <comment ref="J34" authorId="0" shapeId="0" xr:uid="{A7B01593-B28E-45B4-9A58-2CBDB41F163F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Bytt namn från IAM IDP </t>
        </r>
      </text>
    </comment>
    <comment ref="R34" authorId="0" shapeId="0" xr:uid="{CD5F7EF3-DD06-4BAF-A605-4BEC4F604FE0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240514 Lagt till att Örebro tillkommit
231218 Bytt namn från IAM Autentisering.
Bytt KST-nummer
Tre regioner har lagts till</t>
        </r>
      </text>
    </comment>
    <comment ref="V34" authorId="0" shapeId="0" xr:uid="{37775354-A4C4-4C75-B3C1-56B37D900B51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Lidberg Ulf:
231108 Halland och Dalarna lagts till 
Fakturering Q3 läggs i KP. Kronoberg kommit till så priset sänks till 0,73 kr/inv. 
"Gamla tjänsten". Inga kunder tills ny tjänst lanseras i mitten av 2023. Då till 3300000:-/år (hälften 2023) Utveckling faktureras för Q1-Q2 2023</t>
        </r>
      </text>
    </comment>
    <comment ref="Z34" authorId="0" shapeId="0" xr:uid="{AE760B09-9583-4B0D-9E1C-767A3E1FDE83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250429 Korrekt uppsatt i SN för fakturering från Q3-25
250221 Tjänsten uppdelad i valbar och gemensam. Prisjusterad för att kompensera Stockholm. Q2-fakturering kompletterad med manuell tilläggsfaktura
240829 Stockholm avslutar tjänsten från 2025
Stockholms tidigare fasta pris borttaget 2024 och gällande invånarpris gäller för alla anslutna regioner
Tidigare 50%-rabatt borttagen till 2024.
Ingen 4%-höjning 2024
Priset är 1,1736348 per inv. men är rabatterat med 50% under 2023. 
Stockholms pris på 1,6 gäller redan 2023</t>
        </r>
      </text>
    </comment>
    <comment ref="AD34" authorId="0" shapeId="0" xr:uid="{A7395AE8-E404-4FC3-86E8-38E494C331B7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250331 Stockholm meddelar uppsägning av tjänsten. Träder i kraft 261231.
Blir gemensam 2026?</t>
        </r>
      </text>
    </comment>
    <comment ref="AH34" authorId="0" shapeId="0" xr:uid="{392C1D36-4DCC-40DF-9A39-9211954B1A2A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250108 Justerat med korrekta siffror 2025
240903 Uppräknad prognos med 1% för 2025
Uppjusterat 4%. Dock ingen kontroll på tröskelnivåre</t>
        </r>
      </text>
    </comment>
    <comment ref="AL34" authorId="0" shapeId="0" xr:uid="{2B062F0F-2075-4BF9-BBF2-235D0E40F128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240903 Räknat upp med 1% för 2025 
240215 Lagt in gjord fakturering för 2024.
Princip ändrad till helår i förskott baserad på regionernas inventering av antal PC</t>
        </r>
      </text>
    </comment>
    <comment ref="AP34" authorId="0" shapeId="0" xr:uid="{B9C0E6CF-A841-4FFF-AB88-4607134CF2B3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Stämt av med förv. inför 2025 och ingen förändring (gissning 54mkr 2025).
240827. Avstämt med förvaltning och siffrorna överensstämmer med estimat 2025.
230911 Justerat upp licenser med 4%. Osäker siffra!
Justerat upp siffror efter budgeterat 52 mkr för licenser (genomfakturering). Tidigare pris: 4,47630852715795</t>
        </r>
      </text>
    </comment>
    <comment ref="AT34" authorId="0" shapeId="0" xr:uid="{445DC781-9CB4-41BF-8323-2978B5925FD5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Just nu enbart fakturering mot SKR</t>
        </r>
      </text>
    </comment>
    <comment ref="BB34" authorId="0" shapeId="0" xr:uid="{07FCA4FE-91A0-47FA-B563-713A34594485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Ver. med Camilla Jacobsson</t>
        </r>
      </text>
    </comment>
    <comment ref="BF34" authorId="0" shapeId="0" xr:uid="{7F398F3A-7D7C-422A-9270-4D11055DDE30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240827 Skåne tillagd som kund från 2025Ver. med Camilla Jacobsson
Halland avslutar från 2025</t>
        </r>
      </text>
    </comment>
    <comment ref="BJ34" authorId="0" shapeId="0" xr:uid="{1C327895-8461-4191-AEAF-163F63699058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Tjänsten pausar fakturering från och med Q3 2023. Q3 kreditfaktureras</t>
        </r>
      </text>
    </comment>
    <comment ref="BN34" authorId="0" shapeId="0" xr:uid="{C9576919-7663-44A2-B24A-1546342D0926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Statistiktjänst export flyttas mot 9121 vid Q2-23
Bastjänsten döps om till Statistiktjänst Organisationsstatistik</t>
        </r>
      </text>
    </comment>
    <comment ref="BR34" authorId="0" shapeId="0" xr:uid="{F7B53222-0074-4F97-BF11-026A8ABB5799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250314 Västernorrland tillagt i SN.
250213 Reg Västernorrland tillagt från mitten januari 2025. Separat fakt för utv och ab tomQ2
Uppsala och Östergötland kommer till från Q1-2024. 
I förvaltning från halvår 2023</t>
        </r>
      </text>
    </comment>
    <comment ref="BV34" authorId="0" shapeId="0" xr:uid="{05E05535-6667-4B8A-9626-1CCFE35586FC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Stockholm tillkommer från nov 2024 (manuell fakturering nov-dec 24).
Från 2024 skall samma intäkter faktureras mot förvaltning och inte utveckling</t>
        </r>
      </text>
    </comment>
    <comment ref="BZ34" authorId="0" shapeId="0" xr:uid="{71058D1D-9397-4BDB-8B58-E9CA0D3931F2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Prognos för 2025 från Thord. Utan 1%
</t>
        </r>
      </text>
    </comment>
    <comment ref="CD34" authorId="0" shapeId="0" xr:uid="{CFA03575-1D71-4B61-A748-5D137E33BAE1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250704 Tjänsten prishöjd 24% från 250701 enl. ÖK med programråd och ändringsavisering
Gävleborg tillagt från Q1-23
</t>
        </r>
      </text>
    </comment>
    <comment ref="CH34" authorId="0" shapeId="0" xr:uid="{358FC911-48E5-454F-A665-AED7537C28B5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250704 Tjänsten prishöjd 24% från 250701 enl. ÖK med programråd och ändringsavisering</t>
        </r>
      </text>
    </comment>
    <comment ref="CL34" authorId="0" shapeId="0" xr:uid="{D39C0311-7578-4964-BB8D-C311F1ED23EB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Ändrat från 0,80 till 1,30
Avtalat pris 680tkr mot Stockholm ligger fast till och med 2026 enl. Maria Berglund och Sofie Zetterström.</t>
        </r>
      </text>
    </comment>
    <comment ref="CP34" authorId="0" shapeId="0" xr:uid="{60B2F6BE-353F-4A3F-B05B-BCCF67A3AB68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240307 Värmland tillkommit. Faktureras man. 5/3-30/6. Beställt atofakt från Q3
231002 Beslutat ytterligare 30 öre till 7,79:-
Vilka regioner och vilket belopp beslutat jan 23. 7,20:-/invånare</t>
        </r>
      </text>
    </comment>
    <comment ref="CT34" authorId="0" shapeId="0" xr:uid="{E87C5E31-253E-4257-A0C5-D82FDA89E85B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Manuellt fakturerad för Q1-Q3 25 pga problem med inläggninmg i SN och CMDB.
Prisökning utöver 1% 2025 pga ökade leverantörskostnader. Manuellt fakturerat till 2,09kr nov-dec 2024</t>
        </r>
      </text>
    </comment>
    <comment ref="CX34" authorId="0" shapeId="0" xr:uid="{F181E68E-6169-4468-A550-715812D1F416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Ny tjänst Q3-2025 under pågående utveckling. Q3 faktureras manuelltde 12 ursprungliga regionerna som finansierar utveckling. 4,8 mkr/år (halva 2025)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Lidberg Ulf</author>
  </authors>
  <commentList>
    <comment ref="F9" authorId="0" shapeId="0" xr:uid="{D5967F71-A960-4282-B9E9-9ED585AEAD5C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Uppsala engångsfakturerat för Q1-24 - Q2-25. Ingår inte i löpande Q-fakturering 2024-25</t>
        </r>
      </text>
    </comment>
    <comment ref="F36" authorId="0" shapeId="0" xr:uid="{EDA9A815-6588-4E76-9938-8A055F919E68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16,039 mkr avser första 4 kvartalen av 6 totalt. 2025 faktureras resterande 2 kvartal=8,020 mkr
Uppsala fakturerat hela utvecklingsperioden 6 kvartal</t>
        </r>
      </text>
    </comment>
    <comment ref="J36" authorId="0" shapeId="0" xr:uid="{3D0CF5C2-30EB-444F-9A1B-773D874753FF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Utvecklingen 3 år startar fakturering Q3-2024 med sista fakt Q2-2027. Ingen prisjustering 2025
Skåne och VGR stödfinansierar med 300000 vardera vilket faktureras engång 2024.
((100.287:- vardera per år (totalt 601727:-). Faktureras som engång inför varje år (halvt belopp 2024 och 2027).))</t>
        </r>
      </text>
    </comment>
    <comment ref="N36" authorId="0" shapeId="0" xr:uid="{42C57039-E9DC-4383-BCA3-4CBB8B7416E4}">
      <text>
        <r>
          <rPr>
            <b/>
            <sz val="9"/>
            <color indexed="81"/>
            <rFont val="Tahoma"/>
            <family val="2"/>
          </rPr>
          <t>Lidberg Ulf:</t>
        </r>
        <r>
          <rPr>
            <sz val="9"/>
            <color indexed="81"/>
            <rFont val="Tahoma"/>
            <family val="2"/>
          </rPr>
          <t xml:space="preserve">
Faktureras från Q2-25 tom. Q1 2026.
Alla med utom Gotland.
Övergår i förvaltning från Q2-2026
</t>
        </r>
      </text>
    </comment>
  </commentList>
</comments>
</file>

<file path=xl/sharedStrings.xml><?xml version="1.0" encoding="utf-8"?>
<sst xmlns="http://schemas.openxmlformats.org/spreadsheetml/2006/main" count="2971" uniqueCount="569">
  <si>
    <t>Elektronisk remiss</t>
  </si>
  <si>
    <t>Födelseanmälan</t>
  </si>
  <si>
    <t>Händelseanalys (Nitha)</t>
  </si>
  <si>
    <t>Nationell patientöversikt</t>
  </si>
  <si>
    <t>Pascal</t>
  </si>
  <si>
    <t>Rikshandboken i barnhälsovård</t>
  </si>
  <si>
    <t>Vårdhandboken</t>
  </si>
  <si>
    <t>Stockholms läns landsting</t>
  </si>
  <si>
    <t>Landstinget Sörmland</t>
  </si>
  <si>
    <t>Region Östergötland</t>
  </si>
  <si>
    <t>Region Jönköpings län</t>
  </si>
  <si>
    <t>Region Kronoberg</t>
  </si>
  <si>
    <t>Landstinget i Kalmar län</t>
  </si>
  <si>
    <t>Region Gotland</t>
  </si>
  <si>
    <t>Landstinget Blekinge</t>
  </si>
  <si>
    <t>Region Skåne</t>
  </si>
  <si>
    <t>Region Halland</t>
  </si>
  <si>
    <t>Västra Götalandsregionen</t>
  </si>
  <si>
    <t>Landstinget i Värmland</t>
  </si>
  <si>
    <t>Region Örebro län</t>
  </si>
  <si>
    <t>Landstinget Västmanland</t>
  </si>
  <si>
    <t>Landstinget Dalarna</t>
  </si>
  <si>
    <t>Region Gävleborg</t>
  </si>
  <si>
    <t>Landstinget Västernorrland</t>
  </si>
  <si>
    <t>Region Jämtland Härjedalen</t>
  </si>
  <si>
    <t>Västerbottens läns landsting</t>
  </si>
  <si>
    <t>Region Uppsala</t>
  </si>
  <si>
    <t>Region Norrbotten</t>
  </si>
  <si>
    <t>E-klient</t>
  </si>
  <si>
    <t>Infektions-verktyget</t>
  </si>
  <si>
    <t>Gemensamt finansierade tjänster</t>
  </si>
  <si>
    <t>Valbara tjänster</t>
  </si>
  <si>
    <t>N/A</t>
  </si>
  <si>
    <t>x</t>
  </si>
  <si>
    <t xml:space="preserve"> </t>
  </si>
  <si>
    <t xml:space="preserve">  </t>
  </si>
  <si>
    <t>Faktureringsprincip</t>
  </si>
  <si>
    <t>Betalningstidpunkt(er)</t>
  </si>
  <si>
    <t>Dec, Mar, Jun, Sep</t>
  </si>
  <si>
    <t>(Se expanderade rader nedan)</t>
  </si>
  <si>
    <t>Första faktureringstillfälle</t>
  </si>
  <si>
    <t>Se det detaljerade innehållet per område genom att expandera antalet rader via "plus-tecknet" till vänster</t>
  </si>
  <si>
    <t>Obeservera att detta inte är en komplett beställningsvolym till Inera, då vissa tjänster är volymbaserade eller innehåller tilläggstjänster av engångskaraktär</t>
  </si>
  <si>
    <t>Datum</t>
  </si>
  <si>
    <t>Ändring</t>
  </si>
  <si>
    <t>Kommentar</t>
  </si>
  <si>
    <t>Sign</t>
  </si>
  <si>
    <t>Version</t>
  </si>
  <si>
    <t>Uli</t>
  </si>
  <si>
    <t>Ändringshistorik</t>
  </si>
  <si>
    <t>Gemensam infrastruktur</t>
  </si>
  <si>
    <t>Gemensam arkitektur</t>
  </si>
  <si>
    <t>Sista avtalsår avsiktsförkl.</t>
  </si>
  <si>
    <t>Invånare:</t>
  </si>
  <si>
    <t>1.0</t>
  </si>
  <si>
    <t>Gemensamma i utveckling</t>
  </si>
  <si>
    <t>Valbara i utveckling</t>
  </si>
  <si>
    <t>Sammanställning av priser och faktureringstillfällen för de delar av Ineras tjänster som hanteras av eller via Programrådets medlemmar d.v.s. Gemensamma tjänster, Valbara tjänster, Gemensamma i utveckling och Valbara i utveckling.</t>
  </si>
  <si>
    <t>Identifierings-tjänster SITHS</t>
  </si>
  <si>
    <t>Katalogtjänster HSA</t>
  </si>
  <si>
    <t>Kommunikations-tjänster Sjunet</t>
  </si>
  <si>
    <t>Utomläns- fakturering</t>
  </si>
  <si>
    <t>Kvartal förskott</t>
  </si>
  <si>
    <t>Dec,Mar,Jun,Sep</t>
  </si>
  <si>
    <t>Årsvis engång i Dec</t>
  </si>
  <si>
    <t>Not.</t>
  </si>
  <si>
    <t>Total intäkt tjänst:</t>
  </si>
  <si>
    <t>Prislistan publicerad</t>
  </si>
  <si>
    <t>1.1</t>
  </si>
  <si>
    <t>Noterat fakturerat Q2 för fem valbara: Nitha, Sebra, Screening, Labmedicin och Vaccinationsrapportering</t>
  </si>
  <si>
    <t>"</t>
  </si>
  <si>
    <t>Skåne sagt upp Nitha. Betalar 2020 ut. Abonnemanget upphör 201231</t>
  </si>
  <si>
    <t>Västernorrland tillagt till Screening Livmoderhals enl. avsiktsförklaring. Prislistan 1.1 publicerad på Inera.se</t>
  </si>
  <si>
    <t>Noterat krav på SDK från programråd att de som hoppar på efter 2020 skall betala retroaktivt från 2020.</t>
  </si>
  <si>
    <t>1.2</t>
  </si>
  <si>
    <t>Noterat att Sebra inte får någon prishöjning enl. avsiktsförklaring. Priser 2019+2% gäller 2020</t>
  </si>
  <si>
    <t>Noterat att Tidbok utgår pga. negativ avsiktsförklaring.</t>
  </si>
  <si>
    <t>Pris för SDK inlagt</t>
  </si>
  <si>
    <t>Sörmland tillagt till Screening Livmoderhals. Faktureras retroaktivt och går in i Q3-faktureringen 2020</t>
  </si>
  <si>
    <t>Lagt in fastslaget pris för Egen provhantering på 0,8 kr/invånare.</t>
  </si>
  <si>
    <t>Markerat vilka regioner som köper Egen Provhantering. Dock inget pris angivet. Förvaltningen sköter fakt. 2020</t>
  </si>
  <si>
    <t>Markerat fakturerat Q1-Q3</t>
  </si>
  <si>
    <t>Klar för publicering på Inera.se i ver. 1.12</t>
  </si>
  <si>
    <t>1.3</t>
  </si>
  <si>
    <t>Publicerad på Inera.se</t>
  </si>
  <si>
    <t>Automatiserad vaccinationsrapportering avslutar fakturering efter Q3</t>
  </si>
  <si>
    <t>Noterat fakturerat Q-4 för valbara och valbara i utveckling (4 tjänster)</t>
  </si>
  <si>
    <t>Lagt till Statistiktjänst som ny valbar i utveckling</t>
  </si>
  <si>
    <t>Noterat att Sebra ej skall faktureras för 2021</t>
  </si>
  <si>
    <t>Lagt in nya priser för 2021 Gemensamma per 201007</t>
  </si>
  <si>
    <t>Lagt till Informationsutlämning Inka och digitala kallelser som ny valbar i utveckling. Dock ej prissatt</t>
  </si>
  <si>
    <t>Sebra och Vaccinationsrapportering prisnollade</t>
  </si>
  <si>
    <t>BEVAKA OM SKÅNE SKALL TILLBAKS FÖR NITHA. Upphävning aviserad. Väntar på skriftligt underlag</t>
  </si>
  <si>
    <t>OBS att just nu finns 2 mastrar. En för 2020 en för 2021</t>
  </si>
  <si>
    <t>Uppdaterat befolkningsstatistik SCB per 200930</t>
  </si>
  <si>
    <t>Uppdaterat med nya prisuppgifter 201110</t>
  </si>
  <si>
    <t>Sebra och tidbokningstjänst borttagna ur valbar 2021</t>
  </si>
  <si>
    <t>SIL-Januss tillagd som valbar i utveckling</t>
  </si>
  <si>
    <t>Faktureras separat av tjänstens förvaltning</t>
  </si>
  <si>
    <t>Lagt till Säkerhetstjänster IDP och Logg,späärr&amp;samtycke som två valbara med 0,15 som pris</t>
  </si>
  <si>
    <t>1177 Video, 1177 bild, Digitala kallelser, Infoutlämning INCA, SIL Janusmed tillagda i valbar i utveckling</t>
  </si>
  <si>
    <t>Digitalt möte, ombudstjänst, formulär inom 1177 tillagda i valbara</t>
  </si>
  <si>
    <t>Markerat att Västerbotten förfakturerats för utvecklingsram 2021</t>
  </si>
  <si>
    <t>Bytt namn på Digitala kallelser till 1177 inkorg</t>
  </si>
  <si>
    <t>Västerbotten borttaget från Egen Provhantering. Hade av misstag hamnat som kund men avböjt avs. förkl</t>
  </si>
  <si>
    <t>UPA 1.4</t>
  </si>
  <si>
    <t>Västerbotten krediterade 201130</t>
  </si>
  <si>
    <t>Kronoberg borttaget från Egen Provhantering. Hade av misstag hamnat som kund men avböjt avs. förkl</t>
  </si>
  <si>
    <t>Kronoberg krediterade 201201</t>
  </si>
  <si>
    <t>Markerat att VGR förfakturerats för utvecklingsram 2021</t>
  </si>
  <si>
    <t>Region Stockholm</t>
  </si>
  <si>
    <t>Region Sörmland</t>
  </si>
  <si>
    <t>Region Kalmar län</t>
  </si>
  <si>
    <t>Region Blekinge</t>
  </si>
  <si>
    <t>Region Värmland</t>
  </si>
  <si>
    <t>Region Västmanland</t>
  </si>
  <si>
    <t>Region Dalarna</t>
  </si>
  <si>
    <t>Region Västernorrland</t>
  </si>
  <si>
    <t>Region Västerbotten</t>
  </si>
  <si>
    <t>UPA 1.3</t>
  </si>
  <si>
    <t>Licenskostnaden fördelas solidariskt mellan landsting och regioner baserat på antal invånare.</t>
  </si>
  <si>
    <t>Förtydligat beskrivning av Eira valbar</t>
  </si>
  <si>
    <t>Lagt till Örebro som kund till Screening Livmoderhals från 2021.</t>
  </si>
  <si>
    <t>Fakturerat Örebro retroaktivt och i förskott Q1-21</t>
  </si>
  <si>
    <t>Ändrat namn Informationsförsörjning INCA</t>
  </si>
  <si>
    <t>Eira Licenser (innehåll)</t>
  </si>
  <si>
    <t>Eira 
(biblioteks- konsortium)</t>
  </si>
  <si>
    <t>Version 1.14 publicerad på Inera.se</t>
  </si>
  <si>
    <t xml:space="preserve">UPA-version öppnad </t>
  </si>
  <si>
    <t>Version 1.15 publicerad på Inera.se</t>
  </si>
  <si>
    <t>Lagt till kolumn för sammanställning total/region i flikarna valbara tjänster och valbara i utveckling</t>
  </si>
  <si>
    <t>Uppdaterat Biobanksregister med nytt sänkt årspris och angivit att slutfakturering sker Q2</t>
  </si>
  <si>
    <t>Markerat att utvecklingram 2021 faktureras kvarvarande regioner inför Q2 som engångsfakturering</t>
  </si>
  <si>
    <t>Lagt till prisuppgifter för alla tjänster, även volymbaserade i form av prognossifror fån förvaltningar</t>
  </si>
  <si>
    <t>Version 1.16 publicerad på Inera.se</t>
  </si>
  <si>
    <t>1.4</t>
  </si>
  <si>
    <t>UPA 1.5</t>
  </si>
  <si>
    <t>1.5</t>
  </si>
  <si>
    <t>UPA 1.6</t>
  </si>
  <si>
    <t>1.6</t>
  </si>
  <si>
    <t>UPA 1.7</t>
  </si>
  <si>
    <t xml:space="preserve">UPA-version 1.7 öppnad </t>
  </si>
  <si>
    <t xml:space="preserve">UPA-version 1.6 öppnad </t>
  </si>
  <si>
    <t>Noterat att Biobank slutfakturerat för året mot Q3</t>
  </si>
  <si>
    <t>Q3 fakturerades men krediterades senare</t>
  </si>
  <si>
    <t>Klar</t>
  </si>
  <si>
    <t>Prisändrad 2022</t>
  </si>
  <si>
    <t xml:space="preserve"> -</t>
  </si>
  <si>
    <t>Valbar prognos</t>
  </si>
  <si>
    <t>Väntar på avsiktsförklaring</t>
  </si>
  <si>
    <t>Beställning läkemedelsnära produkter</t>
  </si>
  <si>
    <t>OK</t>
  </si>
  <si>
    <t>Budgetcheck:</t>
  </si>
  <si>
    <t>Räknat om årsfakturering för Screening i och med att projektet pausats från halvårsskiftet.</t>
  </si>
  <si>
    <t>2109xxx</t>
  </si>
  <si>
    <t>UPA 1.8</t>
  </si>
  <si>
    <t>Årsjusteringar inför 2022</t>
  </si>
  <si>
    <t>Sil prishöjd 7mkr genom nya källor</t>
  </si>
  <si>
    <t>Utomlänslistning och Högkostnadsskydd flyttade från gemensamma i utveckling till Gemensamma tjänster</t>
  </si>
  <si>
    <t>Formulär inom 1177 (9051) namnbytt till formulärhantering</t>
  </si>
  <si>
    <t>NPÖ 9024 prishöjd med 2,5mkr</t>
  </si>
  <si>
    <t>NKK 9141 tillagd som Gemensam tjänst</t>
  </si>
  <si>
    <t>Svevac ändrad från gemensam till valbar. Samma totalintäkt. Ny fördelning mot 5 regioner gjord</t>
  </si>
  <si>
    <t>Lagt till utbudstjänst som valbar tjänst. Med rätt siffror och deltagande efter avs.förkl.</t>
  </si>
  <si>
    <t>Översättningar och kommunikation covid-19 Borttagen 2022</t>
  </si>
  <si>
    <t>Informations- utbyte blodcentraler NY! Föreslagen men Utgår 2022</t>
  </si>
  <si>
    <t>Statistiktjänsten flyttad från valbar i utveckling till valbar tjänst. Samma pris.</t>
  </si>
  <si>
    <t>Digitalt möte</t>
  </si>
  <si>
    <t>Kan bli förändringar senare</t>
  </si>
  <si>
    <t>Video och Bild 1177 tillagda</t>
  </si>
  <si>
    <t>Nytt verksamhetsstöd 1177 och Sil nya källor, flyttade till valbara i utveckling (under avsiktsförklaring).</t>
  </si>
  <si>
    <t>Biobank borttagen från Gemensam. Nedlagd.</t>
  </si>
  <si>
    <t>Pris basabonnemang</t>
  </si>
  <si>
    <t>Klagomålshantering tillagd som valbar i utveckling under avsiktsförklaring</t>
  </si>
  <si>
    <t>Lagt till några KST-nummer</t>
  </si>
  <si>
    <t>Markerat  att Uvecklingsram Umo/YOUMO och Video/distans skall vänta med Q1-fakturering</t>
  </si>
  <si>
    <t>Hitta &amp; jämför hjälpmedel flyttad till ev. valbar i utv. AvsFörkl dragits tillbaka. Sannolikt utvecklingsram 2022</t>
  </si>
  <si>
    <t>Laboratoriemedicen utgår från 2022 och ingår i den höjda faktureringen för NPÖ</t>
  </si>
  <si>
    <t>Beslutat att underlag för befolkningsfördelning skall grundas på SCB augusti 2021 (ej sept)</t>
  </si>
  <si>
    <t>UPA1.91</t>
  </si>
  <si>
    <t>Lagt upp UPA 1.91</t>
  </si>
  <si>
    <t xml:space="preserve">Delat Umo och Youmo där Youmo får eget pris som valbar tjänst (samma kst). Fördelat om 1885000:- </t>
  </si>
  <si>
    <t>Lagt in rätt värden och hantering av PU, Säkerhetstjänster IDP och Samtycke/spärr/logg.</t>
  </si>
  <si>
    <t>UPA1.92</t>
  </si>
  <si>
    <t>Lagt upp UPA 1.92</t>
  </si>
  <si>
    <t>Lagt till att UMO &amp; Youmo utreds igen och faktureras inte ännu för Q1-22</t>
  </si>
  <si>
    <t>Kronoberg har laggts till för Egen provhantering</t>
  </si>
  <si>
    <t>Tagit bort Youmo som valbar tjänst. Kommer åter att ingå i Umo 2022</t>
  </si>
  <si>
    <t>UMO (Youmo)</t>
  </si>
  <si>
    <t>Markerat att Video &amp; Distans fakturerats manuellt för Q1-22 till 21-års priser</t>
  </si>
  <si>
    <t>Markerat att Umo Fakturerats manuellt för Q1 och skall läggas in för fakturering via KP</t>
  </si>
  <si>
    <t>Lagt till info om alla Q1-faktureringar</t>
  </si>
  <si>
    <t>Noterat att Utvecklingsram faktureras manuellt helår 2022 (faktura ut i januari 2022)</t>
  </si>
  <si>
    <t>2.0</t>
  </si>
  <si>
    <t>UPA 2.01</t>
  </si>
  <si>
    <t>Öppnat UPA</t>
  </si>
  <si>
    <t>Lagt till Västmanland i "Bild i 1177 ". Västmanland faktureras separat för Q1 och går in i gemensamfakturering för Q2</t>
  </si>
  <si>
    <t>Lagt till Gävleborg i egen provhantering 211223. Faktureras Q1 separat sedan in i totalfaktureringen</t>
  </si>
  <si>
    <t>Förtydligat faktureringsprincip för Hjälpmedelstjänsten, och att den består av abonnemang + rörlig del enl. Inera.se</t>
  </si>
  <si>
    <t>Lagt tillbaks siffror för fakturering Video &amp; distansmöte Q2. Ny prisstruktur inför Q3.</t>
  </si>
  <si>
    <t>Egen provhantering Stockholm faktureras gemensamt men till eget pris.</t>
  </si>
  <si>
    <t>Noterat osäkert KST Tidbokningstjänst. Hur skall det faktureras?</t>
  </si>
  <si>
    <t>Utveckling Nu tidbokningstjänst (Gemensam i utveckling) Nytt KST för fakt. 8364</t>
  </si>
  <si>
    <t>Lagt till Nytt verksamhetsstöd 1177 Vårdguiden på telefon, som valbar i utv. Manuell fakt q1-2 och sedan in i löpande fakturering</t>
  </si>
  <si>
    <t>Lagt till SDK som valbar tjänst. Dock ingen abonnemangsfakturering 2022</t>
  </si>
  <si>
    <t>UPA 2.02</t>
  </si>
  <si>
    <t>Publicerat version 2.02 på Inera.se</t>
  </si>
  <si>
    <t>Bytt namn på tjänsten Utmlänslistning till 1177 Listning</t>
  </si>
  <si>
    <t>2.01</t>
  </si>
  <si>
    <t>Delat upp priser för Video &amp; distansmöte i två separata artiklar och angivit nya priser från 220701.</t>
  </si>
  <si>
    <t>Video &amp; distans Flerpartsmöte</t>
  </si>
  <si>
    <t>Video och distans Infrastruktur</t>
  </si>
  <si>
    <t>SLL eget pris men med i Q-fakt!</t>
  </si>
  <si>
    <t>Ändrat namn på Intygstjänster till Intygstjänster Webcert</t>
  </si>
  <si>
    <t>Intygstjänster Webcert</t>
  </si>
  <si>
    <t>2.02</t>
  </si>
  <si>
    <t>UPA 2.03</t>
  </si>
  <si>
    <t>Justerat formler för Verksamhetsstöd 1177</t>
  </si>
  <si>
    <t>Uppdaterat årsprognos för Eira Licenser</t>
  </si>
  <si>
    <t>UPA 2.23</t>
  </si>
  <si>
    <t>Prognos! Faktureras kvartalsvis i förskott av förvaltning med volymsjusteringar i efterskott. Abonnemangspriset baseras på av kunden redovisad inköpsvolym. Tillkommer rörlig avgift enl. prislista på Inera.se</t>
  </si>
  <si>
    <t>Justerat text om fakturering Hjälpmedelstjänsten (förskott men ändringar i efterskott)</t>
  </si>
  <si>
    <t>Lagt till Norrbotten i Video&amp;Distans Infrastruktur. Automatisk fakt från Q4. Manuell fakturering görs för Q3</t>
  </si>
  <si>
    <t>Gävleborg tillagt i PU-tjänsten</t>
  </si>
  <si>
    <t>Värmland och Västerbotten tillagt till Säkerhetstjänster IDP</t>
  </si>
  <si>
    <t>Västerbotten tillagt till Säkerhetstjänster logg, spärr &amp; samtycke</t>
  </si>
  <si>
    <t>Lagt till Säkerhetstjänster Autentisering som artikel under valbara tjänster</t>
  </si>
  <si>
    <t>Går mot projekt tills Q2-23</t>
  </si>
  <si>
    <t>Lagt till Statistiktjänst export under Valbara tjänster i utveckling. Engångsfakturering 2022 sedan kvartalsvis.</t>
  </si>
  <si>
    <t>Lagt till SIL tre nya källor. Olika priser och olika regioner. Siffrorna sammanslagna. Faktureras manuellt engång 2022</t>
  </si>
  <si>
    <t>Totalt/Region</t>
  </si>
  <si>
    <t>Redigerat texter så LT ersatts av Region</t>
  </si>
  <si>
    <t>Lagt till Terminologitjänst för 2022 som valbar i utveckling. OBS engångsfakturering hela året</t>
  </si>
  <si>
    <t>Januari</t>
  </si>
  <si>
    <t>2.23</t>
  </si>
  <si>
    <t>Version 2.23 publicerad på Inera.se</t>
  </si>
  <si>
    <t>UPA.2.24</t>
  </si>
  <si>
    <t>UPA 2.24 öppnad</t>
  </si>
  <si>
    <t>Stängd</t>
  </si>
  <si>
    <t>Öppnad UPA 2023</t>
  </si>
  <si>
    <t>UPA 3.0</t>
  </si>
  <si>
    <t>Uppdaterat befolkningstal</t>
  </si>
  <si>
    <t>Verifierat pris 2023</t>
  </si>
  <si>
    <t>Prisändrad 2023</t>
  </si>
  <si>
    <t>Revideringar inför 2023</t>
  </si>
  <si>
    <t>Not</t>
  </si>
  <si>
    <t>Verifierad</t>
  </si>
  <si>
    <t>Verifierad mot budget</t>
  </si>
  <si>
    <t>IAM IDP 9146 har från 2023 en del (8.972tkr) som gemensamfinansierad (tagit del av Säkerhetstjänster)</t>
  </si>
  <si>
    <t>Säkerhetstjänster 9008 har minskat gemensam del till 6.769tkr. Övrigt hamnar i stället på IAM IDP (9146)</t>
  </si>
  <si>
    <t>Formulärhantering har prissatts från 2023 där SLL har eget pris</t>
  </si>
  <si>
    <t>1177 VG på telefon Stockholm prisändrat. Övriga reg oförändrat (Gemensam tjänst)</t>
  </si>
  <si>
    <t>Stockholm betalar 2023 75% av 2022. 2024 minskar det ytterligare till 50%</t>
  </si>
  <si>
    <t>Säkerhets-tjänster Logg, spärr &amp; samtycke</t>
  </si>
  <si>
    <t>Säkerhetstjänster IdP valbar har bytt KST och namn till IAM IdP. Oförändrat pris</t>
  </si>
  <si>
    <t>Säkerhetstjänster Autentisering valbar har bytt KST och namn till IAM Autentisering. Oförändrat pris</t>
  </si>
  <si>
    <t>Justerat prognos för Eira licenser valbar</t>
  </si>
  <si>
    <t>Informations- utlämning till kvalitetsregister</t>
  </si>
  <si>
    <t>Egen provhantering valbar. Prisändrad från 0,80:-/invånare till 1,30:- Stockholm separat pris</t>
  </si>
  <si>
    <t xml:space="preserve">SIL Utveckling 2022 &amp; utökad förvaltning avslutas (valbar i utveckling) </t>
  </si>
  <si>
    <t>Screening livmoderhals borttagen</t>
  </si>
  <si>
    <t>Gävleborg tillagt till Video &amp; Distans Infrastruktur. Fakt från Q1-23</t>
  </si>
  <si>
    <r>
      <t xml:space="preserve">Svevac valbar nytt pris för två återstående regioner. Stänger efter Q2-23 </t>
    </r>
    <r>
      <rPr>
        <b/>
        <sz val="11"/>
        <color theme="1"/>
        <rFont val="Calibri"/>
        <family val="2"/>
        <scheme val="minor"/>
      </rPr>
      <t>Faktureras manuellt 2023!!</t>
    </r>
  </si>
  <si>
    <t>Statistiktjänst Export tillkommer. I utveckling Q1 sedan mot tjänsteförvaltning</t>
  </si>
  <si>
    <t>Terminologitjänst läggs till Q-fakt 2023</t>
  </si>
  <si>
    <t>Delavstämt med Netgain 221028</t>
  </si>
  <si>
    <t>Valbar prognos 2023</t>
  </si>
  <si>
    <t>Uppdaterat Hjälpmedelstjänsten med nya prognossiffror abonnemang 2023</t>
  </si>
  <si>
    <t>Uppdaterat e-klient med nya prognossiffror 2023</t>
  </si>
  <si>
    <t>1177 tidbok pausar fakturering tillfälligt Q1 i väntan på nytt pris. Q1 faktureras retroaktivt när pris är klart.</t>
  </si>
  <si>
    <t>Delavstämt med Netgain 221108</t>
  </si>
  <si>
    <t>Lagt till Utvidgning Underskriftstjänst Valbar i utveckling. Väntar avsiktsförklaring</t>
  </si>
  <si>
    <t>Lagt till ViSam Valbar i utveckling. Väntar avsiktsförklaring</t>
  </si>
  <si>
    <t>Bastjänsten Statistiktjänsten, döps om till Statistiktjänst Oganisationsstatistik</t>
  </si>
  <si>
    <t>IAM Autentisering Västernorrland kommit till</t>
  </si>
  <si>
    <t>Delavstämt med Netgain 221114</t>
  </si>
  <si>
    <t>Avisering Ev. prissänkning 1177 e-tjänster 1/1 2024</t>
  </si>
  <si>
    <t>Höjt abonnemangspris för SIL 2023 till 44.374 tkr efter införande av nya källor (Gemensam tjänst enl. avsiktsförkl.)</t>
  </si>
  <si>
    <t>Svenska informationstjänster för läkemedel (Sil)</t>
  </si>
  <si>
    <t>Statistiktjänst Organisations-statistik</t>
  </si>
  <si>
    <t>3.0</t>
  </si>
  <si>
    <t>Låst och publicerad som prel. På Inera.se</t>
  </si>
  <si>
    <t>UPA 3.1</t>
  </si>
  <si>
    <t>Öppnat UPA 3.1</t>
  </si>
  <si>
    <t>Lagt till prognos 1177 Inkorg (valbar) baserat på Q3-2022</t>
  </si>
  <si>
    <t>Kommentar:</t>
  </si>
  <si>
    <t>Lagt till prognos Digitalt möte baserat på jan-nov 2022 och upprundat något</t>
  </si>
  <si>
    <t>Överskjutande SMS &amp; Inloggnings-kostnader Prel</t>
  </si>
  <si>
    <t>Överskjutande utöver 18,2 mkr</t>
  </si>
  <si>
    <t>Lagt till överskjutande fakt. kostnader SMS &amp; Inlog för 1177 e-tjänster under Gemensamma. Preliminärt efter utfall 2022</t>
  </si>
  <si>
    <t>3.1</t>
  </si>
  <si>
    <t>Låst och publicerad i första version 2023 på Inera.se</t>
  </si>
  <si>
    <t>Befintlig underskriftstjänst inlagd under valbara tjänster. Inga kunder dock tills nya tjänsten lanseras mitten 2023</t>
  </si>
  <si>
    <t>UPA 3.2</t>
  </si>
  <si>
    <t>Öppnat UPA 3.2</t>
  </si>
  <si>
    <t>Pris för Utökad underskriftstjänst utveckling, tillagd under Valbara i utveckling</t>
  </si>
  <si>
    <t>Volymbaserad. Faktureras av förvaltning</t>
  </si>
  <si>
    <t>Bild (i 1177 på telefon)</t>
  </si>
  <si>
    <t>Video (i 1177 på telefon)</t>
  </si>
  <si>
    <t>Uppdaterat tjänster med nya 1177-namn</t>
  </si>
  <si>
    <t>Tillagt pris för Symptombedömning och hänvisning 10 regioner 7,20:-/invånare</t>
  </si>
  <si>
    <t>Separat fakturering mars 2023. Därefter kvartalsvis förskott.</t>
  </si>
  <si>
    <t>Uppdaterat "1177 VG-namn"</t>
  </si>
  <si>
    <t xml:space="preserve">1177 på telefon </t>
  </si>
  <si>
    <t>1177.se</t>
  </si>
  <si>
    <t>Lagt till Västmanland för Video och Distans Flerpartsmöte. Fakt auto från Q2. Förv. Fakturerar feb-mars manuellt</t>
  </si>
  <si>
    <t>Ändringar avstämt med Netgain inför Q2-fakturering</t>
  </si>
  <si>
    <t xml:space="preserve">1177 Egen provhantering </t>
  </si>
  <si>
    <t>3.2</t>
  </si>
  <si>
    <t>UPA 3.3 öppnad</t>
  </si>
  <si>
    <t>1177 journal</t>
  </si>
  <si>
    <t>1177 högkostnadsskydd</t>
  </si>
  <si>
    <t>1177 rådgivningsstöd webb</t>
  </si>
  <si>
    <t>1177  stöd och behandlings-plattform</t>
  </si>
  <si>
    <t>1177 listning</t>
  </si>
  <si>
    <t xml:space="preserve">1177 inkorg </t>
  </si>
  <si>
    <t>Justerat alla 1177-namn till versaler i namn efter 1177…</t>
  </si>
  <si>
    <t>Justerat namn på utvecklingsram till 2023</t>
  </si>
  <si>
    <t>Övergår från utveckling 2024</t>
  </si>
  <si>
    <t>UPA 3.3</t>
  </si>
  <si>
    <t>Lagt in Terminologitjänst i Valbara tjänster. Dock ingen fakt. under 2023 då samma belopp faktureras utvecklingsprojektet</t>
  </si>
  <si>
    <t>1177 Symtom- bedömning och hänvisning</t>
  </si>
  <si>
    <r>
      <t xml:space="preserve">Utökad underskriftstjänst tillagd. </t>
    </r>
    <r>
      <rPr>
        <b/>
        <sz val="11"/>
        <color theme="1"/>
        <rFont val="Calibri"/>
        <family val="2"/>
        <scheme val="minor"/>
      </rPr>
      <t>MANUELL Fakt från Q3-23</t>
    </r>
    <r>
      <rPr>
        <sz val="11"/>
        <color theme="1"/>
        <rFont val="Calibri"/>
        <family val="2"/>
        <scheme val="minor"/>
      </rPr>
      <t xml:space="preserve"> pga osäkerhet om man blir klar.</t>
    </r>
  </si>
  <si>
    <t>Statistiktjänst Export införd som valbar för Q-fakt Q3 och löpande mot KST: 9121</t>
  </si>
  <si>
    <t>Utveckling Statistiktjänst Export Upphör fakturering</t>
  </si>
  <si>
    <t>Ändringar avstämt med Netgain inför Q3-fakturering</t>
  </si>
  <si>
    <t>Lagt till 18 tomma valbara för kommande tjänster</t>
  </si>
  <si>
    <t>Bevaka SLL´s pris för 1177 på telefon och gällande rabatter</t>
  </si>
  <si>
    <t>Lagt till Underskriftstjänst förvaltning inför fakt Q3 10 regioner 0,73 öre/inv.</t>
  </si>
  <si>
    <t>Ändringar Underskriftstjänst avstämt med Netgain inför Q3-fakturering</t>
  </si>
  <si>
    <t>Lagt till 1177 tidbok i förvaltning. Fakturering påbörjas Q1-2024.</t>
  </si>
  <si>
    <t>3.3</t>
  </si>
  <si>
    <t>UPA 3.4</t>
  </si>
  <si>
    <t xml:space="preserve">UPA 3.4 öppnad </t>
  </si>
  <si>
    <t>Utbudstjänsten pausar fakturering från Q3</t>
  </si>
  <si>
    <t>Notering att SDK drivs vidare av Inera fram till 1/4-24. Därefter tas tjänsten över av DIGG. Fortatt ingen regionsfakturering</t>
  </si>
  <si>
    <t>Korrigerat priset för 1177 tidbok inför helårsfakturering enl. avsiktsförklaring i dec 2022.</t>
  </si>
  <si>
    <t>Noterat fakturerat 1177 Tidbok helår 2023</t>
  </si>
  <si>
    <t>Noterat att Västerbotten anslutit till PU redan i april 2023</t>
  </si>
  <si>
    <t>Justerad med +4% tillsammans med förvaltning</t>
  </si>
  <si>
    <t>Justerat e-klient baserat på prognos 2023 +4%</t>
  </si>
  <si>
    <t>Statistiktjänst export</t>
  </si>
  <si>
    <t>Pausad</t>
  </si>
  <si>
    <t>Väntar Avsiktsförkl</t>
  </si>
  <si>
    <t>Justerat upp 1177 inkorgs prognos med halvår 2023 som bas.</t>
  </si>
  <si>
    <t xml:space="preserve">Volymsbaserad. Faktureras av förvaltning kvartalsvis efterskott </t>
  </si>
  <si>
    <t>Pronos 2023 med halvår som bas +4%</t>
  </si>
  <si>
    <t>Prel 3.4</t>
  </si>
  <si>
    <t>UPA 3.5</t>
  </si>
  <si>
    <t>UPA 3.5 öppnad</t>
  </si>
  <si>
    <t>Korrigerat text i faktureringsprincip för formulärtjänsten till "Kvartal i förskott"</t>
  </si>
  <si>
    <t>Korrigerat 1177 Formulärtjänsten att rabatterat pris för Stockholm upphör och alla regioner betalar efter givet invånarpris 2024</t>
  </si>
  <si>
    <t>Prel 3.5</t>
  </si>
  <si>
    <t>Prel 3.6</t>
  </si>
  <si>
    <t>UPA 3.6 öppnad</t>
  </si>
  <si>
    <t>Noterat ingen prisökning 2024 1177 inkorg</t>
  </si>
  <si>
    <t>Prishöjt Symtombedömning och hänvisning till 7,79:- 2024</t>
  </si>
  <si>
    <t>Justerat celler för exakt invånarpris</t>
  </si>
  <si>
    <t>Skickat till Netgain</t>
  </si>
  <si>
    <t>Prel 3.7</t>
  </si>
  <si>
    <t>Öppnat prel 3.7</t>
  </si>
  <si>
    <t>Uppdaterat med nya befolkningstal per 2023/08</t>
  </si>
  <si>
    <t>Justerat beräkning gemensamma i utveckling</t>
  </si>
  <si>
    <t>Gått igenom och prickat mot inmatningar i KP. Noterat tillkommande regioner…</t>
  </si>
  <si>
    <t>Halland och Dalarna tillagda för Underskriftstjänst Web/API</t>
  </si>
  <si>
    <t xml:space="preserve">Laggt till Uppsala, Gottland och Norrbotten i IAM Autentisering </t>
  </si>
  <si>
    <t>Verksamhetsstöd 1177 på telefon upphör fakturering efter Q4-2023 (valbar i utveckling)</t>
  </si>
  <si>
    <t>Ingen regionsfakturering</t>
  </si>
  <si>
    <t>Utbudstjänsten
PAUSAD!</t>
  </si>
  <si>
    <t>Rensat inaktuell info och tagit bort tjänster som stängs 2024. Ändrat färgsättning och layouter, rensat kommentarer</t>
  </si>
  <si>
    <t>Prel 3.8</t>
  </si>
  <si>
    <t>Öppnat prel 3.8</t>
  </si>
  <si>
    <t>Utveckling ny 1177-app</t>
  </si>
  <si>
    <t>Barn och ungas rätt till information i 1177</t>
  </si>
  <si>
    <t>Verifierat pris 2024</t>
  </si>
  <si>
    <t>Städat inaktuella ev. avsiktsförklaringar och tagit bort egenfinansierade projekt</t>
  </si>
  <si>
    <t xml:space="preserve">UPA 3.9 öppnad </t>
  </si>
  <si>
    <t>Sammanhållen planering tillagd som "väntar avsiktsförklaring" i Valbara i utveckling. Utan pris!</t>
  </si>
  <si>
    <t>Prel 3.9</t>
  </si>
  <si>
    <t>Uppdaterat med pågående och planerade intresseanmälningar och avsiktsförklaringar</t>
  </si>
  <si>
    <t>Prel 4.0</t>
  </si>
  <si>
    <t>Rensat formler för invånarpris valbara</t>
  </si>
  <si>
    <t>Stockholm rabatt</t>
  </si>
  <si>
    <t>Notering</t>
  </si>
  <si>
    <t>Manuell fakt Q1-24</t>
  </si>
  <si>
    <t>Prognos. Faktureras av förvaltning</t>
  </si>
  <si>
    <t>Prognos 2023. Faktureras av förvaltning</t>
  </si>
  <si>
    <t>Lagt till Sammanhållen planering valbar i utveckling 2/3 av utvecklingen 2024</t>
  </si>
  <si>
    <t>Uppsala fakturerat hela utvecklingen 2023</t>
  </si>
  <si>
    <t>Totalt /region</t>
  </si>
  <si>
    <t>OBS!!! Manuel fakt Q1 Uppsala hela perioden</t>
  </si>
  <si>
    <t>Autentiserings-tjänst SITHS</t>
  </si>
  <si>
    <t>Bytt namn från IAM IDP Gemensam del  och valbar, till Legitimeringstjänst IdP för medarbetare</t>
  </si>
  <si>
    <t>Ändrat namn och KST på IAM Autentisering (egna anslutningar) till Autentiseringstjänst SITHS och bytt KST till 9003</t>
  </si>
  <si>
    <t>4.0</t>
  </si>
  <si>
    <t>Meddelat Ineras Programråd via Ineras Kansli</t>
  </si>
  <si>
    <t>4.1</t>
  </si>
  <si>
    <t>UPA 4.1 öppnad</t>
  </si>
  <si>
    <t>Lagt till utfallssiffror 2023 som prognos 2024 för överskjutande SMS och inlogg</t>
  </si>
  <si>
    <t>UPA 4.1</t>
  </si>
  <si>
    <t>UPA 4.2</t>
  </si>
  <si>
    <t>UPA 4.2 öppnad</t>
  </si>
  <si>
    <t>Fakturerat helår 2024</t>
  </si>
  <si>
    <t>Helår i förskott baserat på regionernas inventering av antal PC</t>
  </si>
  <si>
    <t>Justerat ändrade principer för fakturering av e-klient (helår förskott) och uppdaterat siffror med gjord årsfakturering 2024</t>
  </si>
  <si>
    <t>4.2</t>
  </si>
  <si>
    <t>UPA 4.3</t>
  </si>
  <si>
    <t>UPA 4.3 öppnad</t>
  </si>
  <si>
    <t>Programråd meddelat om uppdaterad version 4.2 via mail från kansli</t>
  </si>
  <si>
    <t>Noterat i namn att Legitimeringstjänst Idp finns både som valbar och gemensam.</t>
  </si>
  <si>
    <t>Säkerhetstjänster gemensam</t>
  </si>
  <si>
    <r>
      <t xml:space="preserve">Uppsala och Östergötland har kommit till Statistiktjänst Export. Fakt från Q1-24 (manuell) + retro utv. </t>
    </r>
    <r>
      <rPr>
        <b/>
        <sz val="11"/>
        <color theme="1"/>
        <rFont val="Calibri"/>
        <family val="2"/>
        <scheme val="minor"/>
      </rPr>
      <t>Meddelat Netgain</t>
    </r>
    <r>
      <rPr>
        <sz val="11"/>
        <color theme="1"/>
        <rFont val="Calibri"/>
        <family val="2"/>
        <scheme val="minor"/>
      </rPr>
      <t>!</t>
    </r>
  </si>
  <si>
    <t>Lagt till att Örebro tillkommit till Autentiseringstjänst SITHS. Inlagt i ServiceNow enl. fakturafil 240514</t>
  </si>
  <si>
    <t>Noterat Halland avslut 2025 1177 Video</t>
  </si>
  <si>
    <t>Värmland tillagt Symtombedömning och hänvisning 5/3. Manuell fakt 5/3-30/6 Därefter auto från KP-fil. Meddelat Netgain</t>
  </si>
  <si>
    <t>Lagt in ny prognos 2024 för Digitalt möte</t>
  </si>
  <si>
    <t>V. 4.4 Publicerad på Inera.se</t>
  </si>
  <si>
    <t>4.3</t>
  </si>
  <si>
    <t xml:space="preserve">UPA 4.4 öppnad      </t>
  </si>
  <si>
    <t>Prel 2025</t>
  </si>
  <si>
    <t>Prog. Bas Q2 2023 +4%+1%</t>
  </si>
  <si>
    <t>Räknat upp alla priser och prognoser med 1%</t>
  </si>
  <si>
    <t>Kolla SLLS's pris!</t>
  </si>
  <si>
    <t>Halland avslut 1177 Video från årsskifte</t>
  </si>
  <si>
    <t>1177 sammanhållen planering endast Q1&amp;Q2</t>
  </si>
  <si>
    <t>Halva 2024 +1%</t>
  </si>
  <si>
    <t>2/3 av projektet 2024. 1/3 2025</t>
  </si>
  <si>
    <t>Hela beloppet fakt under 2 kvartal 2025 sedan avbryt</t>
  </si>
  <si>
    <t>Sammanhållen planering (valb i utv) fakturerar halva beloppet (+1%) jämfört med 2024, fördelat på Q1 &amp; Q2</t>
  </si>
  <si>
    <t>Pris baserat på 60% deltagande + separat tilläggsfinansiering av Skåne och VGR</t>
  </si>
  <si>
    <t>Ingen prisjust 2025</t>
  </si>
  <si>
    <t>Skåne och VGR kompletteringsfinansierar</t>
  </si>
  <si>
    <t>Lagt till Invånarens samtycken i 1177 som Valbar i utveckling. In i SN från Q1-fakt</t>
  </si>
  <si>
    <t>8458 (2903)</t>
  </si>
  <si>
    <t>Fredrik kollar med Malin att genomfaktureringen också räknas upp med 1% i budget</t>
  </si>
  <si>
    <t xml:space="preserve">1177 tidbokning
</t>
  </si>
  <si>
    <t>Gemensam från 2025</t>
  </si>
  <si>
    <t xml:space="preserve">Kolla prog 2025 med förvaltningen </t>
  </si>
  <si>
    <t>Lagt till Skåne som kund i 1177 Video från 2025</t>
  </si>
  <si>
    <t>Verifierat pris 2025</t>
  </si>
  <si>
    <t>Ändrat Personuppgiftstjänst från valbar till gemensam 2025</t>
  </si>
  <si>
    <t>Underskrifts-tjänst web/API</t>
  </si>
  <si>
    <t>Personuppgifts- tjänst 
(gemensam från 2025)</t>
  </si>
  <si>
    <t>1177 Formulärhantering. Stockholm avslutar från 2025</t>
  </si>
  <si>
    <t>Terminologi-tjänst</t>
  </si>
  <si>
    <t>Priser 2025 totalt:</t>
  </si>
  <si>
    <t>Pris 2025 totalt:</t>
  </si>
  <si>
    <t>Avstämt med Thord</t>
  </si>
  <si>
    <t>Prognos2025 utan 1%</t>
  </si>
  <si>
    <t>Prognos 2025</t>
  </si>
  <si>
    <t>Ev ny prismodell under 2025</t>
  </si>
  <si>
    <t>Justerat prognos 2025 för Digitalt möte</t>
  </si>
  <si>
    <t>SCB prog.
31 augusti 2024</t>
  </si>
  <si>
    <t>Justerat befolkningsprognos bas juli 2024</t>
  </si>
  <si>
    <t>Efter årsslut 2025</t>
  </si>
  <si>
    <t>Utvecklingsram 2025</t>
  </si>
  <si>
    <t>Legitimeringstjänst IdP för medarbetare gemensam</t>
  </si>
  <si>
    <t>Ev ny prismodell 25?</t>
  </si>
  <si>
    <t>Justerat upp abonnemang för 1177 Symtombedömning och hänvisning till 8,88:-/inv i överenskommelse med regionerna</t>
  </si>
  <si>
    <t>Lagt till Listningsfunktion i 1177 SBH med prisjusterat 1% till 2,11:-/inv.</t>
  </si>
  <si>
    <t>Preliminär 2025 öppnad</t>
  </si>
  <si>
    <t>Priser 2025 per invånare och år:</t>
  </si>
  <si>
    <t>Per invånare och år</t>
  </si>
  <si>
    <t>Pris per invånare och år:</t>
  </si>
  <si>
    <t>Ändrat namn på tjänsten NKK till 1177 för vårdpersonal</t>
  </si>
  <si>
    <t>1177 för vårdpersonal (tidigare NKK)</t>
  </si>
  <si>
    <t>Namnbyte okt-24</t>
  </si>
  <si>
    <t>Uppdaterat med gällande befolkningssiffror för 2025</t>
  </si>
  <si>
    <t>SCB aug 2024</t>
  </si>
  <si>
    <t>Stockholm tillagd i Terminologitjänst</t>
  </si>
  <si>
    <t>Listningstjänst i SBH justerat pris till 2,13 kr/inv. pga ökade leverantörskostnader</t>
  </si>
  <si>
    <t>Korrigerat totalsumma intäkt 1177 på telefon med Stockholms rabatt.</t>
  </si>
  <si>
    <t>Nytt pris 2,13;-</t>
  </si>
  <si>
    <t>Korrigerat bakgrundsinfo listning i 1177 SBH</t>
  </si>
  <si>
    <t>1177 Ombudstjänst</t>
  </si>
  <si>
    <t>Korrigerat pris för HSA med + 8% enl beslut programråd under 2024. Meddelat Netgain!</t>
  </si>
  <si>
    <t>Städad och publicerad på Inera.se</t>
  </si>
  <si>
    <t>5.0</t>
  </si>
  <si>
    <t>Gemensamt region helår 2025
Prisbas totalintäkt</t>
  </si>
  <si>
    <t>ingen indexhöjning 2025</t>
  </si>
  <si>
    <t>Faktureras i januari för helår 2025</t>
  </si>
  <si>
    <t>Engång helår</t>
  </si>
  <si>
    <t>Listnings-funktion i 1177 SBH (NY 2025)</t>
  </si>
  <si>
    <t>Prognos  2025</t>
  </si>
  <si>
    <t>Ingen regionsfakt.</t>
  </si>
  <si>
    <t>Invånarens samtycken på 1177</t>
  </si>
  <si>
    <t>UPA 5.1</t>
  </si>
  <si>
    <t>Öppnat UPA 5.1</t>
  </si>
  <si>
    <t>Justerat invånarpris 1177 SBH till 8,80 kr/inv Meddelat Netgain</t>
  </si>
  <si>
    <t>Hjälpmedels-tjänsten abonnemang
(ej volym)</t>
  </si>
  <si>
    <t>Prognos 2025 inkl 1% indexhöjning. Faktureras av förvaltning</t>
  </si>
  <si>
    <t>Justerat Hjälpmedelstjänsten med rätt prognos baserat på Q1-faktura</t>
  </si>
  <si>
    <t>1177 inloggningsportal (e-tjänster)</t>
  </si>
  <si>
    <t>Bytt namn 1177 e-tjänster till 1177 inloggningsportal</t>
  </si>
  <si>
    <t>5.1</t>
  </si>
  <si>
    <t>UPA 5.2</t>
  </si>
  <si>
    <t>Öppnat UPA 5.2</t>
  </si>
  <si>
    <t>Ändrat fakturering e-klient till faktiska siffror 2025</t>
  </si>
  <si>
    <t>Fakturerat 2025</t>
  </si>
  <si>
    <t>Lagt in verklig fakturering överskjutande SMS&amp;Inlogg 2025</t>
  </si>
  <si>
    <t>Utfall 2024</t>
  </si>
  <si>
    <t>Utfall 2024 fakturerat</t>
  </si>
  <si>
    <t>5.2</t>
  </si>
  <si>
    <t>UPA 5.3</t>
  </si>
  <si>
    <t>Lagt till Västernorrland till Statistiktjänst Export. Meddelat SN/Netgain</t>
  </si>
  <si>
    <t>Sammanhållen planering etapp 1 avslutar utvecklingsfakturering efter Q2. Meddelat SN/Netgain</t>
  </si>
  <si>
    <t>Gemensamma i utveckling 2025</t>
  </si>
  <si>
    <t>Valbara tjänster 2025</t>
  </si>
  <si>
    <t>Valbara i utveckling 2025</t>
  </si>
  <si>
    <t>Separerat 1177 Formulärhantering i två artiklar valbar resp gem. med nya invånarpriser. Giltigt från Q2-25 Best. i SN</t>
  </si>
  <si>
    <t>Nytt pris från Q2</t>
  </si>
  <si>
    <t>Gemensam del från Q2-2025</t>
  </si>
  <si>
    <t>Korr.fakt Q2-2025</t>
  </si>
  <si>
    <t>Ny 2025</t>
  </si>
  <si>
    <t>1177 formulär- hantering gemensam
(Ny från Q2)</t>
  </si>
  <si>
    <t>1177 formulär- hantering valbar
(delad från Q2)</t>
  </si>
  <si>
    <t>5.3</t>
  </si>
  <si>
    <t>UPA 5.4</t>
  </si>
  <si>
    <t xml:space="preserve">Öppnat UPA 5.4 </t>
  </si>
  <si>
    <t>Lagt till Elektronisk beställning och förv. av lab.undersökningar utv 3 kvartal 2025</t>
  </si>
  <si>
    <t>3/4 av projektet 2025</t>
  </si>
  <si>
    <t>Manuellt fakt Q2</t>
  </si>
  <si>
    <t>Mar,Jun,Sep,Dec,</t>
  </si>
  <si>
    <t>8483 (2903)</t>
  </si>
  <si>
    <t>Publicerad 5.3 på Inera.se</t>
  </si>
  <si>
    <t>Publicerat 5.4 på Inera.se</t>
  </si>
  <si>
    <t>C</t>
  </si>
  <si>
    <t>Öppnat UPA 5.5</t>
  </si>
  <si>
    <t>Bindningstid: 2025-09-01</t>
  </si>
  <si>
    <t>Bindningstid: 2027-06-01</t>
  </si>
  <si>
    <t>Bindningstid: 2027-06-30</t>
  </si>
  <si>
    <t>Bindningstid: 2027-03-31</t>
  </si>
  <si>
    <t>Bindningstid: 2025-12-31</t>
  </si>
  <si>
    <t>Lagt till bindningstider för StatistikOrg, Statistik Export, Underskriftstjänst, Symtombedömning &amp; hänvisning samt Terminologitjänst.</t>
  </si>
  <si>
    <t>5.4</t>
  </si>
  <si>
    <t>UPA 5.5</t>
  </si>
  <si>
    <t>5.5</t>
  </si>
  <si>
    <t>Publicerat 5.5 på Inera.se</t>
  </si>
  <si>
    <t>UPA 5.6</t>
  </si>
  <si>
    <t>Öppnat UPA 5.6</t>
  </si>
  <si>
    <t>Noterat att Stockholm lämnar 1177 Ombudstjänst. Effektueras 261231</t>
  </si>
  <si>
    <t>Elektronisk beställning och svar av lab.undersökningar Ny 2025</t>
  </si>
  <si>
    <t>Förenklad utgivning SITHS eID</t>
  </si>
  <si>
    <t>Fortsatt utveckling 1177 för vårdpersonal​</t>
  </si>
  <si>
    <t>Väntar intresseanmälan</t>
  </si>
  <si>
    <t>1177 sammanhållen planering Steg 2</t>
  </si>
  <si>
    <t>Fristående hänvisningsstöd (RGS webb 2.0)​</t>
  </si>
  <si>
    <t>Uppdaterat kommande avsiktsförklaringar och intresseanmälningar utveckling</t>
  </si>
  <si>
    <t>Uppdaterat 1177 på telefon med korrekta siffror efter missad prisjustering 2025</t>
  </si>
  <si>
    <t>Q3 fakt manuellt</t>
  </si>
  <si>
    <t>Bindningstid: 2028-06-30</t>
  </si>
  <si>
    <t>Ny tjänst under pågående utv.</t>
  </si>
  <si>
    <t>Lagt till 1177 samtycken under valbara tjänster. Ej meddelat SN &amp; Netgain. Manuell Q3-fakturering 2025</t>
  </si>
  <si>
    <t>Legitimerings-tjänst IdP för medarbetare Bas (valbar)</t>
  </si>
  <si>
    <t>Legitimerings-tjänst IdP för medarbetare Plus (valbar)</t>
  </si>
  <si>
    <t>Ny 250605</t>
  </si>
  <si>
    <t>Lagt till artikeln IDP-Plus som egen kolumn  under Valbart och bytt namn på Bas.</t>
  </si>
  <si>
    <t>Väntar</t>
  </si>
  <si>
    <t>1177 samtycken förvaltning
(Ny Q3-25)</t>
  </si>
  <si>
    <t>5.6</t>
  </si>
  <si>
    <t>Publicerat 5.6 på Inera.se</t>
  </si>
  <si>
    <t>UPA 5.7</t>
  </si>
  <si>
    <t>Öppnat UPA 5.7</t>
  </si>
  <si>
    <t>Korrigerat årsintäkt Elektronisk best &amp; svar labbunders (75% av proj 2025). Dock har faktureringen varit korrekt under året</t>
  </si>
  <si>
    <t>Prishöjd 24% 250701</t>
  </si>
  <si>
    <t>UPA 5,7</t>
  </si>
  <si>
    <t>Lagt in aviserad prishöjning 24% på Video&amp;distansmöte Infrastruktur och flerpartsmöte från 250701. Ej meddetat Netgain</t>
  </si>
  <si>
    <t>5.7</t>
  </si>
  <si>
    <t>Publicerat 5.7 på Inera.se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</si>
</sst>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#,###,##0&quot; kr&quot;;[Red]\-##,###,##0&quot; kr&quot;"/>
    <numFmt numFmtId="165" formatCode="0.0%"/>
    <numFmt numFmtId="166" formatCode="#,##0&quot; st&quot;"/>
    <numFmt numFmtId="167" formatCode="_-* #,##0\ &quot;kr&quot;_-;\-* #,##0\ &quot;kr&quot;_-;_-* &quot;-&quot;??\ &quot;kr&quot;_-;_-@_-"/>
    <numFmt numFmtId="168" formatCode="#,##0.00\ &quot;kr&quot;"/>
    <numFmt numFmtId="169" formatCode="0.0000"/>
    <numFmt numFmtId="170" formatCode="#,##0.00000_ ;[Red]\-#,##0.00000\ "/>
    <numFmt numFmtId="171" formatCode="0.000%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3F73"/>
      <name val="Calibri"/>
      <family val="2"/>
      <scheme val="minor"/>
    </font>
    <font>
      <b/>
      <sz val="16"/>
      <color rgb="FFC03F73"/>
      <name val="Calibri"/>
      <family val="2"/>
      <scheme val="minor"/>
    </font>
    <font>
      <b/>
      <sz val="18"/>
      <color rgb="FFC03F73"/>
      <name val="Calibri"/>
      <family val="2"/>
      <scheme val="minor"/>
    </font>
    <font>
      <sz val="10"/>
      <color rgb="FFC0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DAC5"/>
        <bgColor indexed="64"/>
      </patternFill>
    </fill>
    <fill>
      <patternFill patternType="solid">
        <fgColor rgb="FFC03F73"/>
        <bgColor indexed="64"/>
      </patternFill>
    </fill>
    <fill>
      <patternFill patternType="solid">
        <fgColor rgb="FFCCCCC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6" fontId="0" fillId="0" borderId="0" xfId="0" applyNumberFormat="1"/>
    <xf numFmtId="164" fontId="8" fillId="0" borderId="3" xfId="0" applyNumberFormat="1" applyFont="1" applyBorder="1"/>
    <xf numFmtId="164" fontId="8" fillId="4" borderId="3" xfId="0" applyNumberFormat="1" applyFont="1" applyFill="1" applyBorder="1"/>
    <xf numFmtId="164" fontId="8" fillId="0" borderId="5" xfId="0" applyNumberFormat="1" applyFont="1" applyBorder="1"/>
    <xf numFmtId="164" fontId="8" fillId="4" borderId="1" xfId="0" applyNumberFormat="1" applyFont="1" applyFill="1" applyBorder="1"/>
    <xf numFmtId="164" fontId="8" fillId="0" borderId="1" xfId="0" applyNumberFormat="1" applyFont="1" applyBorder="1"/>
    <xf numFmtId="164" fontId="8" fillId="0" borderId="7" xfId="0" applyNumberFormat="1" applyFont="1" applyBorder="1"/>
    <xf numFmtId="164" fontId="8" fillId="0" borderId="10" xfId="0" applyNumberFormat="1" applyFont="1" applyBorder="1"/>
    <xf numFmtId="164" fontId="8" fillId="4" borderId="11" xfId="0" applyNumberFormat="1" applyFont="1" applyFill="1" applyBorder="1"/>
    <xf numFmtId="164" fontId="8" fillId="0" borderId="11" xfId="0" applyNumberFormat="1" applyFont="1" applyBorder="1"/>
    <xf numFmtId="164" fontId="8" fillId="0" borderId="12" xfId="0" applyNumberFormat="1" applyFont="1" applyBorder="1"/>
    <xf numFmtId="164" fontId="7" fillId="0" borderId="2" xfId="0" applyNumberFormat="1" applyFont="1" applyBorder="1"/>
    <xf numFmtId="164" fontId="7" fillId="4" borderId="3" xfId="0" applyNumberFormat="1" applyFont="1" applyFill="1" applyBorder="1"/>
    <xf numFmtId="164" fontId="7" fillId="0" borderId="3" xfId="0" applyNumberFormat="1" applyFont="1" applyBorder="1"/>
    <xf numFmtId="164" fontId="7" fillId="0" borderId="5" xfId="0" applyNumberFormat="1" applyFont="1" applyBorder="1"/>
    <xf numFmtId="164" fontId="8" fillId="4" borderId="0" xfId="0" applyNumberFormat="1" applyFont="1" applyFill="1"/>
    <xf numFmtId="164" fontId="8" fillId="0" borderId="0" xfId="0" applyNumberFormat="1" applyFont="1"/>
    <xf numFmtId="0" fontId="8" fillId="4" borderId="0" xfId="0" applyFont="1" applyFill="1"/>
    <xf numFmtId="0" fontId="8" fillId="0" borderId="0" xfId="0" applyFont="1"/>
    <xf numFmtId="0" fontId="8" fillId="0" borderId="9" xfId="0" applyFont="1" applyBorder="1"/>
    <xf numFmtId="10" fontId="8" fillId="4" borderId="0" xfId="1" applyNumberFormat="1" applyFont="1" applyFill="1" applyBorder="1" applyProtection="1"/>
    <xf numFmtId="10" fontId="8" fillId="0" borderId="0" xfId="1" applyNumberFormat="1" applyFont="1" applyBorder="1" applyProtection="1"/>
    <xf numFmtId="10" fontId="8" fillId="0" borderId="9" xfId="1" applyNumberFormat="1" applyFont="1" applyBorder="1" applyProtection="1"/>
    <xf numFmtId="0" fontId="8" fillId="0" borderId="8" xfId="0" applyFont="1" applyBorder="1"/>
    <xf numFmtId="164" fontId="8" fillId="0" borderId="16" xfId="0" applyNumberFormat="1" applyFont="1" applyBorder="1"/>
    <xf numFmtId="164" fontId="8" fillId="0" borderId="17" xfId="0" applyNumberFormat="1" applyFont="1" applyBorder="1"/>
    <xf numFmtId="164" fontId="8" fillId="4" borderId="18" xfId="0" applyNumberFormat="1" applyFont="1" applyFill="1" applyBorder="1"/>
    <xf numFmtId="164" fontId="8" fillId="0" borderId="18" xfId="0" applyNumberFormat="1" applyFont="1" applyBorder="1"/>
    <xf numFmtId="164" fontId="8" fillId="0" borderId="19" xfId="0" applyNumberFormat="1" applyFont="1" applyBorder="1"/>
    <xf numFmtId="10" fontId="8" fillId="0" borderId="8" xfId="1" applyNumberFormat="1" applyFont="1" applyBorder="1" applyProtection="1"/>
    <xf numFmtId="164" fontId="10" fillId="0" borderId="3" xfId="0" applyNumberFormat="1" applyFont="1" applyBorder="1"/>
    <xf numFmtId="164" fontId="10" fillId="4" borderId="3" xfId="0" applyNumberFormat="1" applyFont="1" applyFill="1" applyBorder="1"/>
    <xf numFmtId="164" fontId="10" fillId="0" borderId="5" xfId="0" applyNumberFormat="1" applyFont="1" applyBorder="1"/>
    <xf numFmtId="0" fontId="14" fillId="0" borderId="0" xfId="0" applyFont="1"/>
    <xf numFmtId="0" fontId="1" fillId="0" borderId="0" xfId="0" applyFont="1" applyAlignment="1">
      <alignment horizontal="center"/>
    </xf>
    <xf numFmtId="0" fontId="0" fillId="0" borderId="11" xfId="0" applyBorder="1"/>
    <xf numFmtId="167" fontId="0" fillId="0" borderId="0" xfId="2" applyNumberFormat="1" applyFont="1" applyBorder="1"/>
    <xf numFmtId="0" fontId="17" fillId="0" borderId="0" xfId="0" applyFont="1"/>
    <xf numFmtId="0" fontId="14" fillId="0" borderId="0" xfId="0" applyFont="1" applyAlignment="1">
      <alignment horizontal="left"/>
    </xf>
    <xf numFmtId="0" fontId="19" fillId="0" borderId="0" xfId="0" applyFont="1"/>
    <xf numFmtId="0" fontId="5" fillId="0" borderId="1" xfId="0" applyFont="1" applyBorder="1"/>
    <xf numFmtId="167" fontId="7" fillId="0" borderId="0" xfId="2" applyNumberFormat="1" applyFont="1" applyBorder="1" applyProtection="1"/>
    <xf numFmtId="167" fontId="8" fillId="0" borderId="0" xfId="2" applyNumberFormat="1" applyFont="1" applyBorder="1" applyProtection="1"/>
    <xf numFmtId="167" fontId="1" fillId="0" borderId="0" xfId="2" applyNumberFormat="1" applyFont="1" applyBorder="1"/>
    <xf numFmtId="167" fontId="9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5" fillId="0" borderId="0" xfId="0" applyFont="1" applyAlignment="1">
      <alignment horizontal="left"/>
    </xf>
    <xf numFmtId="0" fontId="0" fillId="0" borderId="23" xfId="0" applyBorder="1" applyAlignment="1">
      <alignment horizontal="left" vertical="top"/>
    </xf>
    <xf numFmtId="49" fontId="0" fillId="0" borderId="23" xfId="0" applyNumberFormat="1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166" fontId="8" fillId="0" borderId="11" xfId="0" applyNumberFormat="1" applyFont="1" applyBorder="1" applyAlignment="1">
      <alignment horizontal="center"/>
    </xf>
    <xf numFmtId="166" fontId="8" fillId="4" borderId="11" xfId="0" applyNumberFormat="1" applyFont="1" applyFill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4" fontId="10" fillId="0" borderId="4" xfId="0" applyNumberFormat="1" applyFont="1" applyBorder="1"/>
    <xf numFmtId="164" fontId="10" fillId="4" borderId="0" xfId="0" applyNumberFormat="1" applyFont="1" applyFill="1"/>
    <xf numFmtId="164" fontId="10" fillId="0" borderId="0" xfId="0" applyNumberFormat="1" applyFont="1"/>
    <xf numFmtId="164" fontId="10" fillId="0" borderId="14" xfId="0" applyNumberFormat="1" applyFont="1" applyBorder="1"/>
    <xf numFmtId="164" fontId="10" fillId="0" borderId="2" xfId="0" applyNumberFormat="1" applyFont="1" applyBorder="1"/>
    <xf numFmtId="2" fontId="8" fillId="0" borderId="0" xfId="0" applyNumberFormat="1" applyFont="1"/>
    <xf numFmtId="0" fontId="0" fillId="0" borderId="0" xfId="0" applyAlignment="1">
      <alignment wrapText="1"/>
    </xf>
    <xf numFmtId="164" fontId="8" fillId="5" borderId="1" xfId="0" applyNumberFormat="1" applyFont="1" applyFill="1" applyBorder="1"/>
    <xf numFmtId="164" fontId="8" fillId="5" borderId="7" xfId="0" applyNumberFormat="1" applyFont="1" applyFill="1" applyBorder="1"/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wrapText="1"/>
    </xf>
    <xf numFmtId="49" fontId="0" fillId="0" borderId="0" xfId="0" applyNumberFormat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167" fontId="1" fillId="0" borderId="4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7" fontId="0" fillId="0" borderId="0" xfId="2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7" fontId="0" fillId="0" borderId="14" xfId="2" applyNumberFormat="1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7" fontId="0" fillId="0" borderId="0" xfId="2" applyNumberFormat="1" applyFont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5" fillId="0" borderId="10" xfId="0" applyFont="1" applyBorder="1" applyAlignment="1">
      <alignment vertical="top"/>
    </xf>
    <xf numFmtId="167" fontId="1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167" fontId="0" fillId="0" borderId="0" xfId="2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/>
    </xf>
    <xf numFmtId="167" fontId="0" fillId="0" borderId="0" xfId="2" applyNumberFormat="1" applyFont="1" applyAlignment="1">
      <alignment vertical="top"/>
    </xf>
    <xf numFmtId="0" fontId="0" fillId="0" borderId="6" xfId="0" applyBorder="1" applyAlignment="1">
      <alignment vertical="top"/>
    </xf>
    <xf numFmtId="49" fontId="0" fillId="0" borderId="1" xfId="0" applyNumberFormat="1" applyBorder="1" applyAlignment="1">
      <alignment vertical="top"/>
    </xf>
    <xf numFmtId="0" fontId="5" fillId="0" borderId="1" xfId="0" applyFont="1" applyBorder="1" applyAlignment="1">
      <alignment vertical="top"/>
    </xf>
    <xf numFmtId="0" fontId="15" fillId="0" borderId="10" xfId="0" applyFont="1" applyBorder="1" applyAlignment="1">
      <alignment horizontal="left" wrapText="1"/>
    </xf>
    <xf numFmtId="167" fontId="1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167" fontId="0" fillId="0" borderId="0" xfId="2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7" fontId="0" fillId="0" borderId="14" xfId="2" applyNumberFormat="1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167" fontId="0" fillId="0" borderId="0" xfId="2" applyNumberFormat="1" applyFont="1" applyAlignment="1">
      <alignment horizontal="left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" fontId="4" fillId="6" borderId="14" xfId="0" applyNumberFormat="1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168" fontId="7" fillId="6" borderId="32" xfId="0" applyNumberFormat="1" applyFont="1" applyFill="1" applyBorder="1" applyAlignment="1">
      <alignment horizontal="right"/>
    </xf>
    <xf numFmtId="168" fontId="7" fillId="6" borderId="3" xfId="0" applyNumberFormat="1" applyFont="1" applyFill="1" applyBorder="1" applyAlignment="1">
      <alignment horizontal="right"/>
    </xf>
    <xf numFmtId="165" fontId="10" fillId="6" borderId="33" xfId="0" applyNumberFormat="1" applyFont="1" applyFill="1" applyBorder="1" applyAlignment="1">
      <alignment horizontal="right"/>
    </xf>
    <xf numFmtId="165" fontId="10" fillId="6" borderId="5" xfId="0" applyNumberFormat="1" applyFont="1" applyFill="1" applyBorder="1" applyAlignment="1">
      <alignment horizontal="right"/>
    </xf>
    <xf numFmtId="164" fontId="9" fillId="0" borderId="0" xfId="0" applyNumberFormat="1" applyFont="1"/>
    <xf numFmtId="166" fontId="25" fillId="0" borderId="0" xfId="0" applyNumberFormat="1" applyFont="1"/>
    <xf numFmtId="0" fontId="8" fillId="5" borderId="0" xfId="0" applyFont="1" applyFill="1"/>
    <xf numFmtId="0" fontId="13" fillId="0" borderId="23" xfId="0" applyFont="1" applyBorder="1" applyAlignment="1">
      <alignment horizontal="left" vertical="top"/>
    </xf>
    <xf numFmtId="0" fontId="8" fillId="7" borderId="0" xfId="0" applyFont="1" applyFill="1"/>
    <xf numFmtId="164" fontId="0" fillId="8" borderId="0" xfId="0" applyNumberFormat="1" applyFill="1"/>
    <xf numFmtId="0" fontId="0" fillId="9" borderId="0" xfId="0" applyFill="1"/>
    <xf numFmtId="164" fontId="8" fillId="0" borderId="8" xfId="0" applyNumberFormat="1" applyFont="1" applyBorder="1"/>
    <xf numFmtId="164" fontId="8" fillId="4" borderId="8" xfId="0" applyNumberFormat="1" applyFont="1" applyFill="1" applyBorder="1"/>
    <xf numFmtId="164" fontId="8" fillId="0" borderId="9" xfId="0" applyNumberFormat="1" applyFont="1" applyBorder="1"/>
    <xf numFmtId="164" fontId="8" fillId="10" borderId="1" xfId="0" applyNumberFormat="1" applyFont="1" applyFill="1" applyBorder="1"/>
    <xf numFmtId="0" fontId="22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 applyAlignment="1">
      <alignment wrapText="1"/>
    </xf>
    <xf numFmtId="0" fontId="8" fillId="9" borderId="0" xfId="0" applyFont="1" applyFill="1"/>
    <xf numFmtId="0" fontId="13" fillId="0" borderId="0" xfId="0" applyFont="1"/>
    <xf numFmtId="0" fontId="7" fillId="0" borderId="0" xfId="0" applyFont="1"/>
    <xf numFmtId="164" fontId="8" fillId="0" borderId="42" xfId="0" applyNumberFormat="1" applyFont="1" applyBorder="1"/>
    <xf numFmtId="164" fontId="8" fillId="0" borderId="2" xfId="0" applyNumberFormat="1" applyFont="1" applyBorder="1"/>
    <xf numFmtId="164" fontId="8" fillId="0" borderId="4" xfId="0" applyNumberFormat="1" applyFont="1" applyBorder="1"/>
    <xf numFmtId="164" fontId="8" fillId="0" borderId="14" xfId="0" applyNumberFormat="1" applyFont="1" applyBorder="1"/>
    <xf numFmtId="0" fontId="16" fillId="0" borderId="6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23" fillId="0" borderId="0" xfId="0" applyFont="1"/>
    <xf numFmtId="17" fontId="8" fillId="0" borderId="0" xfId="0" applyNumberFormat="1" applyFont="1"/>
    <xf numFmtId="0" fontId="8" fillId="11" borderId="0" xfId="0" applyFont="1" applyFill="1"/>
    <xf numFmtId="0" fontId="0" fillId="4" borderId="27" xfId="0" applyFill="1" applyBorder="1" applyAlignment="1">
      <alignment horizontal="left" vertical="top"/>
    </xf>
    <xf numFmtId="0" fontId="0" fillId="4" borderId="23" xfId="0" applyFill="1" applyBorder="1" applyAlignment="1">
      <alignment horizontal="left" vertical="top"/>
    </xf>
    <xf numFmtId="166" fontId="8" fillId="0" borderId="0" xfId="0" applyNumberFormat="1" applyFont="1"/>
    <xf numFmtId="164" fontId="7" fillId="0" borderId="0" xfId="0" applyNumberFormat="1" applyFont="1"/>
    <xf numFmtId="166" fontId="7" fillId="0" borderId="0" xfId="0" applyNumberFormat="1" applyFont="1"/>
    <xf numFmtId="166" fontId="32" fillId="0" borderId="0" xfId="0" applyNumberFormat="1" applyFont="1"/>
    <xf numFmtId="164" fontId="23" fillId="0" borderId="0" xfId="0" applyNumberFormat="1" applyFont="1"/>
    <xf numFmtId="164" fontId="8" fillId="0" borderId="0" xfId="0" applyNumberFormat="1" applyFont="1" applyAlignment="1">
      <alignment wrapText="1"/>
    </xf>
    <xf numFmtId="170" fontId="8" fillId="0" borderId="0" xfId="0" applyNumberFormat="1" applyFont="1"/>
    <xf numFmtId="0" fontId="31" fillId="4" borderId="23" xfId="0" applyFont="1" applyFill="1" applyBorder="1" applyAlignment="1">
      <alignment horizontal="left" vertical="top"/>
    </xf>
    <xf numFmtId="0" fontId="0" fillId="12" borderId="23" xfId="0" applyFill="1" applyBorder="1" applyAlignment="1">
      <alignment horizontal="left" vertical="top"/>
    </xf>
    <xf numFmtId="164" fontId="28" fillId="0" borderId="2" xfId="0" applyNumberFormat="1" applyFont="1" applyBorder="1"/>
    <xf numFmtId="0" fontId="0" fillId="3" borderId="23" xfId="0" applyFill="1" applyBorder="1" applyAlignment="1">
      <alignment horizontal="left" vertical="top"/>
    </xf>
    <xf numFmtId="0" fontId="0" fillId="10" borderId="23" xfId="0" applyFill="1" applyBorder="1" applyAlignment="1">
      <alignment horizontal="left" vertical="top"/>
    </xf>
    <xf numFmtId="0" fontId="26" fillId="0" borderId="0" xfId="0" applyFont="1"/>
    <xf numFmtId="164" fontId="22" fillId="0" borderId="1" xfId="0" applyNumberFormat="1" applyFont="1" applyBorder="1"/>
    <xf numFmtId="0" fontId="2" fillId="2" borderId="21" xfId="0" applyFont="1" applyFill="1" applyBorder="1" applyAlignment="1">
      <alignment vertical="center" wrapText="1"/>
    </xf>
    <xf numFmtId="164" fontId="34" fillId="0" borderId="0" xfId="0" applyNumberFormat="1" applyFont="1"/>
    <xf numFmtId="164" fontId="6" fillId="15" borderId="3" xfId="0" applyNumberFormat="1" applyFont="1" applyFill="1" applyBorder="1" applyAlignment="1">
      <alignment horizontal="right" vertical="center" wrapText="1"/>
    </xf>
    <xf numFmtId="164" fontId="6" fillId="15" borderId="0" xfId="0" applyNumberFormat="1" applyFont="1" applyFill="1" applyAlignment="1">
      <alignment horizontal="right" vertical="center" wrapText="1"/>
    </xf>
    <xf numFmtId="8" fontId="7" fillId="15" borderId="3" xfId="0" applyNumberFormat="1" applyFont="1" applyFill="1" applyBorder="1" applyAlignment="1">
      <alignment horizontal="center"/>
    </xf>
    <xf numFmtId="168" fontId="7" fillId="15" borderId="0" xfId="0" applyNumberFormat="1" applyFont="1" applyFill="1" applyAlignment="1">
      <alignment horizontal="center"/>
    </xf>
    <xf numFmtId="168" fontId="7" fillId="15" borderId="3" xfId="0" applyNumberFormat="1" applyFont="1" applyFill="1" applyBorder="1" applyAlignment="1">
      <alignment horizontal="center"/>
    </xf>
    <xf numFmtId="168" fontId="7" fillId="15" borderId="32" xfId="0" applyNumberFormat="1" applyFont="1" applyFill="1" applyBorder="1" applyAlignment="1">
      <alignment horizontal="center"/>
    </xf>
    <xf numFmtId="168" fontId="7" fillId="15" borderId="2" xfId="0" applyNumberFormat="1" applyFont="1" applyFill="1" applyBorder="1" applyAlignment="1">
      <alignment horizontal="center"/>
    </xf>
    <xf numFmtId="164" fontId="7" fillId="15" borderId="3" xfId="0" applyNumberFormat="1" applyFont="1" applyFill="1" applyBorder="1" applyAlignment="1">
      <alignment horizontal="right"/>
    </xf>
    <xf numFmtId="168" fontId="7" fillId="15" borderId="0" xfId="0" applyNumberFormat="1" applyFont="1" applyFill="1" applyAlignment="1">
      <alignment horizontal="right"/>
    </xf>
    <xf numFmtId="168" fontId="7" fillId="15" borderId="3" xfId="0" applyNumberFormat="1" applyFont="1" applyFill="1" applyBorder="1" applyAlignment="1">
      <alignment horizontal="right"/>
    </xf>
    <xf numFmtId="168" fontId="10" fillId="15" borderId="3" xfId="0" applyNumberFormat="1" applyFont="1" applyFill="1" applyBorder="1" applyAlignment="1">
      <alignment horizontal="center"/>
    </xf>
    <xf numFmtId="164" fontId="11" fillId="15" borderId="5" xfId="0" applyNumberFormat="1" applyFont="1" applyFill="1" applyBorder="1" applyAlignment="1">
      <alignment horizontal="right" vertical="center" wrapText="1"/>
    </xf>
    <xf numFmtId="164" fontId="11" fillId="15" borderId="14" xfId="0" applyNumberFormat="1" applyFont="1" applyFill="1" applyBorder="1" applyAlignment="1">
      <alignment horizontal="right" vertical="center" wrapText="1"/>
    </xf>
    <xf numFmtId="164" fontId="10" fillId="15" borderId="5" xfId="0" applyNumberFormat="1" applyFont="1" applyFill="1" applyBorder="1" applyAlignment="1">
      <alignment horizontal="right"/>
    </xf>
    <xf numFmtId="165" fontId="10" fillId="15" borderId="0" xfId="0" applyNumberFormat="1" applyFont="1" applyFill="1" applyAlignment="1">
      <alignment horizontal="right"/>
    </xf>
    <xf numFmtId="165" fontId="10" fillId="15" borderId="3" xfId="0" applyNumberFormat="1" applyFont="1" applyFill="1" applyBorder="1" applyAlignment="1">
      <alignment horizontal="right"/>
    </xf>
    <xf numFmtId="165" fontId="10" fillId="15" borderId="5" xfId="0" applyNumberFormat="1" applyFont="1" applyFill="1" applyBorder="1" applyAlignment="1">
      <alignment horizontal="right"/>
    </xf>
    <xf numFmtId="0" fontId="6" fillId="15" borderId="11" xfId="0" applyFont="1" applyFill="1" applyBorder="1" applyAlignment="1">
      <alignment vertical="center" wrapText="1"/>
    </xf>
    <xf numFmtId="168" fontId="4" fillId="15" borderId="3" xfId="0" applyNumberFormat="1" applyFont="1" applyFill="1" applyBorder="1" applyAlignment="1">
      <alignment horizontal="center" vertical="center" wrapText="1"/>
    </xf>
    <xf numFmtId="0" fontId="36" fillId="14" borderId="20" xfId="0" applyFont="1" applyFill="1" applyBorder="1" applyAlignment="1">
      <alignment vertical="center" wrapText="1"/>
    </xf>
    <xf numFmtId="0" fontId="34" fillId="0" borderId="0" xfId="0" applyFont="1"/>
    <xf numFmtId="164" fontId="4" fillId="13" borderId="13" xfId="0" applyNumberFormat="1" applyFont="1" applyFill="1" applyBorder="1" applyAlignment="1">
      <alignment horizontal="center" vertical="center" wrapText="1"/>
    </xf>
    <xf numFmtId="164" fontId="4" fillId="13" borderId="20" xfId="0" applyNumberFormat="1" applyFont="1" applyFill="1" applyBorder="1" applyAlignment="1">
      <alignment horizontal="center" vertical="center" wrapText="1"/>
    </xf>
    <xf numFmtId="164" fontId="4" fillId="13" borderId="21" xfId="0" applyNumberFormat="1" applyFont="1" applyFill="1" applyBorder="1" applyAlignment="1">
      <alignment horizontal="center" vertical="center" wrapText="1"/>
    </xf>
    <xf numFmtId="0" fontId="36" fillId="14" borderId="10" xfId="0" applyFont="1" applyFill="1" applyBorder="1" applyAlignment="1">
      <alignment vertical="center" wrapText="1"/>
    </xf>
    <xf numFmtId="0" fontId="33" fillId="14" borderId="2" xfId="0" applyFont="1" applyFill="1" applyBorder="1" applyAlignment="1">
      <alignment horizontal="center" vertical="center" wrapText="1"/>
    </xf>
    <xf numFmtId="0" fontId="38" fillId="14" borderId="36" xfId="0" applyFont="1" applyFill="1" applyBorder="1" applyAlignment="1">
      <alignment horizontal="center" vertical="center" wrapText="1"/>
    </xf>
    <xf numFmtId="0" fontId="38" fillId="14" borderId="2" xfId="0" applyFont="1" applyFill="1" applyBorder="1" applyAlignment="1">
      <alignment horizontal="center" vertical="center" wrapText="1"/>
    </xf>
    <xf numFmtId="0" fontId="38" fillId="14" borderId="4" xfId="0" applyFont="1" applyFill="1" applyBorder="1" applyAlignment="1">
      <alignment horizontal="center" vertical="center" wrapText="1"/>
    </xf>
    <xf numFmtId="0" fontId="38" fillId="14" borderId="13" xfId="0" applyFont="1" applyFill="1" applyBorder="1" applyAlignment="1">
      <alignment horizontal="center" vertical="center" wrapText="1"/>
    </xf>
    <xf numFmtId="0" fontId="38" fillId="14" borderId="21" xfId="0" applyFont="1" applyFill="1" applyBorder="1" applyAlignment="1">
      <alignment horizontal="center" vertical="center" wrapText="1"/>
    </xf>
    <xf numFmtId="166" fontId="35" fillId="14" borderId="10" xfId="0" applyNumberFormat="1" applyFont="1" applyFill="1" applyBorder="1"/>
    <xf numFmtId="0" fontId="36" fillId="14" borderId="6" xfId="0" applyFont="1" applyFill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0" fontId="35" fillId="14" borderId="4" xfId="0" applyFont="1" applyFill="1" applyBorder="1"/>
    <xf numFmtId="0" fontId="35" fillId="14" borderId="6" xfId="0" applyFont="1" applyFill="1" applyBorder="1"/>
    <xf numFmtId="0" fontId="35" fillId="14" borderId="0" xfId="0" applyFont="1" applyFill="1"/>
    <xf numFmtId="0" fontId="38" fillId="14" borderId="11" xfId="0" applyFont="1" applyFill="1" applyBorder="1" applyAlignment="1">
      <alignment horizontal="center" vertical="center" wrapText="1"/>
    </xf>
    <xf numFmtId="0" fontId="34" fillId="14" borderId="0" xfId="0" applyFont="1" applyFill="1"/>
    <xf numFmtId="0" fontId="38" fillId="14" borderId="15" xfId="0" applyFont="1" applyFill="1" applyBorder="1" applyAlignment="1">
      <alignment horizontal="center" vertical="center" wrapText="1"/>
    </xf>
    <xf numFmtId="0" fontId="38" fillId="14" borderId="34" xfId="0" applyFont="1" applyFill="1" applyBorder="1" applyAlignment="1">
      <alignment horizontal="center" vertical="center" wrapText="1"/>
    </xf>
    <xf numFmtId="0" fontId="38" fillId="14" borderId="35" xfId="0" applyFont="1" applyFill="1" applyBorder="1" applyAlignment="1">
      <alignment horizontal="center" vertical="center" wrapText="1"/>
    </xf>
    <xf numFmtId="0" fontId="38" fillId="14" borderId="0" xfId="0" applyFont="1" applyFill="1" applyAlignment="1">
      <alignment horizontal="center" vertical="center" wrapText="1"/>
    </xf>
    <xf numFmtId="166" fontId="6" fillId="13" borderId="20" xfId="0" applyNumberFormat="1" applyFont="1" applyFill="1" applyBorder="1" applyAlignment="1">
      <alignment horizontal="center" vertical="center" wrapText="1"/>
    </xf>
    <xf numFmtId="164" fontId="6" fillId="13" borderId="21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/>
    </xf>
    <xf numFmtId="0" fontId="36" fillId="14" borderId="2" xfId="0" applyFont="1" applyFill="1" applyBorder="1" applyAlignment="1">
      <alignment vertical="center" wrapText="1"/>
    </xf>
    <xf numFmtId="0" fontId="33" fillId="14" borderId="13" xfId="0" applyFont="1" applyFill="1" applyBorder="1" applyAlignment="1">
      <alignment horizontal="center" vertical="center" wrapText="1"/>
    </xf>
    <xf numFmtId="0" fontId="36" fillId="14" borderId="21" xfId="0" applyFont="1" applyFill="1" applyBorder="1" applyAlignment="1">
      <alignment vertical="center" wrapText="1"/>
    </xf>
    <xf numFmtId="0" fontId="38" fillId="14" borderId="22" xfId="0" applyFont="1" applyFill="1" applyBorder="1" applyAlignment="1">
      <alignment horizontal="center" vertical="center" wrapText="1"/>
    </xf>
    <xf numFmtId="0" fontId="39" fillId="14" borderId="13" xfId="0" applyFont="1" applyFill="1" applyBorder="1" applyAlignment="1">
      <alignment vertical="center" wrapText="1"/>
    </xf>
    <xf numFmtId="0" fontId="24" fillId="13" borderId="2" xfId="0" applyFont="1" applyFill="1" applyBorder="1" applyAlignment="1">
      <alignment vertical="center" wrapText="1"/>
    </xf>
    <xf numFmtId="169" fontId="2" fillId="13" borderId="4" xfId="0" applyNumberFormat="1" applyFont="1" applyFill="1" applyBorder="1" applyAlignment="1">
      <alignment vertical="center" wrapText="1"/>
    </xf>
    <xf numFmtId="169" fontId="4" fillId="13" borderId="4" xfId="0" applyNumberFormat="1" applyFont="1" applyFill="1" applyBorder="1" applyAlignment="1">
      <alignment horizontal="center" vertical="center" wrapText="1"/>
    </xf>
    <xf numFmtId="2" fontId="4" fillId="13" borderId="6" xfId="0" applyNumberFormat="1" applyFont="1" applyFill="1" applyBorder="1" applyAlignment="1">
      <alignment horizontal="center" vertical="center" wrapText="1"/>
    </xf>
    <xf numFmtId="2" fontId="4" fillId="13" borderId="10" xfId="0" applyNumberFormat="1" applyFont="1" applyFill="1" applyBorder="1" applyAlignment="1">
      <alignment horizontal="center" vertical="center" wrapText="1"/>
    </xf>
    <xf numFmtId="2" fontId="4" fillId="13" borderId="4" xfId="0" applyNumberFormat="1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right" vertical="center" wrapText="1"/>
    </xf>
    <xf numFmtId="164" fontId="4" fillId="15" borderId="13" xfId="0" applyNumberFormat="1" applyFont="1" applyFill="1" applyBorder="1" applyAlignment="1">
      <alignment horizontal="right" vertical="center" wrapText="1"/>
    </xf>
    <xf numFmtId="6" fontId="2" fillId="15" borderId="21" xfId="0" applyNumberFormat="1" applyFont="1" applyFill="1" applyBorder="1" applyAlignment="1">
      <alignment vertical="center" wrapText="1"/>
    </xf>
    <xf numFmtId="6" fontId="4" fillId="15" borderId="21" xfId="0" applyNumberFormat="1" applyFont="1" applyFill="1" applyBorder="1" applyAlignment="1">
      <alignment horizontal="center" vertical="center" wrapText="1"/>
    </xf>
    <xf numFmtId="6" fontId="4" fillId="15" borderId="22" xfId="0" applyNumberFormat="1" applyFont="1" applyFill="1" applyBorder="1" applyAlignment="1">
      <alignment horizontal="center" vertical="center" wrapText="1"/>
    </xf>
    <xf numFmtId="6" fontId="4" fillId="15" borderId="20" xfId="0" applyNumberFormat="1" applyFont="1" applyFill="1" applyBorder="1" applyAlignment="1">
      <alignment horizontal="center" vertical="center" wrapText="1"/>
    </xf>
    <xf numFmtId="0" fontId="38" fillId="14" borderId="20" xfId="0" applyFont="1" applyFill="1" applyBorder="1" applyAlignment="1">
      <alignment horizontal="center" vertical="center" wrapText="1"/>
    </xf>
    <xf numFmtId="0" fontId="39" fillId="14" borderId="20" xfId="0" applyFont="1" applyFill="1" applyBorder="1" applyAlignment="1">
      <alignment vertical="center" wrapText="1"/>
    </xf>
    <xf numFmtId="0" fontId="38" fillId="14" borderId="1" xfId="0" applyFont="1" applyFill="1" applyBorder="1" applyAlignment="1">
      <alignment horizontal="center" vertical="center" wrapText="1"/>
    </xf>
    <xf numFmtId="2" fontId="4" fillId="13" borderId="2" xfId="0" applyNumberFormat="1" applyFont="1" applyFill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right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39" xfId="0" applyNumberFormat="1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1" fontId="4" fillId="15" borderId="40" xfId="0" applyNumberFormat="1" applyFont="1" applyFill="1" applyBorder="1" applyAlignment="1">
      <alignment horizontal="center" vertical="center" wrapText="1"/>
    </xf>
    <xf numFmtId="6" fontId="4" fillId="15" borderId="41" xfId="0" applyNumberFormat="1" applyFont="1" applyFill="1" applyBorder="1" applyAlignment="1">
      <alignment horizontal="center" vertical="center" wrapText="1"/>
    </xf>
    <xf numFmtId="6" fontId="4" fillId="15" borderId="39" xfId="0" applyNumberFormat="1" applyFont="1" applyFill="1" applyBorder="1" applyAlignment="1">
      <alignment horizontal="center" vertical="center" wrapText="1"/>
    </xf>
    <xf numFmtId="6" fontId="4" fillId="15" borderId="40" xfId="0" applyNumberFormat="1" applyFont="1" applyFill="1" applyBorder="1" applyAlignment="1">
      <alignment horizontal="center" vertical="center" wrapText="1"/>
    </xf>
    <xf numFmtId="0" fontId="34" fillId="14" borderId="21" xfId="0" applyFont="1" applyFill="1" applyBorder="1"/>
    <xf numFmtId="0" fontId="36" fillId="14" borderId="13" xfId="0" applyFont="1" applyFill="1" applyBorder="1" applyAlignment="1">
      <alignment horizontal="center" vertical="center" wrapText="1"/>
    </xf>
    <xf numFmtId="0" fontId="38" fillId="14" borderId="37" xfId="0" applyFont="1" applyFill="1" applyBorder="1" applyAlignment="1">
      <alignment horizontal="center" vertical="center" wrapText="1"/>
    </xf>
    <xf numFmtId="164" fontId="22" fillId="4" borderId="18" xfId="0" applyNumberFormat="1" applyFont="1" applyFill="1" applyBorder="1"/>
    <xf numFmtId="0" fontId="22" fillId="4" borderId="0" xfId="0" applyFont="1" applyFill="1"/>
    <xf numFmtId="10" fontId="22" fillId="4" borderId="0" xfId="1" applyNumberFormat="1" applyFont="1" applyFill="1" applyBorder="1" applyProtection="1"/>
    <xf numFmtId="164" fontId="22" fillId="4" borderId="1" xfId="0" applyNumberFormat="1" applyFont="1" applyFill="1" applyBorder="1"/>
    <xf numFmtId="164" fontId="22" fillId="0" borderId="18" xfId="0" applyNumberFormat="1" applyFont="1" applyBorder="1"/>
    <xf numFmtId="10" fontId="22" fillId="0" borderId="0" xfId="1" applyNumberFormat="1" applyFont="1" applyBorder="1" applyProtection="1"/>
    <xf numFmtId="164" fontId="22" fillId="0" borderId="19" xfId="0" applyNumberFormat="1" applyFont="1" applyBorder="1"/>
    <xf numFmtId="0" fontId="22" fillId="0" borderId="9" xfId="0" applyFont="1" applyBorder="1"/>
    <xf numFmtId="10" fontId="22" fillId="0" borderId="9" xfId="1" applyNumberFormat="1" applyFont="1" applyBorder="1" applyProtection="1"/>
    <xf numFmtId="164" fontId="22" fillId="0" borderId="7" xfId="0" applyNumberFormat="1" applyFont="1" applyBorder="1"/>
    <xf numFmtId="0" fontId="22" fillId="0" borderId="8" xfId="0" applyFont="1" applyBorder="1"/>
    <xf numFmtId="10" fontId="22" fillId="0" borderId="8" xfId="1" applyNumberFormat="1" applyFont="1" applyBorder="1" applyProtection="1"/>
    <xf numFmtId="0" fontId="34" fillId="14" borderId="24" xfId="0" applyFont="1" applyFill="1" applyBorder="1" applyAlignment="1">
      <alignment horizontal="left"/>
    </xf>
    <xf numFmtId="0" fontId="34" fillId="14" borderId="25" xfId="0" applyFont="1" applyFill="1" applyBorder="1" applyAlignment="1">
      <alignment horizontal="left"/>
    </xf>
    <xf numFmtId="0" fontId="34" fillId="14" borderId="26" xfId="0" applyFont="1" applyFill="1" applyBorder="1" applyAlignment="1">
      <alignment horizontal="left"/>
    </xf>
    <xf numFmtId="171" fontId="8" fillId="0" borderId="0" xfId="0" applyNumberFormat="1" applyFont="1"/>
    <xf numFmtId="6" fontId="8" fillId="0" borderId="0" xfId="0" applyNumberFormat="1" applyFont="1"/>
    <xf numFmtId="0" fontId="40" fillId="13" borderId="11" xfId="0" applyFont="1" applyFill="1" applyBorder="1" applyAlignment="1">
      <alignment vertical="top" wrapText="1"/>
    </xf>
    <xf numFmtId="0" fontId="40" fillId="13" borderId="2" xfId="0" applyFont="1" applyFill="1" applyBorder="1" applyAlignment="1">
      <alignment vertical="center" wrapText="1"/>
    </xf>
    <xf numFmtId="0" fontId="41" fillId="13" borderId="20" xfId="0" applyFont="1" applyFill="1" applyBorder="1" applyAlignment="1">
      <alignment vertical="center" wrapText="1"/>
    </xf>
    <xf numFmtId="164" fontId="42" fillId="13" borderId="13" xfId="0" applyNumberFormat="1" applyFont="1" applyFill="1" applyBorder="1" applyAlignment="1">
      <alignment horizontal="left" vertical="top" wrapText="1"/>
    </xf>
    <xf numFmtId="164" fontId="23" fillId="5" borderId="1" xfId="0" applyNumberFormat="1" applyFont="1" applyFill="1" applyBorder="1"/>
    <xf numFmtId="0" fontId="39" fillId="14" borderId="2" xfId="0" applyFont="1" applyFill="1" applyBorder="1" applyAlignment="1">
      <alignment horizontal="center" vertical="center" wrapText="1"/>
    </xf>
    <xf numFmtId="164" fontId="23" fillId="0" borderId="18" xfId="0" applyNumberFormat="1" applyFont="1" applyBorder="1"/>
    <xf numFmtId="10" fontId="23" fillId="0" borderId="0" xfId="1" applyNumberFormat="1" applyFont="1" applyBorder="1" applyProtection="1"/>
    <xf numFmtId="164" fontId="43" fillId="0" borderId="0" xfId="0" applyNumberFormat="1" applyFont="1"/>
    <xf numFmtId="0" fontId="22" fillId="3" borderId="0" xfId="0" applyFont="1" applyFill="1"/>
    <xf numFmtId="164" fontId="44" fillId="0" borderId="18" xfId="0" applyNumberFormat="1" applyFont="1" applyBorder="1"/>
    <xf numFmtId="0" fontId="44" fillId="0" borderId="8" xfId="0" applyFont="1" applyBorder="1"/>
    <xf numFmtId="10" fontId="44" fillId="0" borderId="8" xfId="1" applyNumberFormat="1" applyFont="1" applyBorder="1" applyProtection="1"/>
    <xf numFmtId="10" fontId="8" fillId="7" borderId="0" xfId="1" applyNumberFormat="1" applyFont="1" applyFill="1" applyBorder="1" applyProtection="1"/>
    <xf numFmtId="0" fontId="45" fillId="0" borderId="23" xfId="0" applyFont="1" applyBorder="1" applyAlignment="1">
      <alignment horizontal="left" vertical="top"/>
    </xf>
    <xf numFmtId="166" fontId="6" fillId="15" borderId="11" xfId="0" applyNumberFormat="1" applyFont="1" applyFill="1" applyBorder="1" applyAlignment="1">
      <alignment horizontal="left" vertical="center" wrapText="1"/>
    </xf>
    <xf numFmtId="166" fontId="6" fillId="15" borderId="11" xfId="0" applyNumberFormat="1" applyFont="1" applyFill="1" applyBorder="1" applyAlignment="1">
      <alignment horizontal="center" vertical="center" wrapText="1"/>
    </xf>
    <xf numFmtId="166" fontId="4" fillId="15" borderId="12" xfId="0" applyNumberFormat="1" applyFont="1" applyFill="1" applyBorder="1" applyAlignment="1">
      <alignment horizontal="center" vertical="center" wrapText="1"/>
    </xf>
    <xf numFmtId="9" fontId="8" fillId="0" borderId="0" xfId="0" applyNumberFormat="1" applyFont="1"/>
    <xf numFmtId="164" fontId="23" fillId="0" borderId="1" xfId="0" applyNumberFormat="1" applyFont="1" applyBorder="1"/>
    <xf numFmtId="164" fontId="28" fillId="13" borderId="13" xfId="0" applyNumberFormat="1" applyFont="1" applyFill="1" applyBorder="1" applyAlignment="1">
      <alignment horizontal="right"/>
    </xf>
    <xf numFmtId="168" fontId="28" fillId="15" borderId="3" xfId="0" applyNumberFormat="1" applyFont="1" applyFill="1" applyBorder="1" applyAlignment="1">
      <alignment horizontal="center"/>
    </xf>
    <xf numFmtId="2" fontId="28" fillId="13" borderId="6" xfId="0" applyNumberFormat="1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wrapText="1"/>
    </xf>
    <xf numFmtId="0" fontId="18" fillId="13" borderId="4" xfId="0" applyFont="1" applyFill="1" applyBorder="1" applyAlignment="1">
      <alignment horizontal="left" wrapText="1"/>
    </xf>
    <xf numFmtId="0" fontId="18" fillId="13" borderId="6" xfId="0" applyFont="1" applyFill="1" applyBorder="1" applyAlignment="1">
      <alignment horizontal="left" wrapText="1"/>
    </xf>
    <xf numFmtId="0" fontId="20" fillId="13" borderId="12" xfId="0" applyFont="1" applyFill="1" applyBorder="1" applyAlignment="1">
      <alignment horizontal="left" wrapText="1"/>
    </xf>
    <xf numFmtId="0" fontId="6" fillId="13" borderId="14" xfId="0" applyFont="1" applyFill="1" applyBorder="1" applyAlignment="1">
      <alignment horizontal="left" wrapText="1"/>
    </xf>
    <xf numFmtId="0" fontId="6" fillId="13" borderId="7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36" fillId="14" borderId="2" xfId="0" applyFont="1" applyFill="1" applyBorder="1" applyAlignment="1">
      <alignment horizontal="center" vertical="center" wrapText="1"/>
    </xf>
    <xf numFmtId="0" fontId="34" fillId="14" borderId="3" xfId="0" applyFont="1" applyFill="1" applyBorder="1"/>
  </cellXfs>
  <cellStyles count="3">
    <cellStyle name="Normal" xfId="0" builtinId="0"/>
    <cellStyle name="Procent" xfId="1" builtinId="5"/>
    <cellStyle name="Valuta" xfId="2" builtinId="4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7DAC5"/>
      <color rgb="FFFF5050"/>
      <color rgb="FFC03F73"/>
      <color rgb="FFCCCCCC"/>
      <color rgb="FF7E2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56</xdr:row>
      <xdr:rowOff>38100</xdr:rowOff>
    </xdr:from>
    <xdr:to>
      <xdr:col>0</xdr:col>
      <xdr:colOff>514350</xdr:colOff>
      <xdr:row>56</xdr:row>
      <xdr:rowOff>180975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E8DD6B40-275B-4E8A-A124-B5FC9A1A68D0}"/>
            </a:ext>
          </a:extLst>
        </xdr:cNvPr>
        <xdr:cNvSpPr/>
      </xdr:nvSpPr>
      <xdr:spPr>
        <a:xfrm>
          <a:off x="28575" y="28575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19050</xdr:colOff>
      <xdr:row>58</xdr:row>
      <xdr:rowOff>0</xdr:rowOff>
    </xdr:from>
    <xdr:to>
      <xdr:col>0</xdr:col>
      <xdr:colOff>504825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FBB28951-6F4E-417E-B6AB-1D7085EC0708}"/>
            </a:ext>
          </a:extLst>
        </xdr:cNvPr>
        <xdr:cNvSpPr/>
      </xdr:nvSpPr>
      <xdr:spPr>
        <a:xfrm>
          <a:off x="1905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539EE1B9-CADE-4845-8701-EB0543FCDD4B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7EDE6C75-D64F-4C9D-8CFE-A784173AED6C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485775</xdr:colOff>
      <xdr:row>56</xdr:row>
      <xdr:rowOff>142875</xdr:rowOff>
    </xdr:to>
    <xdr:sp macro="" textlink="">
      <xdr:nvSpPr>
        <xdr:cNvPr id="6" name="Pil: vänster 5">
          <a:extLst>
            <a:ext uri="{FF2B5EF4-FFF2-40B4-BE49-F238E27FC236}">
              <a16:creationId xmlns:a16="http://schemas.microsoft.com/office/drawing/2014/main" id="{F6D70D4F-B0AC-471C-890C-42A08F755034}"/>
            </a:ext>
          </a:extLst>
        </xdr:cNvPr>
        <xdr:cNvSpPr/>
      </xdr:nvSpPr>
      <xdr:spPr>
        <a:xfrm>
          <a:off x="0" y="2734574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485775</xdr:colOff>
      <xdr:row>108</xdr:row>
      <xdr:rowOff>142875</xdr:rowOff>
    </xdr:to>
    <xdr:sp macro="" textlink="">
      <xdr:nvSpPr>
        <xdr:cNvPr id="7" name="Pil: vänster 6">
          <a:extLst>
            <a:ext uri="{FF2B5EF4-FFF2-40B4-BE49-F238E27FC236}">
              <a16:creationId xmlns:a16="http://schemas.microsoft.com/office/drawing/2014/main" id="{C12E6059-12B8-40A3-90D2-A89DDD28B1EE}"/>
            </a:ext>
          </a:extLst>
        </xdr:cNvPr>
        <xdr:cNvSpPr/>
      </xdr:nvSpPr>
      <xdr:spPr>
        <a:xfrm>
          <a:off x="0" y="3200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485775</xdr:colOff>
      <xdr:row>132</xdr:row>
      <xdr:rowOff>142875</xdr:rowOff>
    </xdr:to>
    <xdr:sp macro="" textlink="">
      <xdr:nvSpPr>
        <xdr:cNvPr id="8" name="Pil: vänster 7">
          <a:extLst>
            <a:ext uri="{FF2B5EF4-FFF2-40B4-BE49-F238E27FC236}">
              <a16:creationId xmlns:a16="http://schemas.microsoft.com/office/drawing/2014/main" id="{26CF9336-8F36-4631-99F7-812FECE4D295}"/>
            </a:ext>
          </a:extLst>
        </xdr:cNvPr>
        <xdr:cNvSpPr/>
      </xdr:nvSpPr>
      <xdr:spPr>
        <a:xfrm>
          <a:off x="0" y="36576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485775</xdr:colOff>
      <xdr:row>164</xdr:row>
      <xdr:rowOff>142875</xdr:rowOff>
    </xdr:to>
    <xdr:sp macro="" textlink="">
      <xdr:nvSpPr>
        <xdr:cNvPr id="9" name="Pil: vänster 8">
          <a:extLst>
            <a:ext uri="{FF2B5EF4-FFF2-40B4-BE49-F238E27FC236}">
              <a16:creationId xmlns:a16="http://schemas.microsoft.com/office/drawing/2014/main" id="{9969FC52-58C1-4367-A9B5-D0476A45D707}"/>
            </a:ext>
          </a:extLst>
        </xdr:cNvPr>
        <xdr:cNvSpPr/>
      </xdr:nvSpPr>
      <xdr:spPr>
        <a:xfrm>
          <a:off x="0" y="41148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1A0126B7-FDD9-4CF4-AD99-63420706D257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52F2E73E-7869-4CF0-B3F6-0203B9C0DC55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96E3BF17-A150-43A2-B84F-340D70CF0AA7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5D9A9B0E-5BAF-41B6-B0DE-9ECFF57BE675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091CC0E9-604D-4742-9EB5-F55F34D6C1E3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F51780B9-D285-4935-90A4-4D0E8968A8FD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7538E327-4409-404A-BD23-0B9CB620E1D5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F55DEBAC-0C5A-4E34-A46C-7B4831D25D5D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494C7FE4-69DB-44DF-B8CA-FEB5D0028733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B1155FA8-92BD-41B9-9812-AF27431658D0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9C0802C6-03F1-4CA3-8810-56909D1EE505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99F0DD58-79D9-46B5-9FBA-434C903CFABB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2409DB87-237B-4776-B942-5A8D2A80B855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91A7405F-E50D-4DCF-BE15-FF3876B2C33D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D11FAB43-9BB8-4699-8D14-95F6BD06F7CF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150271B4-16F8-4D02-9B4F-AE16DB538DAA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C93B4147-856D-4D7E-8529-AB952DEDF94E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2239028E-3CEA-4257-899C-77727DCC7EFA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1020BDBA-DAF0-45BE-A989-B903F5103C32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A84C2E83-44AD-407A-A841-12D2FD4BDFE9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79D7401A-2AD3-4E3D-AC5C-C9460E0055EB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2C2514C4-819D-4F42-AB82-72931151B719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4C9D4E99-B2BA-4743-A849-CE928419B1A4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0E982509-D006-4431-B4DB-403ACEEC414B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281107C3-2C0E-4B04-AB4F-D66C703CFDD9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021708E2-F546-44B6-ABA2-C5F001A7B9B8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AE2A968D-665F-42F8-A3B7-3AA17D6C821F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C026969B-9C4B-4AC3-BF26-A76787916E01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5BFAED7F-4AF2-4D06-A286-5F06107E4AA2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A62FF8AA-9052-4A22-9918-7381F66E352F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87D5FC4D-7A81-4305-885E-A7F7B022463D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D156CA32-CF54-485B-9722-53B91B7EBB95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23754434-BD57-4CDF-9139-67CD551A081E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7D11154B-149D-4D97-B2B1-C5A3488CB74C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889C59A9-4D0A-4B8B-A583-7D1B0A4E30AF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9C5DA0B5-2494-4B8D-B101-27DF90EA2223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9F7306CA-19B7-4EA7-85D6-ED0C98636653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78A7C71B-3315-4CC4-96C1-B8EB17E77D9C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AD317CAD-5633-4C79-9AF6-F14941FDBDE2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36770AA6-7678-4B57-B33F-2F23F19BDDF4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F0733F2D-A7F1-4C28-A36D-26710AEE8E6F}"/>
            </a:ext>
          </a:extLst>
        </xdr:cNvPr>
        <xdr:cNvSpPr/>
      </xdr:nvSpPr>
      <xdr:spPr>
        <a:xfrm>
          <a:off x="0" y="27527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E7D741D5-839F-4505-AE3A-401CEF732452}"/>
            </a:ext>
          </a:extLst>
        </xdr:cNvPr>
        <xdr:cNvSpPr/>
      </xdr:nvSpPr>
      <xdr:spPr>
        <a:xfrm>
          <a:off x="0" y="32194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CD2125BE-4433-4D7C-B9B3-CB6CED201F20}"/>
            </a:ext>
          </a:extLst>
        </xdr:cNvPr>
        <xdr:cNvSpPr/>
      </xdr:nvSpPr>
      <xdr:spPr>
        <a:xfrm>
          <a:off x="0" y="36861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58589759-53AE-4A88-8FD1-5930E1D62CF7}"/>
            </a:ext>
          </a:extLst>
        </xdr:cNvPr>
        <xdr:cNvSpPr/>
      </xdr:nvSpPr>
      <xdr:spPr>
        <a:xfrm>
          <a:off x="0" y="41529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57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4624B7A8-CF3D-48F3-8858-E3FDB4F00185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302DD60F-CA2E-4A3B-BC11-72B990FC46B4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131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2A193782-74B2-4F7A-A6CE-CCD519B896F9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485775</xdr:colOff>
      <xdr:row>162</xdr:row>
      <xdr:rowOff>152400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50B8005C-CBF0-4DE4-9567-3102DEB2E469}"/>
            </a:ext>
          </a:extLst>
        </xdr:cNvPr>
        <xdr:cNvSpPr/>
      </xdr:nvSpPr>
      <xdr:spPr>
        <a:xfrm>
          <a:off x="0" y="4219575"/>
          <a:ext cx="485775" cy="152400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FC74E501-9FD5-4408-90F1-456AEE54892E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54F3DB00-BB7C-4B36-8F20-FF0F81104855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16B3CEBB-BBF2-4FB8-BE08-24B929B547B6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163</xdr:row>
      <xdr:rowOff>133350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751D36F3-62C4-4996-99FA-C60EE0AA7F36}"/>
            </a:ext>
          </a:extLst>
        </xdr:cNvPr>
        <xdr:cNvSpPr/>
      </xdr:nvSpPr>
      <xdr:spPr>
        <a:xfrm>
          <a:off x="0" y="3914775"/>
          <a:ext cx="485775" cy="5619750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28575</xdr:colOff>
      <xdr:row>8</xdr:row>
      <xdr:rowOff>38100</xdr:rowOff>
    </xdr:from>
    <xdr:to>
      <xdr:col>32</xdr:col>
      <xdr:colOff>200025</xdr:colOff>
      <xdr:row>28</xdr:row>
      <xdr:rowOff>190500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57370F05-89CD-47BB-8FCF-1B6946AE313F}"/>
            </a:ext>
          </a:extLst>
        </xdr:cNvPr>
        <xdr:cNvSpPr txBox="1"/>
      </xdr:nvSpPr>
      <xdr:spPr>
        <a:xfrm>
          <a:off x="32718375" y="1514475"/>
          <a:ext cx="171450" cy="41529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Faktureras </a:t>
          </a:r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separat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efter årsslut efter användning</a:t>
          </a:r>
          <a:endParaRPr lang="sv-SE" sz="1000">
            <a:effectLst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15490</xdr:colOff>
      <xdr:row>4</xdr:row>
      <xdr:rowOff>15240</xdr:rowOff>
    </xdr:from>
    <xdr:to>
      <xdr:col>37</xdr:col>
      <xdr:colOff>190499</xdr:colOff>
      <xdr:row>24</xdr:row>
      <xdr:rowOff>154413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7DD2C577-37F2-43D3-9110-B5C04422E6E9}"/>
            </a:ext>
          </a:extLst>
        </xdr:cNvPr>
        <xdr:cNvSpPr txBox="1"/>
      </xdr:nvSpPr>
      <xdr:spPr>
        <a:xfrm>
          <a:off x="22570690" y="777240"/>
          <a:ext cx="175009" cy="394917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Faktureras </a:t>
          </a:r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separat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via förvaltning helår i förskott baserat på inventering</a:t>
          </a:r>
          <a:endParaRPr lang="sv-SE" sz="1000">
            <a:effectLst/>
          </a:endParaRPr>
        </a:p>
      </xdr:txBody>
    </xdr:sp>
    <xdr:clientData/>
  </xdr:twoCellAnchor>
  <xdr:twoCellAnchor>
    <xdr:from>
      <xdr:col>33</xdr:col>
      <xdr:colOff>16565</xdr:colOff>
      <xdr:row>4</xdr:row>
      <xdr:rowOff>5715</xdr:rowOff>
    </xdr:from>
    <xdr:to>
      <xdr:col>33</xdr:col>
      <xdr:colOff>240195</xdr:colOff>
      <xdr:row>24</xdr:row>
      <xdr:rowOff>158642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A85B5158-F025-4C24-8C19-091DD69720EB}"/>
            </a:ext>
          </a:extLst>
        </xdr:cNvPr>
        <xdr:cNvSpPr txBox="1"/>
      </xdr:nvSpPr>
      <xdr:spPr>
        <a:xfrm>
          <a:off x="20133365" y="767715"/>
          <a:ext cx="223630" cy="396292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pPr marL="0" indent="0"/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Faktureras separat via förvaltning. Rörlig volymsdel tillkommer enl prislista</a:t>
          </a:r>
        </a:p>
      </xdr:txBody>
    </xdr:sp>
    <xdr:clientData/>
  </xdr:twoCellAnchor>
  <xdr:twoCellAnchor>
    <xdr:from>
      <xdr:col>41</xdr:col>
      <xdr:colOff>19051</xdr:colOff>
      <xdr:row>4</xdr:row>
      <xdr:rowOff>20955</xdr:rowOff>
    </xdr:from>
    <xdr:to>
      <xdr:col>41</xdr:col>
      <xdr:colOff>190501</xdr:colOff>
      <xdr:row>24</xdr:row>
      <xdr:rowOff>173882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E2927B1D-1920-4D76-A6E1-3EED46914F1F}"/>
            </a:ext>
          </a:extLst>
        </xdr:cNvPr>
        <xdr:cNvSpPr txBox="1"/>
      </xdr:nvSpPr>
      <xdr:spPr>
        <a:xfrm>
          <a:off x="25012651" y="782955"/>
          <a:ext cx="171450" cy="396292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pPr marL="0" indent="0"/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Faktureras separat via förvaltning</a:t>
          </a:r>
        </a:p>
        <a:p>
          <a:pPr marL="0" indent="0"/>
          <a:endParaRPr lang="sv-SE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17395</xdr:colOff>
      <xdr:row>4</xdr:row>
      <xdr:rowOff>15240</xdr:rowOff>
    </xdr:from>
    <xdr:to>
      <xdr:col>45</xdr:col>
      <xdr:colOff>180975</xdr:colOff>
      <xdr:row>24</xdr:row>
      <xdr:rowOff>150603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26D6885A-934E-45FB-A592-92CBB8F24E74}"/>
            </a:ext>
          </a:extLst>
        </xdr:cNvPr>
        <xdr:cNvSpPr txBox="1"/>
      </xdr:nvSpPr>
      <xdr:spPr>
        <a:xfrm>
          <a:off x="27449395" y="777240"/>
          <a:ext cx="163580" cy="394536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Faktureras </a:t>
          </a:r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separat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förvaltning</a:t>
          </a:r>
          <a:endParaRPr lang="sv-SE" sz="1000">
            <a:effectLst/>
          </a:endParaRPr>
        </a:p>
      </xdr:txBody>
    </xdr:sp>
    <xdr:clientData/>
  </xdr:twoCellAnchor>
  <xdr:twoCellAnchor>
    <xdr:from>
      <xdr:col>49</xdr:col>
      <xdr:colOff>10198</xdr:colOff>
      <xdr:row>4</xdr:row>
      <xdr:rowOff>12999</xdr:rowOff>
    </xdr:from>
    <xdr:to>
      <xdr:col>49</xdr:col>
      <xdr:colOff>185458</xdr:colOff>
      <xdr:row>24</xdr:row>
      <xdr:rowOff>148362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1348B104-A6D7-4C2B-8E16-82A495F9D607}"/>
            </a:ext>
          </a:extLst>
        </xdr:cNvPr>
        <xdr:cNvSpPr txBox="1"/>
      </xdr:nvSpPr>
      <xdr:spPr>
        <a:xfrm>
          <a:off x="13954798" y="1575099"/>
          <a:ext cx="175260" cy="394536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Faktureras </a:t>
          </a:r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separat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via förvaltning efter nytjad volym</a:t>
          </a:r>
          <a:endParaRPr lang="sv-SE" sz="1000">
            <a:effectLst/>
          </a:endParaRPr>
        </a:p>
      </xdr:txBody>
    </xdr:sp>
    <xdr:clientData/>
  </xdr:twoCellAnchor>
  <xdr:twoCellAnchor>
    <xdr:from>
      <xdr:col>77</xdr:col>
      <xdr:colOff>19050</xdr:colOff>
      <xdr:row>4</xdr:row>
      <xdr:rowOff>19050</xdr:rowOff>
    </xdr:from>
    <xdr:to>
      <xdr:col>77</xdr:col>
      <xdr:colOff>194310</xdr:colOff>
      <xdr:row>24</xdr:row>
      <xdr:rowOff>154413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B1E9DFD7-34C9-4DA1-85DB-17133121673F}"/>
            </a:ext>
          </a:extLst>
        </xdr:cNvPr>
        <xdr:cNvSpPr txBox="1"/>
      </xdr:nvSpPr>
      <xdr:spPr>
        <a:xfrm>
          <a:off x="46958250" y="781050"/>
          <a:ext cx="175260" cy="394536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 anchorCtr="0"/>
        <a:lstStyle/>
        <a:p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Faktureras </a:t>
          </a:r>
          <a:r>
            <a:rPr lang="sv-SE" sz="1000">
              <a:solidFill>
                <a:schemeClr val="dk1"/>
              </a:solidFill>
              <a:latin typeface="+mn-lt"/>
              <a:ea typeface="+mn-ea"/>
              <a:cs typeface="+mn-cs"/>
            </a:rPr>
            <a:t>separat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via förvaltning efter användning</a:t>
          </a:r>
          <a:endParaRPr lang="sv-SE" sz="1000">
            <a:effectLst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117</xdr:col>
      <xdr:colOff>26247</xdr:colOff>
      <xdr:row>7</xdr:row>
      <xdr:rowOff>19050</xdr:rowOff>
    </xdr:from>
    <xdr:to>
      <xdr:col>117</xdr:col>
      <xdr:colOff>233892</xdr:colOff>
      <xdr:row>27</xdr:row>
      <xdr:rowOff>131233</xdr:rowOff>
    </xdr:to>
    <xdr:sp macro="" textlink="">
      <xdr:nvSpPr>
        <xdr:cNvPr id="20" name="textruta 19">
          <a:extLst>
            <a:ext uri="{FF2B5EF4-FFF2-40B4-BE49-F238E27FC236}">
              <a16:creationId xmlns:a16="http://schemas.microsoft.com/office/drawing/2014/main" id="{EE110437-AEA4-42B1-891F-92D22ABE7E55}"/>
            </a:ext>
          </a:extLst>
        </xdr:cNvPr>
        <xdr:cNvSpPr txBox="1"/>
      </xdr:nvSpPr>
      <xdr:spPr>
        <a:xfrm>
          <a:off x="32516022" y="1447800"/>
          <a:ext cx="207645" cy="391265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rtlCol="0" anchor="ctr"/>
        <a:lstStyle/>
        <a:p>
          <a:r>
            <a:rPr lang="sv-SE" sz="1000"/>
            <a:t>Faktreras separat via förvaltning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F4006142-D928-438E-9D2A-BFA57D4C5698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9BFF5043-D868-4017-8F9D-BE3D5860021F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950D3316-7F37-4A88-92A6-8702A93B2C53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90C5B56E-D3CE-4BD1-B852-263AE1587C84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60F5ACEC-6AEA-4CAA-9D94-7FC37D1CD0BC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220E2442-61D3-4CAE-896C-231B8961B7F3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C153F088-2BDA-47F8-9814-84D03192F3A5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2013F71D-8D0D-406B-8D27-7DF7C1E09DE8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202482F0-53B6-4A41-BAD1-00E59DB23B46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E43DDE1F-B2EA-43B7-AD50-C53AF5014140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76EA1DB9-4C41-493E-9B91-C5D9A919D6D9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5A832F23-26E7-4CD4-BCF1-98AC73B23F58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82D65BC0-8E95-47B9-86C9-F3D85DB0005B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060A2B3F-FB78-4EF1-9223-613F83C383E3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DFFDCA09-BBC0-48E5-914C-3DB0FFB01549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D3AF4E34-8652-4D88-886A-E4206C57EC82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D322C6C6-DD5C-4DDA-972F-F3D7B33C94FA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318CFB4D-12F9-4143-BBF7-8A881811CEA5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7EE4BD24-CBBE-4B32-814A-952B9FFDBFAD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F84D8DC1-BE6E-4A75-B72F-8BC942D2AE9E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04215ADE-79C0-4E2E-9841-8B3598B186C4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08C66535-7DAA-48EE-8215-112C4744286C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C5CA34B2-B787-4208-A67B-BCFDA06EDB6C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0418A9EA-5CCA-4EFE-8C0A-C0EA1BCE3D23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485775</xdr:colOff>
      <xdr:row>56</xdr:row>
      <xdr:rowOff>142875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DD1FA42B-68FA-4F64-8898-7AE4D30C41B3}"/>
            </a:ext>
          </a:extLst>
        </xdr:cNvPr>
        <xdr:cNvSpPr/>
      </xdr:nvSpPr>
      <xdr:spPr>
        <a:xfrm>
          <a:off x="0" y="281940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485775</xdr:colOff>
      <xdr:row>108</xdr:row>
      <xdr:rowOff>142875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B659BD10-34E7-4329-BF0F-582CD60E3ECC}"/>
            </a:ext>
          </a:extLst>
        </xdr:cNvPr>
        <xdr:cNvSpPr/>
      </xdr:nvSpPr>
      <xdr:spPr>
        <a:xfrm>
          <a:off x="0" y="328612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485775</xdr:colOff>
      <xdr:row>132</xdr:row>
      <xdr:rowOff>142875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39066D91-B932-480A-B1EE-0BEB6B3FE129}"/>
            </a:ext>
          </a:extLst>
        </xdr:cNvPr>
        <xdr:cNvSpPr/>
      </xdr:nvSpPr>
      <xdr:spPr>
        <a:xfrm>
          <a:off x="0" y="3752850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485775</xdr:colOff>
      <xdr:row>164</xdr:row>
      <xdr:rowOff>142875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7478EA27-5036-4784-8DCE-72B918BB5889}"/>
            </a:ext>
          </a:extLst>
        </xdr:cNvPr>
        <xdr:cNvSpPr/>
      </xdr:nvSpPr>
      <xdr:spPr>
        <a:xfrm>
          <a:off x="0" y="4219575"/>
          <a:ext cx="485775" cy="142875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239B-EAC5-4193-9855-F2945E96C17E}">
  <sheetPr>
    <tabColor rgb="FFE7DAC5"/>
  </sheetPr>
  <dimension ref="A1:K165"/>
  <sheetViews>
    <sheetView showZeros="0" topLeftCell="B1" workbookViewId="0">
      <selection activeCell="C190" sqref="C190"/>
    </sheetView>
  </sheetViews>
  <sheetFormatPr defaultRowHeight="14.4" outlineLevelRow="1" x14ac:dyDescent="0.3"/>
  <cols>
    <col min="1" max="1" width="21" customWidth="1"/>
    <col min="2" max="2" width="29.6640625" customWidth="1"/>
    <col min="3" max="3" width="44.88671875" bestFit="1" customWidth="1"/>
    <col min="4" max="4" width="26.332031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Tjänster'!B9</f>
        <v>Region Stockholm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B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  <c r="B4" s="328"/>
    </row>
    <row r="5" spans="1:11" ht="15.6" x14ac:dyDescent="0.3">
      <c r="A5" s="328"/>
      <c r="B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  <c r="B6" s="328"/>
    </row>
    <row r="7" spans="1:11" ht="21" x14ac:dyDescent="0.4">
      <c r="A7" s="328"/>
      <c r="B7" s="328"/>
      <c r="C7" s="122" t="s">
        <v>30</v>
      </c>
      <c r="D7" s="123">
        <f>SUM(D8:D55)</f>
        <v>162129913.97520238</v>
      </c>
      <c r="E7" s="124"/>
      <c r="F7" s="82" t="s">
        <v>36</v>
      </c>
      <c r="G7" s="82"/>
      <c r="H7" s="82" t="s">
        <v>37</v>
      </c>
      <c r="I7" s="125"/>
      <c r="J7" s="180" t="s">
        <v>45</v>
      </c>
      <c r="K7" s="40"/>
    </row>
    <row r="8" spans="1:11" ht="15" hidden="1" customHeight="1" outlineLevel="1" x14ac:dyDescent="0.3">
      <c r="C8" s="126" t="str">
        <f>'Gemensamma Tjänster'!E2</f>
        <v>Identifierings-tjänster SITHS</v>
      </c>
      <c r="D8" s="127">
        <f>'Gemensamma Tjänster'!E9</f>
        <v>12063034.144322341</v>
      </c>
      <c r="E8" s="84"/>
      <c r="F8" s="84" t="str">
        <f>'Gemensamma Tjänster'!E31</f>
        <v>Kvartal förskott</v>
      </c>
      <c r="G8" s="84"/>
      <c r="H8" s="84" t="str">
        <f>'Gemensamma Tjänster'!E32</f>
        <v>Dec,Mar,Jun,Sep</v>
      </c>
      <c r="I8" s="84"/>
      <c r="J8" s="128" t="str">
        <f>'Gemensamma Tjänster'!E33</f>
        <v>N/A</v>
      </c>
    </row>
    <row r="9" spans="1:11" ht="15" hidden="1" customHeight="1" outlineLevel="1" x14ac:dyDescent="0.3">
      <c r="C9" s="126" t="str">
        <f>'Gemensamma Tjänster'!F2</f>
        <v>Katalogtjänster HSA</v>
      </c>
      <c r="D9" s="127">
        <f>'Gemensamma Tjänster'!F9</f>
        <v>1551236.3597730554</v>
      </c>
      <c r="E9" s="84"/>
      <c r="F9" s="84" t="str">
        <f>'Gemensamma Tjänster'!F31</f>
        <v>Kvartal förskott</v>
      </c>
      <c r="G9" s="84"/>
      <c r="H9" s="84" t="str">
        <f>'Gemensamma Tjänster'!F32</f>
        <v>Dec,Mar,Jun,Sep</v>
      </c>
      <c r="I9" s="84"/>
      <c r="J9" s="128" t="str">
        <f>'Gemensamma Tjänster'!F33</f>
        <v>N/A</v>
      </c>
    </row>
    <row r="10" spans="1:11" ht="15" hidden="1" customHeight="1" outlineLevel="1" x14ac:dyDescent="0.3">
      <c r="C10" s="126" t="str">
        <f>'Gemensamma Tjänster'!G2</f>
        <v>Kommunikations-tjänster Sjunet</v>
      </c>
      <c r="D10" s="127">
        <f>'Gemensamma Tjänster'!G9</f>
        <v>279793.99303470214</v>
      </c>
      <c r="E10" s="84"/>
      <c r="F10" s="84" t="str">
        <f>'Gemensamma Tjänster'!G31</f>
        <v>Kvartal förskott</v>
      </c>
      <c r="G10" s="84"/>
      <c r="H10" s="84" t="str">
        <f>'Gemensamma Tjänster'!G32</f>
        <v>Dec,Mar,Jun,Sep</v>
      </c>
      <c r="I10" s="84"/>
      <c r="J10" s="128" t="str">
        <f>'Gemensamma Tjänster'!G33</f>
        <v>N/A</v>
      </c>
    </row>
    <row r="11" spans="1:11" ht="15" hidden="1" customHeight="1" outlineLevel="1" x14ac:dyDescent="0.3">
      <c r="C11" s="126" t="str">
        <f>'Gemensamma Tjänster'!H2</f>
        <v>Säkerhetstjänster gemensam</v>
      </c>
      <c r="D11" s="127">
        <f>'Gemensamma Tjänster'!H9</f>
        <v>2725522.2180565791</v>
      </c>
      <c r="E11" s="84"/>
      <c r="F11" s="84" t="str">
        <f>'Gemensamma Tjänster'!H31</f>
        <v>Kvartal förskott</v>
      </c>
      <c r="G11" s="84"/>
      <c r="H11" s="84" t="str">
        <f>'Gemensamma Tjänster'!H32</f>
        <v>Dec,Mar,Jun,Sep</v>
      </c>
      <c r="I11" s="84"/>
      <c r="J11" s="128" t="str">
        <f>'Gemensamma Tjänster'!H33</f>
        <v>N/A</v>
      </c>
    </row>
    <row r="12" spans="1:11" ht="15" hidden="1" customHeight="1" outlineLevel="1" x14ac:dyDescent="0.3">
      <c r="C12" s="126" t="str">
        <f>'Gemensamma Tjänster'!I2</f>
        <v>1177 inloggningsportal (e-tjänster)</v>
      </c>
      <c r="D12" s="127">
        <f>'Gemensamma Tjänster'!I9</f>
        <v>19604070.344224289</v>
      </c>
      <c r="E12" s="84"/>
      <c r="F12" s="84" t="str">
        <f>'Gemensamma Tjänster'!I31</f>
        <v>Kvartal förskott</v>
      </c>
      <c r="G12" s="84"/>
      <c r="H12" s="84" t="str">
        <f>'Gemensamma Tjänster'!I32</f>
        <v>Dec,Mar,Jun,Sep</v>
      </c>
      <c r="I12" s="84"/>
      <c r="J12" s="128" t="str">
        <f>'Gemensamma Tjänster'!I33</f>
        <v>N/A</v>
      </c>
    </row>
    <row r="13" spans="1:11" ht="15" hidden="1" customHeight="1" outlineLevel="1" x14ac:dyDescent="0.3">
      <c r="C13" s="126" t="str">
        <f>'Gemensamma Tjänster'!J2</f>
        <v xml:space="preserve">1177 på telefon </v>
      </c>
      <c r="D13" s="127">
        <f>'Gemensamma Tjänster'!J9</f>
        <v>11314912.532957999</v>
      </c>
      <c r="E13" s="84"/>
      <c r="F13" s="84" t="str">
        <f>'Gemensamma Tjänster'!J31</f>
        <v>Kvartal förskott</v>
      </c>
      <c r="G13" s="84"/>
      <c r="H13" s="84" t="str">
        <f>'Gemensamma Tjänster'!J32</f>
        <v>Dec,Mar,Jun,Sep</v>
      </c>
      <c r="I13" s="84"/>
      <c r="J13" s="128" t="str">
        <f>'Gemensamma Tjänster'!J33</f>
        <v>N/A</v>
      </c>
    </row>
    <row r="14" spans="1:11" ht="15" hidden="1" customHeight="1" outlineLevel="1" x14ac:dyDescent="0.3">
      <c r="C14" s="126" t="str">
        <f>'Gemensamma Tjänster'!K2</f>
        <v>1177.se</v>
      </c>
      <c r="D14" s="127">
        <f>'Gemensamma Tjänster'!K9</f>
        <v>15523609.336400364</v>
      </c>
      <c r="E14" s="84"/>
      <c r="F14" s="84" t="str">
        <f>'Gemensamma Tjänster'!K31</f>
        <v>Kvartal förskott</v>
      </c>
      <c r="G14" s="84"/>
      <c r="H14" s="84" t="str">
        <f>'Gemensamma Tjänster'!K32</f>
        <v>Dec,Mar,Jun,Sep</v>
      </c>
      <c r="I14" s="84"/>
      <c r="J14" s="128" t="str">
        <f>'Gemensamma Tjänster'!K33</f>
        <v>N/A</v>
      </c>
    </row>
    <row r="15" spans="1:11" ht="15" hidden="1" customHeight="1" outlineLevel="1" x14ac:dyDescent="0.3">
      <c r="C15" s="126" t="str">
        <f>'Gemensamma Tjänster'!L2</f>
        <v>Eira 
(biblioteks- konsortium)</v>
      </c>
      <c r="D15" s="127">
        <f>'Gemensamma Tjänster'!L9</f>
        <v>970834.64061205648</v>
      </c>
      <c r="E15" s="84"/>
      <c r="F15" s="84" t="str">
        <f>'Gemensamma Tjänster'!L31</f>
        <v>Kvartal förskott</v>
      </c>
      <c r="G15" s="84"/>
      <c r="H15" s="84" t="str">
        <f>'Gemensamma Tjänster'!L32</f>
        <v>Dec,Mar,Jun,Sep</v>
      </c>
      <c r="I15" s="84"/>
      <c r="J15" s="128" t="str">
        <f>'Gemensamma Tjänster'!L33</f>
        <v>N/A</v>
      </c>
    </row>
    <row r="16" spans="1:11" ht="15" hidden="1" customHeight="1" outlineLevel="1" x14ac:dyDescent="0.3">
      <c r="C16" s="126" t="str">
        <f>'Gemensamma Tjänster'!M2</f>
        <v>Elektronisk remiss</v>
      </c>
      <c r="D16" s="127">
        <f>'Gemensamma Tjänster'!M9</f>
        <v>1014319.1961180562</v>
      </c>
      <c r="E16" s="84"/>
      <c r="F16" s="84" t="str">
        <f>'Gemensamma Tjänster'!M31</f>
        <v>Kvartal förskott</v>
      </c>
      <c r="G16" s="84"/>
      <c r="H16" s="84" t="str">
        <f>'Gemensamma Tjänster'!M32</f>
        <v>Dec,Mar,Jun,Sep</v>
      </c>
      <c r="I16" s="84"/>
      <c r="J16" s="128" t="str">
        <f>'Gemensamma Tjänster'!M33</f>
        <v>N/A</v>
      </c>
    </row>
    <row r="17" spans="3:10" ht="15" hidden="1" customHeight="1" outlineLevel="1" x14ac:dyDescent="0.3">
      <c r="C17" s="126" t="str">
        <f>'Gemensamma Tjänster'!N2</f>
        <v>Födelseanmälan</v>
      </c>
      <c r="D17" s="127">
        <f>'Gemensamma Tjänster'!N9</f>
        <v>707721.97901333612</v>
      </c>
      <c r="E17" s="84"/>
      <c r="F17" s="84" t="str">
        <f>'Gemensamma Tjänster'!N31</f>
        <v>Kvartal förskott</v>
      </c>
      <c r="G17" s="84"/>
      <c r="H17" s="84" t="str">
        <f>'Gemensamma Tjänster'!N32</f>
        <v>Dec,Mar,Jun,Sep</v>
      </c>
      <c r="I17" s="84"/>
      <c r="J17" s="128" t="str">
        <f>'Gemensamma Tjänster'!N33</f>
        <v>N/A</v>
      </c>
    </row>
    <row r="18" spans="3:10" ht="15" hidden="1" customHeight="1" outlineLevel="1" x14ac:dyDescent="0.3">
      <c r="C18" s="126" t="str">
        <f>'Gemensamma Tjänster'!O2</f>
        <v>Infektions-verktyget</v>
      </c>
      <c r="D18" s="127">
        <f>'Gemensamma Tjänster'!O9</f>
        <v>2353330.6129324059</v>
      </c>
      <c r="E18" s="84"/>
      <c r="F18" s="84" t="str">
        <f>'Gemensamma Tjänster'!O31</f>
        <v>Kvartal förskott</v>
      </c>
      <c r="G18" s="84"/>
      <c r="H18" s="84" t="str">
        <f>'Gemensamma Tjänster'!O32</f>
        <v>Dec,Mar,Jun,Sep</v>
      </c>
      <c r="I18" s="84"/>
      <c r="J18" s="128" t="str">
        <f>'Gemensamma Tjänster'!O33</f>
        <v>N/A</v>
      </c>
    </row>
    <row r="19" spans="3:10" ht="15" hidden="1" customHeight="1" outlineLevel="1" x14ac:dyDescent="0.3">
      <c r="C19" s="126" t="str">
        <f>'Gemensamma Tjänster'!P2</f>
        <v>1177 journal</v>
      </c>
      <c r="D19" s="127">
        <f>'Gemensamma Tjänster'!P9</f>
        <v>6494654.9192950744</v>
      </c>
      <c r="E19" s="84"/>
      <c r="F19" s="84" t="str">
        <f>'Gemensamma Tjänster'!P31</f>
        <v>Kvartal förskott</v>
      </c>
      <c r="G19" s="84"/>
      <c r="H19" s="84" t="str">
        <f>'Gemensamma Tjänster'!P32</f>
        <v>Dec,Mar,Jun,Sep</v>
      </c>
      <c r="I19" s="84"/>
      <c r="J19" s="128" t="str">
        <f>'Gemensamma Tjänster'!P33</f>
        <v>N/A</v>
      </c>
    </row>
    <row r="20" spans="3:10" ht="15" hidden="1" customHeight="1" outlineLevel="1" x14ac:dyDescent="0.3">
      <c r="C20" s="126" t="str">
        <f>'Gemensamma Tjänster'!Q2</f>
        <v>Intygstjänster Webcert</v>
      </c>
      <c r="D20" s="127">
        <f>'Gemensamma Tjänster'!Q9</f>
        <v>3453544.5292242118</v>
      </c>
      <c r="E20" s="84"/>
      <c r="F20" s="84" t="str">
        <f>'Gemensamma Tjänster'!Q31</f>
        <v>Kvartal förskott</v>
      </c>
      <c r="G20" s="84"/>
      <c r="H20" s="84" t="str">
        <f>'Gemensamma Tjänster'!Q32</f>
        <v>Dec,Mar,Jun,Sep</v>
      </c>
      <c r="I20" s="84"/>
      <c r="J20" s="128" t="str">
        <f>'Gemensamma Tjänster'!Q33</f>
        <v>N/A</v>
      </c>
    </row>
    <row r="21" spans="3:10" ht="15" hidden="1" customHeight="1" outlineLevel="1" x14ac:dyDescent="0.3">
      <c r="C21" s="126" t="str">
        <f>'Gemensamma Tjänster'!R2</f>
        <v>Nationell patientöversikt</v>
      </c>
      <c r="D21" s="127">
        <f>'Gemensamma Tjänster'!R9</f>
        <v>3603488.0225273008</v>
      </c>
      <c r="E21" s="84"/>
      <c r="F21" s="84" t="str">
        <f>'Gemensamma Tjänster'!R31</f>
        <v>Kvartal förskott</v>
      </c>
      <c r="G21" s="84"/>
      <c r="H21" s="84" t="str">
        <f>'Gemensamma Tjänster'!R32</f>
        <v>Dec,Mar,Jun,Sep</v>
      </c>
      <c r="I21" s="84"/>
      <c r="J21" s="128" t="str">
        <f>'Gemensamma Tjänster'!R33</f>
        <v>N/A</v>
      </c>
    </row>
    <row r="22" spans="3:10" ht="15" hidden="1" customHeight="1" outlineLevel="1" x14ac:dyDescent="0.3">
      <c r="C22" s="126" t="str">
        <f>'Gemensamma Tjänster'!S2</f>
        <v>Pascal</v>
      </c>
      <c r="D22" s="127">
        <f>'Gemensamma Tjänster'!S9</f>
        <v>794050.22531480039</v>
      </c>
      <c r="E22" s="84"/>
      <c r="F22" s="84" t="str">
        <f>'Gemensamma Tjänster'!S31</f>
        <v>Kvartal förskott</v>
      </c>
      <c r="G22" s="84"/>
      <c r="H22" s="84" t="str">
        <f>'Gemensamma Tjänster'!S32</f>
        <v>Dec,Mar,Jun,Sep</v>
      </c>
      <c r="I22" s="84"/>
      <c r="J22" s="128" t="str">
        <f>'Gemensamma Tjänster'!S33</f>
        <v>N/A</v>
      </c>
    </row>
    <row r="23" spans="3:10" ht="15" hidden="1" customHeight="1" outlineLevel="1" x14ac:dyDescent="0.3">
      <c r="C23" s="126" t="str">
        <f>'Gemensamma Tjänster'!T2</f>
        <v>Rikshandboken i barnhälsovård</v>
      </c>
      <c r="D23" s="127">
        <f>'Gemensamma Tjänster'!T9</f>
        <v>2338251.4432727615</v>
      </c>
      <c r="E23" s="84"/>
      <c r="F23" s="84" t="str">
        <f>'Gemensamma Tjänster'!T31</f>
        <v>Kvartal förskott</v>
      </c>
      <c r="G23" s="84"/>
      <c r="H23" s="84" t="str">
        <f>'Gemensamma Tjänster'!T32</f>
        <v>Dec,Mar,Jun,Sep</v>
      </c>
      <c r="I23" s="84"/>
      <c r="J23" s="128" t="str">
        <f>'Gemensamma Tjänster'!T33</f>
        <v>N/A</v>
      </c>
    </row>
    <row r="24" spans="3:10" ht="15" hidden="1" customHeight="1" outlineLevel="1" x14ac:dyDescent="0.3">
      <c r="C24" s="126" t="str">
        <f>'Gemensamma Tjänster'!U2</f>
        <v>1177 högkostnadsskydd</v>
      </c>
      <c r="D24" s="127">
        <f>'Gemensamma Tjänster'!U9</f>
        <v>1748957.4929738578</v>
      </c>
      <c r="E24" s="84"/>
      <c r="F24" s="84" t="str">
        <f>'Gemensamma Tjänster'!U31</f>
        <v>Kvartal förskott</v>
      </c>
      <c r="G24" s="84"/>
      <c r="H24" s="84" t="str">
        <f>'Gemensamma Tjänster'!U32</f>
        <v>Dec,Mar,Jun,Sep</v>
      </c>
      <c r="I24" s="84"/>
      <c r="J24" s="128" t="str">
        <f>'Gemensamma Tjänster'!U33</f>
        <v>N/A</v>
      </c>
    </row>
    <row r="25" spans="3:10" ht="15" hidden="1" customHeight="1" outlineLevel="1" x14ac:dyDescent="0.3">
      <c r="C25" s="126" t="str">
        <f>'Gemensamma Tjänster'!V2</f>
        <v>1177 för vårdpersonal (tidigare NKK)</v>
      </c>
      <c r="D25" s="127">
        <f>'Gemensamma Tjänster'!V9</f>
        <v>7939182.8258027853</v>
      </c>
      <c r="E25" s="84"/>
      <c r="F25" s="84" t="str">
        <f>'Gemensamma Tjänster'!V31</f>
        <v>Kvartal förskott</v>
      </c>
      <c r="G25" s="84"/>
      <c r="H25" s="84" t="str">
        <f>'Gemensamma Tjänster'!V32</f>
        <v>Dec,Mar,Jun,Sep</v>
      </c>
      <c r="I25" s="84"/>
      <c r="J25" s="128" t="str">
        <f>'Gemensamma Tjänster'!V33</f>
        <v>N/A</v>
      </c>
    </row>
    <row r="26" spans="3:10" ht="15" hidden="1" customHeight="1" outlineLevel="1" x14ac:dyDescent="0.3">
      <c r="C26" s="126" t="str">
        <f>'Gemensamma Tjänster'!W2</f>
        <v>Svenska informationstjänster för läkemedel (Sil)</v>
      </c>
      <c r="D26" s="127">
        <f>'Gemensamma Tjänster'!W9</f>
        <v>11377290.055087935</v>
      </c>
      <c r="E26" s="84"/>
      <c r="F26" s="84" t="str">
        <f>'Gemensamma Tjänster'!W31</f>
        <v>Kvartal förskott</v>
      </c>
      <c r="G26" s="84"/>
      <c r="H26" s="84" t="str">
        <f>'Gemensamma Tjänster'!W32</f>
        <v>Dec,Mar,Jun,Sep</v>
      </c>
      <c r="I26" s="84"/>
      <c r="J26" s="128" t="str">
        <f>'Gemensamma Tjänster'!W33</f>
        <v>N/A</v>
      </c>
    </row>
    <row r="27" spans="3:10" ht="15" hidden="1" customHeight="1" outlineLevel="1" x14ac:dyDescent="0.3">
      <c r="C27" s="126" t="str">
        <f>'Gemensamma Tjänster'!X2</f>
        <v>UMO (Youmo)</v>
      </c>
      <c r="D27" s="127">
        <f>'Gemensamma Tjänster'!X9</f>
        <v>4688170.3940696726</v>
      </c>
      <c r="E27" s="84"/>
      <c r="F27" s="84" t="str">
        <f>'Gemensamma Tjänster'!X31</f>
        <v>Kvartal förskott</v>
      </c>
      <c r="G27" s="84"/>
      <c r="H27" s="84" t="str">
        <f>'Gemensamma Tjänster'!X32</f>
        <v>Dec,Mar,Jun,Sep</v>
      </c>
      <c r="I27" s="84"/>
      <c r="J27" s="128" t="str">
        <f>'Gemensamma Tjänster'!X33</f>
        <v>N/A</v>
      </c>
    </row>
    <row r="28" spans="3:10" ht="15" hidden="1" customHeight="1" outlineLevel="1" x14ac:dyDescent="0.3">
      <c r="C28" s="126" t="str">
        <f>'Gemensamma Tjänster'!Y2</f>
        <v>Vårdhandboken</v>
      </c>
      <c r="D28" s="127">
        <f>'Gemensamma Tjänster'!Y9</f>
        <v>2480014.4870354934</v>
      </c>
      <c r="E28" s="84"/>
      <c r="F28" s="84" t="str">
        <f>'Gemensamma Tjänster'!Y31</f>
        <v>Kvartal förskott</v>
      </c>
      <c r="G28" s="84"/>
      <c r="H28" s="84" t="str">
        <f>'Gemensamma Tjänster'!Y32</f>
        <v>Dec,Mar,Jun,Sep</v>
      </c>
      <c r="I28" s="84"/>
      <c r="J28" s="128" t="str">
        <f>'Gemensamma Tjänster'!Y33</f>
        <v>N/A</v>
      </c>
    </row>
    <row r="29" spans="3:10" ht="15" hidden="1" customHeight="1" outlineLevel="1" x14ac:dyDescent="0.3">
      <c r="C29" s="126" t="str">
        <f>'Gemensamma Tjänster'!Z2</f>
        <v>1177 rådgivningsstöd webb</v>
      </c>
      <c r="D29" s="127">
        <f>'Gemensamma Tjänster'!Z9</f>
        <v>2009770.5811994823</v>
      </c>
      <c r="E29" s="84"/>
      <c r="F29" s="84" t="str">
        <f>'Gemensamma Tjänster'!Z31</f>
        <v>Kvartal förskott</v>
      </c>
      <c r="G29" s="84"/>
      <c r="H29" s="84" t="str">
        <f>'Gemensamma Tjänster'!Z32</f>
        <v>Dec,Mar,Jun,Sep</v>
      </c>
      <c r="I29" s="84"/>
      <c r="J29" s="128" t="str">
        <f>'Gemensamma Tjänster'!Z33</f>
        <v>N/A</v>
      </c>
    </row>
    <row r="30" spans="3:10" ht="15" hidden="1" customHeight="1" outlineLevel="1" x14ac:dyDescent="0.3">
      <c r="C30" s="126" t="str">
        <f>'Gemensamma Tjänster'!AA2</f>
        <v>1177  stöd och behandlings-plattform</v>
      </c>
      <c r="D30" s="127">
        <f>'Gemensamma Tjänster'!AA9</f>
        <v>8779413.0082002468</v>
      </c>
      <c r="E30" s="84"/>
      <c r="F30" s="84" t="str">
        <f>'Gemensamma Tjänster'!AA31</f>
        <v>Kvartal förskott</v>
      </c>
      <c r="G30" s="84"/>
      <c r="H30" s="84" t="str">
        <f>'Gemensamma Tjänster'!AA32</f>
        <v>Dec,Mar,Jun,Sep</v>
      </c>
      <c r="I30" s="84"/>
      <c r="J30" s="128" t="str">
        <f>'Gemensamma Tjänster'!AA33</f>
        <v>N/A</v>
      </c>
    </row>
    <row r="31" spans="3:10" ht="15" hidden="1" customHeight="1" outlineLevel="1" x14ac:dyDescent="0.3">
      <c r="C31" s="126" t="str">
        <f>'Gemensamma Tjänster'!AB2</f>
        <v>Utomläns- fakturering</v>
      </c>
      <c r="D31" s="127">
        <f>'Gemensamma Tjänster'!AB9</f>
        <v>883959.77441043023</v>
      </c>
      <c r="E31" s="84"/>
      <c r="F31" s="84" t="str">
        <f>'Gemensamma Tjänster'!AB31</f>
        <v>Kvartal förskott</v>
      </c>
      <c r="G31" s="84"/>
      <c r="H31" s="84" t="str">
        <f>'Gemensamma Tjänster'!AB32</f>
        <v>Dec,Mar,Jun,Sep</v>
      </c>
      <c r="I31" s="84"/>
      <c r="J31" s="128" t="str">
        <f>'Gemensamma Tjänster'!AB33</f>
        <v>N/A</v>
      </c>
    </row>
    <row r="32" spans="3:10" ht="15" hidden="1" customHeight="1" outlineLevel="1" x14ac:dyDescent="0.3">
      <c r="C32" s="126" t="str">
        <f>'Gemensamma Tjänster'!AC2</f>
        <v>Gemensam infrastruktur</v>
      </c>
      <c r="D32" s="127">
        <f>'Gemensamma Tjänster'!AC9</f>
        <v>19552443.037102085</v>
      </c>
      <c r="E32" s="84"/>
      <c r="F32" s="84" t="str">
        <f>'Gemensamma Tjänster'!AC31</f>
        <v>Kvartal förskott</v>
      </c>
      <c r="G32" s="84"/>
      <c r="H32" s="84" t="str">
        <f>'Gemensamma Tjänster'!AC32</f>
        <v>Dec,Mar,Jun,Sep</v>
      </c>
      <c r="I32" s="84"/>
      <c r="J32" s="128" t="str">
        <f>'Gemensamma Tjänster'!AC33</f>
        <v>N/A</v>
      </c>
    </row>
    <row r="33" spans="3:10" ht="15" hidden="1" customHeight="1" outlineLevel="1" x14ac:dyDescent="0.3">
      <c r="C33" s="126" t="str">
        <f>'Gemensamma Tjänster'!AD2</f>
        <v>Gemensam arkitektur</v>
      </c>
      <c r="D33" s="127">
        <f>'Gemensamma Tjänster'!AD9</f>
        <v>5657157.8363984227</v>
      </c>
      <c r="E33" s="84"/>
      <c r="F33" s="84" t="str">
        <f>'Gemensamma Tjänster'!AD31</f>
        <v>Kvartal förskott</v>
      </c>
      <c r="G33" s="84"/>
      <c r="H33" s="84" t="str">
        <f>'Gemensamma Tjänster'!AD32</f>
        <v>Dec,Mar,Jun,Sep</v>
      </c>
      <c r="I33" s="84"/>
      <c r="J33" s="128" t="str">
        <f>'Gemensamma Tjänster'!AD33</f>
        <v>N/A</v>
      </c>
    </row>
    <row r="34" spans="3:10" ht="15" hidden="1" customHeight="1" outlineLevel="1" x14ac:dyDescent="0.3">
      <c r="C34" s="126" t="str">
        <f>'Gemensamma Tjänster'!AE2</f>
        <v>1177 listning</v>
      </c>
      <c r="D34" s="127">
        <f>'Gemensamma Tjänster'!AE9</f>
        <v>1474346.9645096583</v>
      </c>
      <c r="E34" s="84"/>
      <c r="F34" s="84" t="str">
        <f>'Gemensamma Tjänster'!AE31</f>
        <v>Kvartal förskott</v>
      </c>
      <c r="G34" s="84"/>
      <c r="H34" s="84" t="str">
        <f>'Gemensamma Tjänster'!AE32</f>
        <v>Dec,Mar,Jun,Sep</v>
      </c>
      <c r="I34" s="84"/>
      <c r="J34" s="128" t="str">
        <f>'Gemensamma Tjänster'!AE33</f>
        <v>N/A</v>
      </c>
    </row>
    <row r="35" spans="3:10" ht="15" hidden="1" customHeight="1" outlineLevel="1" x14ac:dyDescent="0.3">
      <c r="C35" s="126" t="str">
        <f>'Gemensamma Tjänster'!AF2</f>
        <v>Legitimeringstjänst IdP för medarbetare gemensam</v>
      </c>
      <c r="D35" s="127">
        <f>'Gemensamma Tjänster'!AF9</f>
        <v>2051445.6363463246</v>
      </c>
      <c r="E35" s="84"/>
      <c r="F35" s="84" t="str">
        <f>'Gemensamma Tjänster'!AF31</f>
        <v>Kvartal förskott</v>
      </c>
      <c r="G35" s="84"/>
      <c r="H35" s="84" t="str">
        <f>'Gemensamma Tjänster'!AF32</f>
        <v>Dec,Mar,Jun,Sep</v>
      </c>
      <c r="I35" s="84"/>
      <c r="J35" s="128" t="str">
        <f>'Gemensamma Tjänster'!AF33</f>
        <v>N/A</v>
      </c>
    </row>
    <row r="36" spans="3:10" ht="15" hidden="1" customHeight="1" outlineLevel="1" x14ac:dyDescent="0.3">
      <c r="C36" s="126" t="str">
        <f>'Gemensamma Tjänster'!AG2</f>
        <v>Överskjutande SMS &amp; Inloggnings-kostnader Prel</v>
      </c>
      <c r="D36" s="127">
        <f>'Gemensamma Tjänster'!AG9</f>
        <v>3891422.4685128001</v>
      </c>
      <c r="E36" s="84"/>
      <c r="F36" s="84" t="str">
        <f>'Gemensamma Tjänster'!AG31</f>
        <v>Överskjutande utöver 18,2 mkr</v>
      </c>
      <c r="G36" s="84"/>
      <c r="H36" s="84" t="str">
        <f>'Gemensamma Tjänster'!AG32</f>
        <v>Efter årsslut 2025</v>
      </c>
      <c r="I36" s="84"/>
      <c r="J36" s="128" t="str">
        <f>'Gemensamma Tjänster'!AG33</f>
        <v>Utfall 2024</v>
      </c>
    </row>
    <row r="37" spans="3:10" ht="15" hidden="1" customHeight="1" outlineLevel="1" x14ac:dyDescent="0.3">
      <c r="C37" s="126" t="str">
        <f>'Gemensamma Tjänster'!AH2</f>
        <v xml:space="preserve">1177 tidbokning
</v>
      </c>
      <c r="D37" s="127">
        <f>'Gemensamma Tjänster'!AH9</f>
        <v>3689409.8380840323</v>
      </c>
      <c r="E37" s="84"/>
      <c r="F37" s="84" t="str">
        <f>'Gemensamma Tjänster'!AH31</f>
        <v>Kvartal förskott</v>
      </c>
      <c r="G37" s="84"/>
      <c r="H37" s="84" t="str">
        <f>'Gemensamma Tjänster'!AH32</f>
        <v>Dec,Mar,Jun,Sep</v>
      </c>
      <c r="I37" s="84"/>
      <c r="J37" s="128" t="str">
        <f>'Gemensamma Tjänster'!AH33</f>
        <v>N/A</v>
      </c>
    </row>
    <row r="38" spans="3:10" ht="15" hidden="1" customHeight="1" outlineLevel="1" x14ac:dyDescent="0.3">
      <c r="C38" s="126" t="str">
        <f>'Gemensamma Tjänster'!AI2</f>
        <v>Personuppgifts- tjänst 
(gemensam från 2025)</v>
      </c>
      <c r="D38" s="127">
        <f>'Gemensamma Tjänster'!AI9</f>
        <v>387657.75151479326</v>
      </c>
      <c r="E38" s="84"/>
      <c r="F38" s="84" t="str">
        <f>'Gemensamma Tjänster'!AI31</f>
        <v>Kvartal förskott</v>
      </c>
      <c r="G38" s="84"/>
      <c r="H38" s="84" t="str">
        <f>'Gemensamma Tjänster'!AI32</f>
        <v>Dec,Mar,Jun,Sep</v>
      </c>
      <c r="I38" s="84"/>
      <c r="J38" s="128" t="str">
        <f>'Gemensamma Tjänster'!AI33</f>
        <v>Gemensam från 2025</v>
      </c>
    </row>
    <row r="39" spans="3:10" ht="15" hidden="1" customHeight="1" outlineLevel="1" x14ac:dyDescent="0.3">
      <c r="C39" s="126" t="str">
        <f>'Gemensamma Tjänster'!AJ2</f>
        <v>1177 formulär- hantering gemensam
(Ny från Q2)</v>
      </c>
      <c r="D39" s="127">
        <f>'Gemensamma Tjänster'!AJ9</f>
        <v>726897.32687500003</v>
      </c>
      <c r="E39" s="84"/>
      <c r="F39" s="84" t="str">
        <f>'Gemensamma Tjänster'!AJ31</f>
        <v>Kvartal förskott</v>
      </c>
      <c r="G39" s="84"/>
      <c r="H39" s="84" t="str">
        <f>'Gemensamma Tjänster'!AJ32</f>
        <v>Dec,Mar,Jun,Sep</v>
      </c>
      <c r="I39" s="84"/>
      <c r="J39" s="128" t="str">
        <f>'Gemensamma Tjänster'!AJ33</f>
        <v>Gemensam del från Q2-2025</v>
      </c>
    </row>
    <row r="40" spans="3:10" ht="15" hidden="1" customHeight="1" outlineLevel="1" x14ac:dyDescent="0.3">
      <c r="C40" s="126">
        <f>'Gemensamma Tjänster'!AK2</f>
        <v>0</v>
      </c>
      <c r="D40" s="127">
        <f>'Gemensamma Tjänster'!AK9</f>
        <v>0</v>
      </c>
      <c r="E40" s="84"/>
      <c r="F40" s="84">
        <f>'Gemensamma Tjänster'!AK31</f>
        <v>0</v>
      </c>
      <c r="G40" s="84"/>
      <c r="H40" s="84">
        <f>'Gemensamma Tjänster'!AK32</f>
        <v>0</v>
      </c>
      <c r="I40" s="84"/>
      <c r="J40" s="128">
        <f>'Gemensamma Tjänster'!AK33</f>
        <v>0</v>
      </c>
    </row>
    <row r="41" spans="3:10" ht="15" hidden="1" customHeight="1" outlineLevel="1" x14ac:dyDescent="0.3">
      <c r="C41" s="126">
        <f>'Gemensamma Tjänster'!AL2</f>
        <v>0</v>
      </c>
      <c r="D41" s="127">
        <f>'Gemensamma Tjänster'!AL9</f>
        <v>0</v>
      </c>
      <c r="E41" s="84"/>
      <c r="F41" s="84">
        <f>'Gemensamma Tjänster'!AL31</f>
        <v>0</v>
      </c>
      <c r="G41" s="84"/>
      <c r="H41" s="84">
        <f>'Gemensamma Tjänster'!AL32</f>
        <v>0</v>
      </c>
      <c r="I41" s="84"/>
      <c r="J41" s="128">
        <f>'Gemensamma Tjänster'!AL33</f>
        <v>0</v>
      </c>
    </row>
    <row r="42" spans="3:10" ht="15" hidden="1" customHeight="1" outlineLevel="1" x14ac:dyDescent="0.3">
      <c r="C42" s="126">
        <f>'Gemensamma Tjänster'!AM2</f>
        <v>0</v>
      </c>
      <c r="D42" s="127">
        <f>'Gemensamma Tjänster'!AM9</f>
        <v>0</v>
      </c>
      <c r="E42" s="84"/>
      <c r="F42" s="84">
        <f>'Gemensamma Tjänster'!AM31</f>
        <v>0</v>
      </c>
      <c r="G42" s="84"/>
      <c r="H42" s="84">
        <f>'Gemensamma Tjänster'!AM32</f>
        <v>0</v>
      </c>
      <c r="I42" s="84"/>
      <c r="J42" s="128">
        <f>'Gemensamma Tjänster'!AM33</f>
        <v>0</v>
      </c>
    </row>
    <row r="43" spans="3:10" ht="15" hidden="1" customHeight="1" outlineLevel="1" x14ac:dyDescent="0.3">
      <c r="C43" s="126">
        <f>'Gemensamma Tjänster'!AN2</f>
        <v>0</v>
      </c>
      <c r="D43" s="127">
        <f>'Gemensamma Tjänster'!AN9</f>
        <v>0</v>
      </c>
      <c r="E43" s="84"/>
      <c r="F43" s="84">
        <f>'Gemensamma Tjänster'!AN31</f>
        <v>0</v>
      </c>
      <c r="G43" s="84"/>
      <c r="H43" s="84">
        <f>'Gemensamma Tjänster'!AN32</f>
        <v>0</v>
      </c>
      <c r="I43" s="84"/>
      <c r="J43" s="128">
        <f>'Gemensamma Tjänster'!AN33</f>
        <v>0</v>
      </c>
    </row>
    <row r="44" spans="3:10" ht="15" hidden="1" customHeight="1" outlineLevel="1" x14ac:dyDescent="0.3">
      <c r="C44" s="126">
        <f>'Gemensamma Tjänster'!AO2</f>
        <v>0</v>
      </c>
      <c r="D44" s="127">
        <f>'Gemensamma Tjänster'!AO9</f>
        <v>0</v>
      </c>
      <c r="E44" s="84"/>
      <c r="F44" s="84">
        <f>'Gemensamma Tjänster'!AO31</f>
        <v>0</v>
      </c>
      <c r="G44" s="84"/>
      <c r="H44" s="84">
        <f>'Gemensamma Tjänster'!AO32</f>
        <v>0</v>
      </c>
      <c r="I44" s="84"/>
      <c r="J44" s="128">
        <f>'Gemensamma Tjänster'!AO33</f>
        <v>0</v>
      </c>
    </row>
    <row r="45" spans="3:10" ht="15" hidden="1" customHeight="1" outlineLevel="1" x14ac:dyDescent="0.3">
      <c r="C45" s="126">
        <f>'Gemensamma Tjänster'!AP2</f>
        <v>0</v>
      </c>
      <c r="D45" s="127">
        <f>'Gemensamma Tjänster'!AP9</f>
        <v>0</v>
      </c>
      <c r="E45" s="84"/>
      <c r="F45" s="84">
        <f>'Gemensamma Tjänster'!AP31</f>
        <v>0</v>
      </c>
      <c r="G45" s="84"/>
      <c r="H45" s="84">
        <f>'Gemensamma Tjänster'!AP32</f>
        <v>0</v>
      </c>
      <c r="I45" s="84"/>
      <c r="J45" s="128">
        <f>'Gemensamma Tjänster'!AP33</f>
        <v>0</v>
      </c>
    </row>
    <row r="46" spans="3:10" ht="15" hidden="1" customHeight="1" outlineLevel="1" x14ac:dyDescent="0.3">
      <c r="C46" s="126">
        <f>'Gemensamma Tjänster'!AQ2</f>
        <v>0</v>
      </c>
      <c r="D46" s="127">
        <f>'Gemensamma Tjänster'!AQ9</f>
        <v>0</v>
      </c>
      <c r="E46" s="84"/>
      <c r="F46" s="84">
        <f>'Gemensamma Tjänster'!AQ31</f>
        <v>0</v>
      </c>
      <c r="G46" s="84"/>
      <c r="H46" s="84">
        <f>'Gemensamma Tjänster'!AQ32</f>
        <v>0</v>
      </c>
      <c r="I46" s="84"/>
      <c r="J46" s="128">
        <f>'Gemensamma Tjänster'!AQ33</f>
        <v>0</v>
      </c>
    </row>
    <row r="47" spans="3:10" ht="15" hidden="1" customHeight="1" outlineLevel="1" x14ac:dyDescent="0.3">
      <c r="C47" s="126">
        <f>'Gemensamma Tjänster'!AR2</f>
        <v>0</v>
      </c>
      <c r="D47" s="127">
        <f>'Gemensamma Tjänster'!AR9</f>
        <v>0</v>
      </c>
      <c r="E47" s="84"/>
      <c r="F47" s="84">
        <f>'Gemensamma Tjänster'!AR31</f>
        <v>0</v>
      </c>
      <c r="G47" s="84"/>
      <c r="H47" s="84">
        <f>'Gemensamma Tjänster'!AR32</f>
        <v>0</v>
      </c>
      <c r="I47" s="84"/>
      <c r="J47" s="128">
        <f>'Gemensamma Tjänster'!AR33</f>
        <v>0</v>
      </c>
    </row>
    <row r="48" spans="3:10" ht="15" hidden="1" customHeight="1" outlineLevel="1" x14ac:dyDescent="0.3">
      <c r="C48" s="126">
        <f>'Gemensamma Tjänster'!AS2</f>
        <v>0</v>
      </c>
      <c r="D48" s="127">
        <f>'Gemensamma Tjänster'!AS9</f>
        <v>0</v>
      </c>
      <c r="E48" s="84"/>
      <c r="F48" s="84">
        <f>'Gemensamma Tjänster'!AS31</f>
        <v>0</v>
      </c>
      <c r="G48" s="84"/>
      <c r="H48" s="84">
        <f>'Gemensamma Tjänster'!AS32</f>
        <v>0</v>
      </c>
      <c r="I48" s="84"/>
      <c r="J48" s="128">
        <f>'Gemensamma Tjänster'!AS33</f>
        <v>0</v>
      </c>
    </row>
    <row r="49" spans="3:10" ht="15" hidden="1" customHeight="1" outlineLevel="1" x14ac:dyDescent="0.3">
      <c r="C49" s="126">
        <f>'Gemensamma Tjänster'!AT2</f>
        <v>0</v>
      </c>
      <c r="D49" s="127">
        <f>'Gemensamma Tjänster'!AT9</f>
        <v>0</v>
      </c>
      <c r="E49" s="84"/>
      <c r="F49" s="84">
        <f>'Gemensamma Tjänster'!AT31</f>
        <v>0</v>
      </c>
      <c r="G49" s="84"/>
      <c r="H49" s="84">
        <f>'Gemensamma Tjänster'!AT32</f>
        <v>0</v>
      </c>
      <c r="I49" s="84"/>
      <c r="J49" s="128">
        <f>'Gemensamma Tjänster'!AT33</f>
        <v>0</v>
      </c>
    </row>
    <row r="50" spans="3:10" ht="15" hidden="1" customHeight="1" outlineLevel="1" x14ac:dyDescent="0.3">
      <c r="C50" s="126">
        <f>'Gemensamma Tjänster'!AU2</f>
        <v>0</v>
      </c>
      <c r="D50" s="127">
        <f>'Gemensamma Tjänster'!AU9</f>
        <v>0</v>
      </c>
      <c r="E50" s="84"/>
      <c r="F50" s="84">
        <f>'Gemensamma Tjänster'!AU31</f>
        <v>0</v>
      </c>
      <c r="G50" s="84"/>
      <c r="H50" s="84">
        <f>'Gemensamma Tjänster'!AU32</f>
        <v>0</v>
      </c>
      <c r="I50" s="84"/>
      <c r="J50" s="128">
        <f>'Gemensamma Tjänster'!AU33</f>
        <v>0</v>
      </c>
    </row>
    <row r="51" spans="3:10" ht="15" hidden="1" customHeight="1" outlineLevel="1" x14ac:dyDescent="0.3">
      <c r="C51" s="126">
        <f>'Gemensamma Tjänster'!AV2</f>
        <v>0</v>
      </c>
      <c r="D51" s="127">
        <f>'Gemensamma Tjänster'!AV9</f>
        <v>0</v>
      </c>
      <c r="E51" s="84"/>
      <c r="F51" s="84">
        <f>'Gemensamma Tjänster'!AV31</f>
        <v>0</v>
      </c>
      <c r="G51" s="84"/>
      <c r="H51" s="84">
        <f>'Gemensamma Tjänster'!AV32</f>
        <v>0</v>
      </c>
      <c r="I51" s="84"/>
      <c r="J51" s="128">
        <f>'Gemensamma Tjänster'!AV33</f>
        <v>0</v>
      </c>
    </row>
    <row r="52" spans="3:10" ht="15" hidden="1" customHeight="1" outlineLevel="1" x14ac:dyDescent="0.3">
      <c r="C52" s="126">
        <f>'Gemensamma Tjänster'!AW2</f>
        <v>0</v>
      </c>
      <c r="D52" s="127">
        <f>'Gemensamma Tjänster'!AW9</f>
        <v>0</v>
      </c>
      <c r="E52" s="84"/>
      <c r="F52" s="84">
        <f>'Gemensamma Tjänster'!AW31</f>
        <v>0</v>
      </c>
      <c r="G52" s="84"/>
      <c r="H52" s="84">
        <f>'Gemensamma Tjänster'!AW32</f>
        <v>0</v>
      </c>
      <c r="I52" s="84"/>
      <c r="J52" s="128">
        <f>'Gemensamma Tjänster'!AW33</f>
        <v>0</v>
      </c>
    </row>
    <row r="53" spans="3:10" ht="15" hidden="1" customHeight="1" outlineLevel="1" x14ac:dyDescent="0.3">
      <c r="C53" s="126">
        <f>'Gemensamma Tjänster'!AX2</f>
        <v>0</v>
      </c>
      <c r="D53" s="127">
        <f>'Gemensamma Tjänster'!AX9</f>
        <v>0</v>
      </c>
      <c r="E53" s="84"/>
      <c r="F53" s="84">
        <f>'Gemensamma Tjänster'!AX31</f>
        <v>0</v>
      </c>
      <c r="G53" s="84"/>
      <c r="H53" s="84">
        <f>'Gemensamma Tjänster'!AX32</f>
        <v>0</v>
      </c>
      <c r="I53" s="84"/>
      <c r="J53" s="128">
        <f>'Gemensamma Tjänster'!AX33</f>
        <v>0</v>
      </c>
    </row>
    <row r="54" spans="3:10" ht="15" hidden="1" customHeight="1" outlineLevel="1" x14ac:dyDescent="0.3">
      <c r="C54" s="126">
        <f>'Gemensamma Tjänster'!AY2</f>
        <v>0</v>
      </c>
      <c r="D54" s="127">
        <f>'Gemensamma Tjänster'!AY9</f>
        <v>0</v>
      </c>
      <c r="E54" s="84"/>
      <c r="F54" s="84">
        <f>'Gemensamma Tjänster'!AY31</f>
        <v>0</v>
      </c>
      <c r="G54" s="84"/>
      <c r="H54" s="84">
        <f>'Gemensamma Tjänster'!AY32</f>
        <v>0</v>
      </c>
      <c r="I54" s="84"/>
      <c r="J54" s="128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Tjänster'!AZ9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84"/>
      <c r="D56" s="127"/>
      <c r="E56" s="84"/>
      <c r="F56" s="84"/>
      <c r="G56" s="84"/>
      <c r="H56" s="84"/>
      <c r="I56" s="84"/>
      <c r="J56" s="84"/>
    </row>
    <row r="57" spans="3:10" ht="15" collapsed="1" thickBot="1" x14ac:dyDescent="0.35">
      <c r="C57" s="84"/>
      <c r="D57" s="132"/>
      <c r="E57" s="84"/>
      <c r="F57" s="84"/>
      <c r="G57" s="84"/>
      <c r="H57" s="84"/>
      <c r="I57" s="84"/>
      <c r="J57" s="84"/>
    </row>
    <row r="58" spans="3:10" ht="21" x14ac:dyDescent="0.4">
      <c r="C58" s="122" t="s">
        <v>31</v>
      </c>
      <c r="D58" s="123">
        <f>SUM(D59:D107)</f>
        <v>27304472.556995839</v>
      </c>
      <c r="E58" s="124"/>
      <c r="F58" s="124" t="s">
        <v>39</v>
      </c>
      <c r="G58" s="124"/>
      <c r="H58" s="124"/>
      <c r="I58" s="124"/>
      <c r="J58" s="133"/>
    </row>
    <row r="59" spans="3:10" hidden="1" outlineLevel="1" x14ac:dyDescent="0.3">
      <c r="C59" s="126" t="str">
        <f>'Valbara Tjänster'!F1</f>
        <v>Legitimerings-tjänst IdP för medarbetare Bas (valbar)</v>
      </c>
      <c r="D59" s="127">
        <f>'Valbara Tjänster'!F5</f>
        <v>388731.24420000002</v>
      </c>
      <c r="E59" s="84"/>
      <c r="F59" s="84" t="str">
        <f>'Valbara Tjänster'!F27</f>
        <v>Kvartal förskott</v>
      </c>
      <c r="G59" s="84"/>
      <c r="H59" s="84" t="str">
        <f>'Valbara Tjänster'!F28</f>
        <v>Dec,Mar,Jun,Sep</v>
      </c>
      <c r="I59" s="84"/>
      <c r="J59" s="128" t="str">
        <f>'Valbara Tjänster'!F29</f>
        <v>N/A</v>
      </c>
    </row>
    <row r="60" spans="3:10" hidden="1" outlineLevel="1" x14ac:dyDescent="0.3">
      <c r="C60" s="126" t="str">
        <f>'Valbara Tjänster'!J1</f>
        <v>Legitimerings-tjänst IdP för medarbetare Plus (valbar)</v>
      </c>
      <c r="D60" s="127">
        <f>'Valbara Tjänster'!J5</f>
        <v>0</v>
      </c>
      <c r="E60" s="84"/>
      <c r="F60" s="84" t="str">
        <f>'Valbara Tjänster'!J27</f>
        <v>Kvartal förskott</v>
      </c>
      <c r="G60" s="84"/>
      <c r="H60" s="84" t="str">
        <f>'Valbara Tjänster'!J28</f>
        <v>Dec,Mar,Jun,Sep</v>
      </c>
      <c r="I60" s="84"/>
      <c r="J60" s="128" t="str">
        <f>'Valbara Tjänster'!J29</f>
        <v>N/A</v>
      </c>
    </row>
    <row r="61" spans="3:10" hidden="1" outlineLevel="1" x14ac:dyDescent="0.3">
      <c r="C61" s="126" t="str">
        <f>'Valbara Tjänster'!N1</f>
        <v>Säkerhets-tjänster Logg, spärr &amp; samtycke</v>
      </c>
      <c r="D61" s="127">
        <f>'Valbara Tjänster'!N5</f>
        <v>388731.24420000002</v>
      </c>
      <c r="E61" s="84"/>
      <c r="F61" s="84" t="str">
        <f>'Valbara Tjänster'!N27</f>
        <v>Kvartal förskott</v>
      </c>
      <c r="G61" s="84"/>
      <c r="H61" s="84" t="str">
        <f>'Valbara Tjänster'!N28</f>
        <v>Dec,Mar,Jun,Sep</v>
      </c>
      <c r="I61" s="84"/>
      <c r="J61" s="128" t="str">
        <f>'Valbara Tjänster'!N29</f>
        <v>N/A</v>
      </c>
    </row>
    <row r="62" spans="3:10" hidden="1" outlineLevel="1" x14ac:dyDescent="0.3">
      <c r="C62" s="126" t="str">
        <f>'Valbara Tjänster'!R1</f>
        <v>Autentiserings-tjänst SITHS</v>
      </c>
      <c r="D62" s="127">
        <f>'Valbara Tjänster'!R5</f>
        <v>388731.24420000002</v>
      </c>
      <c r="E62" s="84"/>
      <c r="F62" s="84" t="str">
        <f>'Valbara Tjänster'!R27</f>
        <v>Kvartal förskott</v>
      </c>
      <c r="G62" s="84"/>
      <c r="H62" s="84" t="str">
        <f>'Valbara Tjänster'!R28</f>
        <v>Dec,Mar,Jun,Sep</v>
      </c>
      <c r="I62" s="84"/>
      <c r="J62" s="128" t="str">
        <f>'Valbara Tjänster'!R29</f>
        <v>N/A</v>
      </c>
    </row>
    <row r="63" spans="3:10" hidden="1" outlineLevel="1" x14ac:dyDescent="0.3">
      <c r="C63" s="126" t="str">
        <f>'Valbara Tjänster'!V1</f>
        <v>Underskrifts-tjänst web/API</v>
      </c>
      <c r="D63" s="127">
        <f>'Valbara Tjänster'!V5</f>
        <v>0</v>
      </c>
      <c r="E63" s="84"/>
      <c r="F63" s="84" t="str">
        <f>'Valbara Tjänster'!V27</f>
        <v>Kvartal förskott</v>
      </c>
      <c r="G63" s="84"/>
      <c r="H63" s="84" t="str">
        <f>'Valbara Tjänster'!V28</f>
        <v>Dec,Mar,Jun,Sep</v>
      </c>
      <c r="I63" s="84"/>
      <c r="J63" s="128" t="str">
        <f>'Valbara Tjänster'!V29</f>
        <v>Bindningstid: 2027-06-30</v>
      </c>
    </row>
    <row r="64" spans="3:10" ht="28.8" hidden="1" outlineLevel="1" x14ac:dyDescent="0.3">
      <c r="C64" s="126" t="str">
        <f>'Valbara Tjänster'!Z1</f>
        <v>1177 formulär- hantering valbar
(delad från Q2)</v>
      </c>
      <c r="D64" s="127">
        <f>'Valbara Tjänster'!Z5</f>
        <v>0</v>
      </c>
      <c r="E64" s="84"/>
      <c r="F64" s="84" t="str">
        <f>'Valbara Tjänster'!Z27</f>
        <v>Kvartal förskott</v>
      </c>
      <c r="G64" s="84"/>
      <c r="H64" s="84" t="str">
        <f>'Valbara Tjänster'!Z28</f>
        <v>Dec,Mar,Jun,Sep</v>
      </c>
      <c r="I64" s="84"/>
      <c r="J64" s="128" t="str">
        <f>'Valbara Tjänster'!Z29</f>
        <v>N/A</v>
      </c>
    </row>
    <row r="65" spans="3:10" hidden="1" outlineLevel="1" x14ac:dyDescent="0.3">
      <c r="C65" s="126" t="str">
        <f>'Valbara Tjänster'!AD1</f>
        <v>1177 Ombudstjänst</v>
      </c>
      <c r="D65" s="127">
        <f>'Valbara Tjänster'!AD5</f>
        <v>954101.96576448006</v>
      </c>
      <c r="E65" s="84"/>
      <c r="F65" s="84" t="str">
        <f>'Valbara Tjänster'!AD27</f>
        <v>Kvartal förskott</v>
      </c>
      <c r="G65" s="84"/>
      <c r="H65" s="84" t="str">
        <f>'Valbara Tjänster'!AD28</f>
        <v>Dec,Mar,Jun,Sep</v>
      </c>
      <c r="I65" s="84"/>
      <c r="J65" s="128" t="str">
        <f>'Valbara Tjänster'!AD29</f>
        <v>N/A</v>
      </c>
    </row>
    <row r="66" spans="3:10" ht="43.2" hidden="1" outlineLevel="1" x14ac:dyDescent="0.3">
      <c r="C66" s="126" t="str">
        <f>'Valbara Tjänster'!AH1</f>
        <v>Hjälpmedels-tjänsten abonnemang
(ej volym)</v>
      </c>
      <c r="D66" s="127">
        <f>'Valbara Tjänster'!AH5</f>
        <v>315200</v>
      </c>
      <c r="E66" s="84"/>
      <c r="F66" s="84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84"/>
      <c r="H66" s="84" t="str">
        <f>'Valbara Tjänster'!AH28</f>
        <v>Dec, Mar, Jun, Sep</v>
      </c>
      <c r="I66" s="84"/>
      <c r="J66" s="128" t="str">
        <f>'Valbara Tjänster'!AH29</f>
        <v>Prognos 2025 inkl 1% indexhöjning. Faktureras av förvaltning</v>
      </c>
    </row>
    <row r="67" spans="3:10" hidden="1" outlineLevel="1" x14ac:dyDescent="0.3">
      <c r="C67" s="126" t="str">
        <f>'Valbara Tjänster'!AL1</f>
        <v>E-klient</v>
      </c>
      <c r="D67" s="127">
        <f>'Valbara Tjänster'!AL5</f>
        <v>3102107.52</v>
      </c>
      <c r="E67" s="84"/>
      <c r="F67" s="84" t="str">
        <f>'Valbara Tjänster'!AL27</f>
        <v>Helår i förskott baserat på regionernas inventering av antal PC</v>
      </c>
      <c r="G67" s="84"/>
      <c r="H67" s="84" t="str">
        <f>'Valbara Tjänster'!AL28</f>
        <v>Januari</v>
      </c>
      <c r="I67" s="84"/>
      <c r="J67" s="128" t="str">
        <f>'Valbara Tjänster'!AL29</f>
        <v>Fakturerat helår 2024</v>
      </c>
    </row>
    <row r="68" spans="3:10" ht="28.8" hidden="1" outlineLevel="1" x14ac:dyDescent="0.3">
      <c r="C68" s="126" t="str">
        <f>'Valbara Tjänster'!AP1</f>
        <v>Eira Licenser (innehåll)</v>
      </c>
      <c r="D68" s="127">
        <f>'Valbara Tjänster'!AP5</f>
        <v>12830685.541182721</v>
      </c>
      <c r="E68" s="84"/>
      <c r="F68" s="84" t="str">
        <f>'Valbara Tjänster'!AP27</f>
        <v>Licenskostnaden fördelas solidariskt mellan landsting och regioner baserat på antal invånare.</v>
      </c>
      <c r="G68" s="84"/>
      <c r="H68" s="84" t="str">
        <f>'Valbara Tjänster'!AP28</f>
        <v>Årsvis engång i Dec</v>
      </c>
      <c r="I68" s="84"/>
      <c r="J68" s="128" t="str">
        <f>'Valbara Tjänster'!AP29</f>
        <v>Prognos. Faktureras av förvaltning</v>
      </c>
    </row>
    <row r="69" spans="3:10" hidden="1" outlineLevel="1" x14ac:dyDescent="0.3">
      <c r="C69" s="126" t="str">
        <f>'Valbara Tjänster'!AT1</f>
        <v>Informations- utlämning till kvalitetsregister</v>
      </c>
      <c r="D69" s="127">
        <f>'Valbara Tjänster'!AT5</f>
        <v>0</v>
      </c>
      <c r="E69" s="84"/>
      <c r="F69" s="84" t="str">
        <f>'Valbara Tjänster'!AT27</f>
        <v>Faktureras separat av tjänstens förvaltning</v>
      </c>
      <c r="G69" s="84"/>
      <c r="H69" s="84" t="str">
        <f>'Valbara Tjänster'!AT28</f>
        <v xml:space="preserve"> </v>
      </c>
      <c r="I69" s="84"/>
      <c r="J69" s="134" t="str">
        <f>'Valbara Tjänster'!AT29</f>
        <v>Ingen regionsfakturering</v>
      </c>
    </row>
    <row r="70" spans="3:10" ht="25.2" hidden="1" customHeight="1" outlineLevel="1" x14ac:dyDescent="0.3">
      <c r="C70" s="126" t="str">
        <f>'Valbara Tjänster'!AX1</f>
        <v xml:space="preserve">1177 inkorg </v>
      </c>
      <c r="D70" s="127">
        <f>'Valbara Tjänster'!AX5</f>
        <v>1990081.5375999999</v>
      </c>
      <c r="E70" s="84"/>
      <c r="F70" s="84" t="str">
        <f>'Valbara Tjänster'!AX27</f>
        <v xml:space="preserve">Volymsbaserad. Faktureras av förvaltning kvartalsvis efterskott </v>
      </c>
      <c r="G70" s="84"/>
      <c r="H70" s="84">
        <f>'Valbara Tjänster'!AX28</f>
        <v>0</v>
      </c>
      <c r="I70" s="84"/>
      <c r="J70" s="128" t="str">
        <f>'Valbara Tjänster'!AX29</f>
        <v>Prognos 2023. Faktureras av förvaltning</v>
      </c>
    </row>
    <row r="71" spans="3:10" hidden="1" outlineLevel="1" x14ac:dyDescent="0.3">
      <c r="C71" s="126" t="str">
        <f>'Valbara Tjänster'!BB1</f>
        <v>Bild (i 1177 på telefon)</v>
      </c>
      <c r="D71" s="127">
        <f>'Valbara Tjänster'!BB5</f>
        <v>0</v>
      </c>
      <c r="E71" s="84"/>
      <c r="F71" s="84" t="str">
        <f>'Valbara Tjänster'!BB27</f>
        <v>Kvartal förskott</v>
      </c>
      <c r="G71" s="84"/>
      <c r="H71" s="84" t="str">
        <f>'Valbara Tjänster'!BB28</f>
        <v>Dec,Mar,Jun,Sep</v>
      </c>
      <c r="I71" s="84"/>
      <c r="J71" s="128" t="str">
        <f>'Valbara Tjänster'!BB29</f>
        <v>N/A</v>
      </c>
    </row>
    <row r="72" spans="3:10" hidden="1" outlineLevel="1" x14ac:dyDescent="0.3">
      <c r="C72" s="126" t="str">
        <f>'Valbara Tjänster'!BF1</f>
        <v>Video (i 1177 på telefon)</v>
      </c>
      <c r="D72" s="127">
        <f>'Valbara Tjänster'!BF5</f>
        <v>0</v>
      </c>
      <c r="E72" s="84"/>
      <c r="F72" s="84" t="str">
        <f>'Valbara Tjänster'!BF27</f>
        <v>Kvartal förskott</v>
      </c>
      <c r="G72" s="84"/>
      <c r="H72" s="84" t="str">
        <f>'Valbara Tjänster'!BF28</f>
        <v>Dec,Mar,Jun,Sep</v>
      </c>
      <c r="I72" s="84"/>
      <c r="J72" s="128" t="str">
        <f>'Valbara Tjänster'!BF29</f>
        <v>N/A</v>
      </c>
    </row>
    <row r="73" spans="3:10" ht="28.8" hidden="1" outlineLevel="1" x14ac:dyDescent="0.3">
      <c r="C73" s="126" t="str">
        <f>'Valbara Tjänster'!BJ1</f>
        <v>Utbudstjänsten
PAUSAD!</v>
      </c>
      <c r="D73" s="127">
        <f>'Valbara Tjänster'!BJ5</f>
        <v>0</v>
      </c>
      <c r="E73" s="84"/>
      <c r="F73" s="84" t="str">
        <f>'Valbara Tjänster'!BJ27</f>
        <v>Kvartal förskott</v>
      </c>
      <c r="G73" s="84"/>
      <c r="H73" s="84" t="str">
        <f>'Valbara Tjänster'!BJ28</f>
        <v>Dec,Mar,Jun,Sep</v>
      </c>
      <c r="I73" s="84"/>
      <c r="J73" s="128" t="str">
        <f>'Valbara Tjänster'!BJ29</f>
        <v>Pausad</v>
      </c>
    </row>
    <row r="74" spans="3:10" hidden="1" outlineLevel="1" x14ac:dyDescent="0.3">
      <c r="C74" s="126" t="str">
        <f>'Valbara Tjänster'!BN1</f>
        <v>Statistiktjänst Organisations-statistik</v>
      </c>
      <c r="D74" s="127">
        <f>'Valbara Tjänster'!BN5</f>
        <v>338895.89869355998</v>
      </c>
      <c r="E74" s="84"/>
      <c r="F74" s="84" t="str">
        <f>'Valbara Tjänster'!BN27</f>
        <v>Kvartal förskott</v>
      </c>
      <c r="G74" s="84"/>
      <c r="H74" s="84" t="str">
        <f>'Valbara Tjänster'!BN28</f>
        <v>Dec,Mar,Jun,Sep</v>
      </c>
      <c r="I74" s="84"/>
      <c r="J74" s="128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Tjänster'!BR5</f>
        <v>1216174.4635917707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Tjänster'!BV5</f>
        <v>2097226.6103654751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Tjänster'!BZ5</f>
        <v>136800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Tjänster'!CD5</f>
        <v>1099150.1889044289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Tjänster'!CH5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Tjänster'!CL5</f>
        <v>686800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Tjänster'!CP5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Tjänster'!CT5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Tjänster'!CX5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Tjänster'!DB5</f>
        <v>1371055.0982934001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Tjänster'!DF5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Tjänster'!DJ5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Tjänster'!DN5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Tjänster'!DR5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Tjänster'!DV5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Tjänster'!DZ5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Tjänster'!ED5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Tjänster'!EH5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Tjänster'!EL5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Tjänster'!EP5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Tjänster'!ET5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Tjänster'!EX5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Tjänster'!FB5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Tjänster'!FF5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Tjänster'!FJ5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Tjänster'!FN5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Tjänster'!FR5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Tjänster'!FV5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Tjänster'!FZ5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Tjänster'!GD5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Tjänster'!GH5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Tjänster'!GL5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Tjänster'!GP5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84"/>
      <c r="D108" s="127"/>
      <c r="E108" s="84"/>
      <c r="F108" s="84"/>
      <c r="G108" s="84"/>
      <c r="H108" s="84"/>
      <c r="I108" s="84"/>
      <c r="J108" s="84"/>
    </row>
    <row r="109" spans="3:10" ht="15" collapsed="1" thickBot="1" x14ac:dyDescent="0.35">
      <c r="C109" s="84"/>
      <c r="D109" s="84"/>
      <c r="E109" s="84"/>
      <c r="F109" s="84"/>
      <c r="G109" s="84"/>
      <c r="H109" s="84"/>
      <c r="I109" s="84"/>
      <c r="J109" s="84"/>
    </row>
    <row r="110" spans="3:10" ht="21" x14ac:dyDescent="0.4">
      <c r="C110" s="122" t="s">
        <v>55</v>
      </c>
      <c r="D110" s="123">
        <f>SUM(D111:D131)</f>
        <v>10497565.511819288</v>
      </c>
      <c r="E110" s="124"/>
      <c r="F110" s="124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126" t="str">
        <f>'Gemensamma i utveckling'!C1</f>
        <v>Utvecklingsram 2025</v>
      </c>
      <c r="D111" s="127">
        <f>'Gemensamma i utveckling'!C8</f>
        <v>10497565.511819288</v>
      </c>
      <c r="E111" s="84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126" t="str">
        <f>'Gemensamma i utveckling'!D1</f>
        <v>Utveckling ny 1177-app</v>
      </c>
      <c r="D112" s="127">
        <f>'Gemensamma i utveckling'!D8</f>
        <v>0</v>
      </c>
      <c r="E112" s="84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126" t="str">
        <f>'Gemensamma i utveckling'!E1</f>
        <v>Förenklad utgivning SITHS eID</v>
      </c>
      <c r="D113" s="127">
        <f>'Gemensamma i utveckling'!E8</f>
        <v>0</v>
      </c>
      <c r="E113" s="84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126">
        <f>'Gemensamma i utveckling'!F1</f>
        <v>0</v>
      </c>
      <c r="D114" s="127">
        <f>'Gemensamma i utveckling'!F8</f>
        <v>0</v>
      </c>
      <c r="E114" s="84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126">
        <f>'Gemensamma i utveckling'!G1</f>
        <v>0</v>
      </c>
      <c r="D115" s="127">
        <f>'Gemensamma i utveckling'!G8</f>
        <v>0</v>
      </c>
      <c r="E115" s="84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126">
        <f>'Gemensamma i utveckling'!H1</f>
        <v>0</v>
      </c>
      <c r="D116" s="127">
        <f>'Gemensamma i utveckling'!H8</f>
        <v>0</v>
      </c>
      <c r="E116" s="84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ht="14.25" hidden="1" customHeight="1" outlineLevel="1" x14ac:dyDescent="0.3">
      <c r="C117" s="126">
        <f>'Gemensamma i utveckling'!I1</f>
        <v>0</v>
      </c>
      <c r="D117" s="127">
        <f>'Gemensamma i utveckling'!I8</f>
        <v>0</v>
      </c>
      <c r="E117" s="84"/>
      <c r="F117" s="74">
        <f>'Gemensamma i utveckling'!I30</f>
        <v>0</v>
      </c>
      <c r="G117" s="95"/>
      <c r="H117" s="95">
        <f>'Gemensamma i utveckling'!I31</f>
        <v>0</v>
      </c>
      <c r="I117" s="95"/>
      <c r="J117" s="96">
        <f>'Gemensamma i utveckling'!I32</f>
        <v>0</v>
      </c>
    </row>
    <row r="118" spans="3:10" ht="14.25" hidden="1" customHeight="1" outlineLevel="1" x14ac:dyDescent="0.3">
      <c r="C118" s="126">
        <f>'Gemensamma i utveckling'!J1</f>
        <v>0</v>
      </c>
      <c r="D118" s="127">
        <f>'Gemensamma i utveckling'!J8</f>
        <v>0</v>
      </c>
      <c r="E118" s="84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ht="14.25" hidden="1" customHeight="1" outlineLevel="1" x14ac:dyDescent="0.3">
      <c r="C119" s="126">
        <f>'Gemensamma i utveckling'!K1</f>
        <v>0</v>
      </c>
      <c r="D119" s="127">
        <f>'Gemensamma i utveckling'!K8</f>
        <v>0</v>
      </c>
      <c r="E119" s="84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ht="14.25" hidden="1" customHeight="1" outlineLevel="1" x14ac:dyDescent="0.3">
      <c r="C120" s="126">
        <f>'Gemensamma i utveckling'!L1</f>
        <v>0</v>
      </c>
      <c r="D120" s="127">
        <f>'Gemensamma i utveckling'!L8</f>
        <v>0</v>
      </c>
      <c r="E120" s="84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ht="14.25" hidden="1" customHeight="1" outlineLevel="1" x14ac:dyDescent="0.3">
      <c r="C121" s="126">
        <f>'Gemensamma i utveckling'!M1</f>
        <v>0</v>
      </c>
      <c r="D121" s="127">
        <f>'Gemensamma i utveckling'!M8</f>
        <v>0</v>
      </c>
      <c r="E121" s="84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ht="14.25" hidden="1" customHeight="1" outlineLevel="1" x14ac:dyDescent="0.3">
      <c r="C122" s="126">
        <f>'Gemensamma i utveckling'!N1</f>
        <v>0</v>
      </c>
      <c r="D122" s="127">
        <f>'Gemensamma i utveckling'!N8</f>
        <v>0</v>
      </c>
      <c r="E122" s="84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ht="14.25" hidden="1" customHeight="1" outlineLevel="1" x14ac:dyDescent="0.3">
      <c r="C123" s="126">
        <f>'Gemensamma i utveckling'!O1</f>
        <v>0</v>
      </c>
      <c r="D123" s="127">
        <f>'Gemensamma i utveckling'!O8</f>
        <v>0</v>
      </c>
      <c r="E123" s="84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ht="14.25" hidden="1" customHeight="1" outlineLevel="1" x14ac:dyDescent="0.3">
      <c r="C124" s="126">
        <f>'Gemensamma i utveckling'!P1</f>
        <v>0</v>
      </c>
      <c r="D124" s="127">
        <f>'Gemensamma i utveckling'!P8</f>
        <v>0</v>
      </c>
      <c r="E124" s="84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ht="14.25" hidden="1" customHeight="1" outlineLevel="1" x14ac:dyDescent="0.3">
      <c r="C125" s="126">
        <f>'Gemensamma i utveckling'!Q1</f>
        <v>0</v>
      </c>
      <c r="D125" s="127">
        <f>'Gemensamma i utveckling'!Q8</f>
        <v>0</v>
      </c>
      <c r="E125" s="84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ht="14.25" hidden="1" customHeight="1" outlineLevel="1" x14ac:dyDescent="0.3">
      <c r="C126" s="126">
        <f>'Gemensamma i utveckling'!R1</f>
        <v>0</v>
      </c>
      <c r="D126" s="127">
        <f>'Gemensamma i utveckling'!R8</f>
        <v>0</v>
      </c>
      <c r="E126" s="84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ht="14.25" hidden="1" customHeight="1" outlineLevel="1" x14ac:dyDescent="0.3">
      <c r="C127" s="126">
        <f>'Gemensamma i utveckling'!S1</f>
        <v>0</v>
      </c>
      <c r="D127" s="127">
        <f>'Gemensamma i utveckling'!S8</f>
        <v>0</v>
      </c>
      <c r="E127" s="84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ht="14.25" hidden="1" customHeight="1" outlineLevel="1" x14ac:dyDescent="0.3">
      <c r="C128" s="126">
        <f>'Gemensamma i utveckling'!T1</f>
        <v>0</v>
      </c>
      <c r="D128" s="127">
        <f>'Gemensamma i utveckling'!T8</f>
        <v>0</v>
      </c>
      <c r="E128" s="84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ht="14.25" hidden="1" customHeight="1" outlineLevel="1" x14ac:dyDescent="0.3">
      <c r="C129" s="126">
        <f>'Gemensamma i utveckling'!U1</f>
        <v>0</v>
      </c>
      <c r="D129" s="127">
        <f>'Gemensamma i utveckling'!U8</f>
        <v>0</v>
      </c>
      <c r="E129" s="84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ht="14.25" hidden="1" customHeight="1" outlineLevel="1" x14ac:dyDescent="0.3">
      <c r="C130" s="126">
        <f>'Gemensamma i utveckling'!V1</f>
        <v>0</v>
      </c>
      <c r="D130" s="127">
        <f>'Gemensamma i utveckling'!V8</f>
        <v>0</v>
      </c>
      <c r="E130" s="84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129">
        <f>'Gemensamma i utveckling'!W1</f>
        <v>0</v>
      </c>
      <c r="D131" s="130">
        <f>'Gemensamma i utveckling'!W8</f>
        <v>0</v>
      </c>
      <c r="E131" s="131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84"/>
      <c r="D132" s="127"/>
      <c r="E132" s="84"/>
      <c r="F132" s="84"/>
      <c r="G132" s="84"/>
      <c r="H132" s="84"/>
      <c r="I132" s="84"/>
      <c r="J132" s="84"/>
    </row>
    <row r="133" spans="3:10" ht="15" collapsed="1" thickBot="1" x14ac:dyDescent="0.35">
      <c r="C133" s="84"/>
      <c r="D133" s="84"/>
      <c r="E133" s="84"/>
      <c r="F133" s="84"/>
      <c r="G133" s="84"/>
      <c r="H133" s="84"/>
      <c r="I133" s="84"/>
      <c r="J133" s="84"/>
    </row>
    <row r="134" spans="3:10" ht="21" x14ac:dyDescent="0.4">
      <c r="C134" s="122" t="s">
        <v>56</v>
      </c>
      <c r="D134" s="123">
        <f>SUM(D135:D163)</f>
        <v>3622864.1359583661</v>
      </c>
      <c r="E134" s="124"/>
      <c r="F134" s="124" t="s">
        <v>39</v>
      </c>
      <c r="G134" s="124"/>
      <c r="H134" s="124"/>
      <c r="I134" s="124"/>
      <c r="J134" s="133"/>
    </row>
    <row r="135" spans="3:10" ht="28.8" hidden="1" outlineLevel="1" x14ac:dyDescent="0.3">
      <c r="C135" s="126" t="str">
        <f>'Valbara i utveckling'!F1</f>
        <v>1177 sammanhållen planering endast Q1&amp;Q2</v>
      </c>
      <c r="D135" s="127">
        <f>'Valbara i utveckling'!F8</f>
        <v>2124043.1734583657</v>
      </c>
      <c r="E135" s="84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126" t="str">
        <f>'Valbara i utveckling'!J1</f>
        <v>Invånarens samtycken på 1177</v>
      </c>
      <c r="D136" s="127">
        <f>'Valbara i utveckling'!J8</f>
        <v>0</v>
      </c>
      <c r="E136" s="84"/>
      <c r="F136" s="84" t="str">
        <f>'Valbara i utveckling'!J30</f>
        <v>Kvartal förskott</v>
      </c>
      <c r="G136" s="84"/>
      <c r="H136" s="84" t="str">
        <f>'Valbara i utveckling'!J31</f>
        <v>Dec,Mar,Jun,Sep</v>
      </c>
      <c r="I136" s="84"/>
      <c r="J136" s="135" t="str">
        <f>'Valbara i utveckling'!J32</f>
        <v>Skåne och VGR kompletteringsfinansierar</v>
      </c>
    </row>
    <row r="137" spans="3:10" ht="28.8" hidden="1" outlineLevel="1" x14ac:dyDescent="0.3">
      <c r="C137" s="126" t="str">
        <f>'Valbara i utveckling'!N1</f>
        <v>Elektronisk beställning och svar av lab.undersökningar Ny 2025</v>
      </c>
      <c r="D137" s="127">
        <f>'Valbara i utveckling'!N8</f>
        <v>1498820.9625000001</v>
      </c>
      <c r="E137" s="84"/>
      <c r="F137" s="84" t="str">
        <f>'Valbara i utveckling'!N30</f>
        <v>Kvartal förskott</v>
      </c>
      <c r="G137" s="84"/>
      <c r="H137" s="84" t="str">
        <f>'Valbara i utveckling'!N31</f>
        <v>Mar,Jun,Sep,Dec,</v>
      </c>
      <c r="I137" s="84"/>
      <c r="J137" s="135" t="str">
        <f>'Valbara i utveckling'!N32</f>
        <v>3/4 av projektet 2025</v>
      </c>
    </row>
    <row r="138" spans="3:10" hidden="1" outlineLevel="1" x14ac:dyDescent="0.3">
      <c r="C138" s="126" t="str">
        <f>'Valbara i utveckling'!R1</f>
        <v>Barn och ungas rätt till information i 1177</v>
      </c>
      <c r="D138" s="127">
        <f>'Valbara i utveckling'!R8</f>
        <v>0</v>
      </c>
      <c r="E138" s="84"/>
      <c r="F138" s="84" t="str">
        <f>'Valbara i utveckling'!R30</f>
        <v xml:space="preserve"> -</v>
      </c>
      <c r="G138" s="84"/>
      <c r="H138" s="84" t="str">
        <f>'Valbara i utveckling'!R31</f>
        <v xml:space="preserve"> -</v>
      </c>
      <c r="I138" s="84"/>
      <c r="J138" s="135" t="str">
        <f>'Valbara i utveckling'!R32</f>
        <v>Väntar Avsiktsförkl</v>
      </c>
    </row>
    <row r="139" spans="3:10" hidden="1" outlineLevel="1" x14ac:dyDescent="0.3">
      <c r="C139" s="126" t="str">
        <f>'Valbara i utveckling'!V1</f>
        <v>1177 sammanhållen planering Steg 2</v>
      </c>
      <c r="D139" s="127">
        <f>'Valbara i utveckling'!V8</f>
        <v>0</v>
      </c>
      <c r="E139" s="84"/>
      <c r="F139" s="84" t="str">
        <f>'Valbara i utveckling'!V30</f>
        <v xml:space="preserve"> -</v>
      </c>
      <c r="G139" s="70"/>
      <c r="H139" s="84" t="str">
        <f>'Valbara i utveckling'!V31</f>
        <v xml:space="preserve"> -</v>
      </c>
      <c r="I139" s="70"/>
      <c r="J139" s="85" t="str">
        <f>'Valbara i utveckling'!V32</f>
        <v>Väntar Avsiktsförkl</v>
      </c>
    </row>
    <row r="140" spans="3:10" hidden="1" outlineLevel="1" x14ac:dyDescent="0.3">
      <c r="C140" s="126" t="str">
        <f>'Valbara i utveckling'!Z1</f>
        <v>Fortsatt utveckling 1177 för vårdpersonal​</v>
      </c>
      <c r="D140" s="127">
        <f>'Valbara i utveckling'!Z8</f>
        <v>0</v>
      </c>
      <c r="E140" s="84"/>
      <c r="F140" s="84" t="str">
        <f>'Valbara i utveckling'!Z30</f>
        <v xml:space="preserve"> -</v>
      </c>
      <c r="G140" s="84"/>
      <c r="H140" s="84" t="str">
        <f>'Valbara i utveckling'!Z31</f>
        <v xml:space="preserve"> -</v>
      </c>
      <c r="I140" s="84"/>
      <c r="J140" s="135" t="str">
        <f>'Valbara i utveckling'!Z32</f>
        <v>Väntar Avsiktsförkl</v>
      </c>
    </row>
    <row r="141" spans="3:10" hidden="1" outlineLevel="1" x14ac:dyDescent="0.3">
      <c r="C141" s="126" t="str">
        <f>'Valbara i utveckling'!AD1</f>
        <v>Fristående hänvisningsstöd (RGS webb 2.0)​</v>
      </c>
      <c r="D141" s="127">
        <f>'Valbara i utveckling'!AD8</f>
        <v>0</v>
      </c>
      <c r="E141" s="84"/>
      <c r="F141" s="84" t="str">
        <f>'Valbara i utveckling'!AD30</f>
        <v xml:space="preserve"> -</v>
      </c>
      <c r="G141" s="84"/>
      <c r="H141" s="84" t="str">
        <f>'Valbara i utveckling'!AD31</f>
        <v xml:space="preserve"> -</v>
      </c>
      <c r="I141" s="84"/>
      <c r="J141" s="135" t="str">
        <f>'Valbara i utveckling'!AD32</f>
        <v>Väntar intresseanmälan</v>
      </c>
    </row>
    <row r="142" spans="3:10" hidden="1" outlineLevel="1" x14ac:dyDescent="0.3">
      <c r="C142" s="126">
        <f>'Valbara i utveckling'!AH1</f>
        <v>0</v>
      </c>
      <c r="D142" s="127">
        <f>'Valbara i utveckling'!AH8</f>
        <v>0</v>
      </c>
      <c r="E142" s="84"/>
      <c r="F142" s="84">
        <f>'Valbara i utveckling'!AH30</f>
        <v>0</v>
      </c>
      <c r="G142" s="84"/>
      <c r="H142" s="84">
        <f>'Valbara i utveckling'!AH31</f>
        <v>0</v>
      </c>
      <c r="I142" s="84"/>
      <c r="J142" s="135">
        <f>'Valbara i utveckling'!AH32</f>
        <v>0</v>
      </c>
    </row>
    <row r="143" spans="3:10" hidden="1" outlineLevel="1" x14ac:dyDescent="0.3">
      <c r="C143" s="126">
        <f>'Valbara i utveckling'!AL1</f>
        <v>0</v>
      </c>
      <c r="D143" s="127">
        <f>'Valbara i utveckling'!AL8</f>
        <v>0</v>
      </c>
      <c r="E143" s="84"/>
      <c r="F143" s="84">
        <f>'Valbara i utveckling'!AL30</f>
        <v>0</v>
      </c>
      <c r="G143" s="84"/>
      <c r="H143" s="84">
        <f>'Valbara i utveckling'!AL31</f>
        <v>0</v>
      </c>
      <c r="I143" s="84"/>
      <c r="J143" s="135">
        <f>'Valbara i utveckling'!AL32</f>
        <v>0</v>
      </c>
    </row>
    <row r="144" spans="3:10" hidden="1" outlineLevel="1" x14ac:dyDescent="0.3">
      <c r="C144" s="126">
        <f>'Valbara i utveckling'!AP1</f>
        <v>0</v>
      </c>
      <c r="D144" s="127">
        <f>'Valbara i utveckling'!AP8</f>
        <v>0</v>
      </c>
      <c r="E144" s="84"/>
      <c r="F144" s="84">
        <f>'Valbara i utveckling'!AP30</f>
        <v>0</v>
      </c>
      <c r="G144" s="84"/>
      <c r="H144" s="84">
        <f>'Valbara i utveckling'!AP31</f>
        <v>0</v>
      </c>
      <c r="I144" s="84"/>
      <c r="J144" s="135">
        <f>'Valbara i utveckling'!AP32</f>
        <v>0</v>
      </c>
    </row>
    <row r="145" spans="3:10" hidden="1" outlineLevel="1" x14ac:dyDescent="0.3">
      <c r="C145" s="126">
        <f>'Valbara i utveckling'!AT1</f>
        <v>0</v>
      </c>
      <c r="D145" s="127">
        <f>'Valbara i utveckling'!AT8</f>
        <v>0</v>
      </c>
      <c r="E145" s="84"/>
      <c r="F145" s="84">
        <f>'Valbara i utveckling'!AT30</f>
        <v>0</v>
      </c>
      <c r="G145" s="84"/>
      <c r="H145" s="84">
        <f>'Valbara i utveckling'!AT31</f>
        <v>0</v>
      </c>
      <c r="I145" s="84"/>
      <c r="J145" s="135">
        <f>'Valbara i utveckling'!AT32</f>
        <v>0</v>
      </c>
    </row>
    <row r="146" spans="3:10" hidden="1" outlineLevel="1" x14ac:dyDescent="0.3">
      <c r="C146" s="126">
        <f>'Valbara i utveckling'!AX1</f>
        <v>0</v>
      </c>
      <c r="D146" s="127">
        <f>'Valbara i utveckling'!AX8</f>
        <v>0</v>
      </c>
      <c r="E146" s="84"/>
      <c r="F146" s="84">
        <f>'Valbara i utveckling'!AX30</f>
        <v>0</v>
      </c>
      <c r="G146" s="84"/>
      <c r="H146" s="84">
        <f>'Valbara i utveckling'!AX31</f>
        <v>0</v>
      </c>
      <c r="I146" s="84"/>
      <c r="J146" s="135">
        <f>'Valbara i utveckling'!AX32</f>
        <v>0</v>
      </c>
    </row>
    <row r="147" spans="3:10" hidden="1" outlineLevel="1" x14ac:dyDescent="0.3">
      <c r="C147" s="126">
        <f>'Valbara i utveckling'!BB1</f>
        <v>0</v>
      </c>
      <c r="D147" s="127">
        <f>'Valbara i utveckling'!BB8</f>
        <v>0</v>
      </c>
      <c r="E147" s="84"/>
      <c r="F147" s="84">
        <f>'Valbara i utveckling'!BB30</f>
        <v>0</v>
      </c>
      <c r="G147" s="84"/>
      <c r="H147" s="84">
        <f>'Valbara i utveckling'!BB31</f>
        <v>0</v>
      </c>
      <c r="I147" s="84"/>
      <c r="J147" s="135">
        <f>'Valbara i utveckling'!BB32</f>
        <v>0</v>
      </c>
    </row>
    <row r="148" spans="3:10" hidden="1" outlineLevel="1" x14ac:dyDescent="0.3">
      <c r="C148" s="126">
        <f>'Valbara i utveckling'!BF1</f>
        <v>0</v>
      </c>
      <c r="D148" s="127">
        <f>'Valbara i utveckling'!BF8</f>
        <v>0</v>
      </c>
      <c r="E148" s="84"/>
      <c r="F148" s="84">
        <f>'Valbara i utveckling'!BF30</f>
        <v>0</v>
      </c>
      <c r="G148" s="84"/>
      <c r="H148" s="84">
        <f>'Valbara i utveckling'!BF31</f>
        <v>0</v>
      </c>
      <c r="I148" s="84"/>
      <c r="J148" s="135">
        <f>'Valbara i utveckling'!BF32</f>
        <v>0</v>
      </c>
    </row>
    <row r="149" spans="3:10" ht="15.75" hidden="1" customHeight="1" outlineLevel="1" x14ac:dyDescent="0.3">
      <c r="C149" s="87">
        <f>'Valbara i utveckling'!BJ1</f>
        <v>0</v>
      </c>
      <c r="D149" s="94">
        <f>'Valbara i utveckling'!BJ8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.75" hidden="1" customHeight="1" outlineLevel="1" x14ac:dyDescent="0.3">
      <c r="C150" s="87">
        <f>'Valbara i utveckling'!BN1</f>
        <v>0</v>
      </c>
      <c r="D150" s="94">
        <f>'Valbara i utveckling'!BN8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.75" hidden="1" customHeight="1" outlineLevel="1" x14ac:dyDescent="0.3">
      <c r="C151" s="87">
        <f>'Valbara i utveckling'!BR1</f>
        <v>0</v>
      </c>
      <c r="D151" s="94">
        <f>'Valbara i utveckling'!BR8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.75" hidden="1" customHeight="1" outlineLevel="1" x14ac:dyDescent="0.3">
      <c r="C152" s="87">
        <f>'Valbara i utveckling'!BV1</f>
        <v>0</v>
      </c>
      <c r="D152" s="94">
        <f>'Valbara i utveckling'!BV8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.75" hidden="1" customHeight="1" outlineLevel="1" x14ac:dyDescent="0.3">
      <c r="C153" s="87">
        <f>'Valbara i utveckling'!BZ1</f>
        <v>0</v>
      </c>
      <c r="D153" s="94">
        <f>'Valbara i utveckling'!BZ8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.75" hidden="1" customHeight="1" outlineLevel="1" x14ac:dyDescent="0.3">
      <c r="C154" s="168">
        <f>'Valbara i utveckling'!CD1</f>
        <v>0</v>
      </c>
      <c r="D154" s="94">
        <f>'Valbara i utveckling'!CD8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.75" hidden="1" customHeight="1" outlineLevel="1" x14ac:dyDescent="0.3">
      <c r="C155" s="168">
        <f>'Valbara i utveckling'!CH1</f>
        <v>0</v>
      </c>
      <c r="D155" s="94">
        <f>'Valbara i utveckling'!CH8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.75" hidden="1" customHeight="1" outlineLevel="1" x14ac:dyDescent="0.3">
      <c r="C156" s="168">
        <f>'Valbara i utveckling'!CL1</f>
        <v>0</v>
      </c>
      <c r="D156" s="94">
        <f>'Valbara i utveckling'!CL8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.75" hidden="1" customHeight="1" outlineLevel="1" x14ac:dyDescent="0.3">
      <c r="C157" s="168">
        <f>'Valbara i utveckling'!CP1</f>
        <v>0</v>
      </c>
      <c r="D157" s="94">
        <f>'Valbara i utveckling'!CP8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.75" hidden="1" customHeight="1" outlineLevel="1" x14ac:dyDescent="0.3">
      <c r="C158" s="168">
        <f>'Valbara i utveckling'!CT1</f>
        <v>0</v>
      </c>
      <c r="D158" s="94">
        <f>'Valbara i utveckling'!CT8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.75" hidden="1" customHeight="1" outlineLevel="1" x14ac:dyDescent="0.3">
      <c r="C159" s="168">
        <f>'Valbara i utveckling'!CX1</f>
        <v>0</v>
      </c>
      <c r="D159" s="94">
        <f>'Valbara i utveckling'!CX8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.75" hidden="1" customHeight="1" outlineLevel="1" x14ac:dyDescent="0.3">
      <c r="C160" s="168">
        <f>'Valbara i utveckling'!DB1</f>
        <v>0</v>
      </c>
      <c r="D160" s="94">
        <f>'Valbara i utveckling'!DB8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.75" hidden="1" customHeight="1" outlineLevel="1" x14ac:dyDescent="0.3">
      <c r="C161" s="168">
        <f>'Valbara i utveckling'!DF1</f>
        <v>0</v>
      </c>
      <c r="D161" s="94">
        <f>'Valbara i utveckling'!DF8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.75" hidden="1" customHeight="1" outlineLevel="1" x14ac:dyDescent="0.3">
      <c r="C162" s="168">
        <f>'Valbara i utveckling'!DJ1</f>
        <v>0</v>
      </c>
      <c r="D162" s="94">
        <f>'Valbara i utveckling'!DJ8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.75" hidden="1" customHeight="1" outlineLevel="1" thickBot="1" x14ac:dyDescent="0.35">
      <c r="C163" s="170">
        <f>'Valbara i utveckling'!DN1</f>
        <v>0</v>
      </c>
      <c r="D163" s="98">
        <f>'Valbara i utveckling'!DN8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84"/>
      <c r="D164" s="84"/>
      <c r="E164" s="84"/>
      <c r="F164" s="84"/>
      <c r="G164" s="84"/>
      <c r="H164" s="84"/>
      <c r="I164" s="84"/>
      <c r="J164" s="84"/>
    </row>
    <row r="165" spans="3:10" collapsed="1" x14ac:dyDescent="0.3">
      <c r="C165" s="84"/>
      <c r="D165" s="84"/>
      <c r="E165" s="84"/>
      <c r="F165" s="84"/>
      <c r="G165" s="84"/>
      <c r="H165" s="84"/>
      <c r="I165" s="84"/>
      <c r="J165" s="84"/>
    </row>
  </sheetData>
  <mergeCells count="4">
    <mergeCell ref="C2:J2"/>
    <mergeCell ref="C3:J3"/>
    <mergeCell ref="A3:A7"/>
    <mergeCell ref="B3:B7"/>
  </mergeCells>
  <conditionalFormatting sqref="D8:D55">
    <cfRule type="cellIs" dxfId="2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8E96-2AA5-4B43-BFED-F213B45CAE0E}">
  <sheetPr>
    <tabColor rgb="FFE7DAC5"/>
  </sheetPr>
  <dimension ref="A1:K165"/>
  <sheetViews>
    <sheetView showZeros="0" workbookViewId="0">
      <selection activeCell="C187" sqref="C187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332031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Tjänster'!B18</f>
        <v>Region Skåne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97000766.584755734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Tjänster'!E18</f>
        <v>6972572.0557521107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Tjänster'!F18</f>
        <v>896632.40314303571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Tjänster'!G18</f>
        <v>161724.13622150602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Tjänster'!H18</f>
        <v>1575383.0941361715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Tjänster'!I18</f>
        <v>11331377.448307449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Tjänster'!J18</f>
        <v>8720198.9147663992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Tjänster'!K18</f>
        <v>8972824.1973303519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Tjänster'!L18</f>
        <v>561153.55431318295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Tjänster'!M18</f>
        <v>586288.12600969453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Tjänster'!N18</f>
        <v>409071.41893754294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Tjänster'!O18</f>
        <v>1360252.0786531577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Tjänster'!P18</f>
        <v>3753985.0140724052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Tjänster'!Q18</f>
        <v>1996188.3378319037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Tjänster'!R18</f>
        <v>2082857.3962825963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Tjänster'!S18</f>
        <v>458970.13517942501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Tjänster'!T18</f>
        <v>1351536.1456851433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Tjänster'!U18</f>
        <v>1010917.4852951431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Tjänster'!V18</f>
        <v>4588938.7076595491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Tjänster'!W18</f>
        <v>6576204.1091154478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Tjänster'!X18</f>
        <v>2709816.2445042874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Tjänster'!Y18</f>
        <v>1433476.8105006882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Tjänster'!Z18</f>
        <v>1161670.4408931609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Tjänster'!AA18</f>
        <v>5074601.3875535177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Tjänster'!AB18</f>
        <v>510938.88550121052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Tjänster'!AC18</f>
        <v>11301536.272808213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Tjänster'!AD18</f>
        <v>3269902.0970288892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Tjänster'!AE18</f>
        <v>852189.45103139186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Tjänster'!AF18</f>
        <v>1185759.1006335109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Tjänster'!AG18</f>
        <v>3357054.329401176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Tjänster'!AH18</f>
        <v>2132521.1908936999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Tjänster'!AI18</f>
        <v>224070.62543878643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Tjänster'!AJ18</f>
        <v>420154.98987500003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Tjänster'!AK18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Tjänster'!AL18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Tjänster'!AM18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Tjänster'!AN18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Tjänster'!AO18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Tjänster'!AP18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Tjänster'!AQ18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Tjänster'!AR18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Tjänster'!AS18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Tjänster'!AT18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Tjänster'!AU18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Tjänster'!AV18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Tjänster'!AW18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Tjänster'!AX18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Tjänster'!AY18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Tjänster'!AZ18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41986185.561634861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Tjänster'!F14</f>
        <v>224691.11652000001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Tjänster'!J14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Tjänster'!N14</f>
        <v>224691.11652000001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Tjänster'!R14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Tjänster'!V14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Tjänster'!Z14</f>
        <v>1657089.8539999998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Tjänster'!AD14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Tjänster'!AH14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Tjänster'!AL14</f>
        <v>4241088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Tjänster'!AP14</f>
        <v>7416283.3653836921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Tjänster'!AT14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Tjänster'!AX14</f>
        <v>2018064.1936000001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Tjänster'!BB14</f>
        <v>1116316.3968577713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Tjänster'!BF14</f>
        <v>1762239.2449875241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Tjänster'!BJ14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Tjänster'!BN14</f>
        <v>195885.715382136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Tjänster'!BR14</f>
        <v>702962.78517544246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Tjänster'!BV14</f>
        <v>1212221.028562421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Tjänster'!BZ14</f>
        <v>3494600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Tjänster'!CD14</f>
        <v>635321.41255165159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Tjänster'!CH14</f>
        <v>1189565.4312139512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Tjänster'!CL14</f>
        <v>1947323.0098400002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Tjänster'!CP14</f>
        <v>12549389.600000001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Tjänster'!CT14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Tjänster'!CX14</f>
        <v>553367.72307422501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Tjänster'!DB14</f>
        <v>792485.56796604011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Tjänster'!DF14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Tjänster'!DJ14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Tjänster'!DN14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Tjänster'!DR14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Tjänster'!DV14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Tjänster'!DZ14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Tjänster'!ED14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Tjänster'!EH14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Tjänster'!EL14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Tjänster'!EP14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Tjänster'!ET14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Tjänster'!EX14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Tjänster'!FB14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Tjänster'!FF14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Tjänster'!FJ14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Tjänster'!FN14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Tjänster'!FR14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Tjänster'!FV14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Tjänster'!FZ14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Tjänster'!GD14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Tjänster'!GH14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Tjänster'!GL14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Tjänster'!GP14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6067713.2357773082</v>
      </c>
      <c r="E110" s="90"/>
      <c r="F110" s="73" t="s">
        <v>39</v>
      </c>
      <c r="G110" s="91"/>
      <c r="H110" s="104"/>
      <c r="I110" s="90"/>
      <c r="J110" s="102"/>
    </row>
    <row r="111" spans="3:10" ht="12.75" hidden="1" customHeight="1" outlineLevel="1" x14ac:dyDescent="0.3">
      <c r="C111" s="87" t="str">
        <f>'Gemensamma i utveckling'!C1</f>
        <v>Utvecklingsram 2025</v>
      </c>
      <c r="D111" s="94">
        <f>'Gemensamma i utveckling'!C17</f>
        <v>6067713.2357773082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2.75" hidden="1" customHeight="1" outlineLevel="1" x14ac:dyDescent="0.3">
      <c r="C112" s="87" t="str">
        <f>'Gemensamma i utveckling'!D1</f>
        <v>Utveckling ny 1177-app</v>
      </c>
      <c r="D112" s="94">
        <f>'Gemensamma i utveckling'!D17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2.75" hidden="1" customHeight="1" outlineLevel="1" x14ac:dyDescent="0.3">
      <c r="C113" s="87" t="str">
        <f>'Gemensamma i utveckling'!E1</f>
        <v>Förenklad utgivning SITHS eID</v>
      </c>
      <c r="D113" s="94">
        <f>'Gemensamma i utveckling'!E17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2.75" hidden="1" customHeight="1" outlineLevel="1" x14ac:dyDescent="0.3">
      <c r="C114" s="87">
        <f>'Gemensamma i utveckling'!F1</f>
        <v>0</v>
      </c>
      <c r="D114" s="94">
        <f>'Gemensamma i utveckling'!F17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2.75" hidden="1" customHeight="1" outlineLevel="1" x14ac:dyDescent="0.3">
      <c r="C115" s="87">
        <f>'Gemensamma i utveckling'!G1</f>
        <v>0</v>
      </c>
      <c r="D115" s="94">
        <f>'Gemensamma i utveckling'!G17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2.75" hidden="1" customHeight="1" outlineLevel="1" x14ac:dyDescent="0.3">
      <c r="C116" s="87">
        <f>'Gemensamma i utveckling'!H1</f>
        <v>0</v>
      </c>
      <c r="D116" s="94">
        <f>'Gemensamma i utveckling'!H17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2.75" hidden="1" customHeight="1" outlineLevel="1" x14ac:dyDescent="0.3">
      <c r="C117" s="87">
        <f>'Gemensamma i utveckling'!I1</f>
        <v>0</v>
      </c>
      <c r="D117" s="94">
        <f>'Gemensamma i utveckling'!I17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2.75" hidden="1" customHeight="1" outlineLevel="1" x14ac:dyDescent="0.3">
      <c r="C118" s="87">
        <f>'Gemensamma i utveckling'!J1</f>
        <v>0</v>
      </c>
      <c r="D118" s="94">
        <f>'Gemensamma i utveckling'!J17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2.75" hidden="1" customHeight="1" outlineLevel="1" x14ac:dyDescent="0.3">
      <c r="C119" s="87">
        <f>'Gemensamma i utveckling'!K1</f>
        <v>0</v>
      </c>
      <c r="D119" s="94">
        <f>'Gemensamma i utveckling'!K17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2.75" hidden="1" customHeight="1" outlineLevel="1" x14ac:dyDescent="0.3">
      <c r="C120" s="87">
        <f>'Gemensamma i utveckling'!L1</f>
        <v>0</v>
      </c>
      <c r="D120" s="94">
        <f>'Gemensamma i utveckling'!L17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2.75" hidden="1" customHeight="1" outlineLevel="1" x14ac:dyDescent="0.3">
      <c r="C121" s="87">
        <f>'Gemensamma i utveckling'!M1</f>
        <v>0</v>
      </c>
      <c r="D121" s="94">
        <f>'Gemensamma i utveckling'!M17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2.75" hidden="1" customHeight="1" outlineLevel="1" x14ac:dyDescent="0.3">
      <c r="C122" s="87">
        <f>'Gemensamma i utveckling'!N1</f>
        <v>0</v>
      </c>
      <c r="D122" s="94">
        <f>'Gemensamma i utveckling'!N17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2.75" hidden="1" customHeight="1" outlineLevel="1" x14ac:dyDescent="0.3">
      <c r="C123" s="87">
        <f>'Gemensamma i utveckling'!O1</f>
        <v>0</v>
      </c>
      <c r="D123" s="94">
        <f>'Gemensamma i utveckling'!O17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2.75" hidden="1" customHeight="1" outlineLevel="1" x14ac:dyDescent="0.3">
      <c r="C124" s="87">
        <f>'Gemensamma i utveckling'!P1</f>
        <v>0</v>
      </c>
      <c r="D124" s="94">
        <f>'Gemensamma i utveckling'!P17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2.75" hidden="1" customHeight="1" outlineLevel="1" x14ac:dyDescent="0.3">
      <c r="C125" s="87">
        <f>'Gemensamma i utveckling'!Q1</f>
        <v>0</v>
      </c>
      <c r="D125" s="94">
        <f>'Gemensamma i utveckling'!Q17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2.75" hidden="1" customHeight="1" outlineLevel="1" x14ac:dyDescent="0.3">
      <c r="C126" s="87">
        <f>'Gemensamma i utveckling'!R1</f>
        <v>0</v>
      </c>
      <c r="D126" s="94">
        <f>'Gemensamma i utveckling'!R17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2.75" hidden="1" customHeight="1" outlineLevel="1" x14ac:dyDescent="0.3">
      <c r="C127" s="87">
        <f>'Gemensamma i utveckling'!S1</f>
        <v>0</v>
      </c>
      <c r="D127" s="94">
        <f>'Gemensamma i utveckling'!S17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2.75" hidden="1" customHeight="1" outlineLevel="1" x14ac:dyDescent="0.3">
      <c r="C128" s="87">
        <f>'Gemensamma i utveckling'!T1</f>
        <v>0</v>
      </c>
      <c r="D128" s="94">
        <f>'Gemensamma i utveckling'!T17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2.75" hidden="1" customHeight="1" outlineLevel="1" x14ac:dyDescent="0.3">
      <c r="C129" s="87">
        <f>'Gemensamma i utveckling'!U1</f>
        <v>0</v>
      </c>
      <c r="D129" s="94">
        <f>'Gemensamma i utveckling'!U17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2.75" hidden="1" customHeight="1" outlineLevel="1" x14ac:dyDescent="0.3">
      <c r="C130" s="87">
        <f>'Gemensamma i utveckling'!V1</f>
        <v>0</v>
      </c>
      <c r="D130" s="94">
        <f>'Gemensamma i utveckling'!V17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2.75" hidden="1" customHeight="1" outlineLevel="1" thickBot="1" x14ac:dyDescent="0.35">
      <c r="C131" s="97">
        <f>'Gemensamma i utveckling'!W1</f>
        <v>0</v>
      </c>
      <c r="D131" s="98">
        <f>'Gemensamma i utveckling'!W17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3895552.1827629958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utveckling'!F17</f>
        <v>1227721.3095212381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utveckling'!J17</f>
        <v>1801495.1707417576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utveckling'!N17</f>
        <v>866335.70250000001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utveckling'!R17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utveckling'!V17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utveckling'!Z17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utveckling'!AD17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utveckling'!AH17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utveckling'!AL17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utveckling'!AP17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utveckling'!AT17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utveckling'!AX17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utveckling'!BB17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utveckling'!BF17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utveckling'!BJ17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utveckling'!BN17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utveckling'!BR17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utveckling'!BV17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utveckling'!BZ17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utveckling'!CD17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utveckling'!CH17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utveckling'!CL17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utveckling'!CP17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utveckling'!CT17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utveckling'!CX17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utveckling'!DB17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utveckling'!DF17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utveckling'!DJ17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utveckling'!DN17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1" priority="1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06DE-6853-4A14-A85C-D3E3A3DFA080}">
  <sheetPr>
    <tabColor rgb="FFE7DAC5"/>
  </sheetPr>
  <dimension ref="A1:K165"/>
  <sheetViews>
    <sheetView showZeros="0" zoomScaleNormal="100" workbookViewId="0">
      <selection activeCell="C184" sqref="C184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Tjänster'!B19</f>
        <v>Region Halland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23643807.895085134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Tjänster'!E19</f>
        <v>1686007.0351232134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Tjänster'!F19</f>
        <v>216810.74466221861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Tjänster'!G19</f>
        <v>39105.803315971934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Tjänster'!H19</f>
        <v>380936.46913789475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Tjänster'!I19</f>
        <v>2739990.6293864921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Tjänster'!J19</f>
        <v>2108593.0127952001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Tjänster'!K19</f>
        <v>2169679.2231989256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Tjänster'!L19</f>
        <v>135690.07717545473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Tjänster'!M19</f>
        <v>141767.75760188614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Tjänster'!N19</f>
        <v>98915.763749986407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Tjänster'!O19</f>
        <v>328916.58283520129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Tjänster'!P19</f>
        <v>907734.63405828876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Tjänster'!Q19</f>
        <v>482689.53753429058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Tjänster'!R19</f>
        <v>503646.60203028604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Tjänster'!S19</f>
        <v>110981.55323982416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Tjänster'!T19</f>
        <v>326809.0213522602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Tjänster'!U19</f>
        <v>244445.51859892238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Tjänster'!V19</f>
        <v>1109631.1207684842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Tjänster'!W19</f>
        <v>1590163.0422346138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Tjänster'!X19</f>
        <v>655248.76840194606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Tjänster'!Y19</f>
        <v>346622.73374376009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Tjänster'!Z19</f>
        <v>280898.42889824224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Tjänster'!AA19</f>
        <v>1227067.0810498153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Tjänster'!AB19</f>
        <v>123547.88858186042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Tjänster'!AC19</f>
        <v>2732774.8657592726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Tjänster'!AD19</f>
        <v>790680.66929574055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Tjänster'!AE19</f>
        <v>206064.18954271145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Tjänster'!AF19</f>
        <v>286723.20194672071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Tjänster'!AG19</f>
        <v>1000232.9854026471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Tjänster'!AH19</f>
        <v>515655.58615202887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Tjänster'!AI19</f>
        <v>54181.534135971291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Tjänster'!AJ19</f>
        <v>101595.833375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Tjänster'!AK19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Tjänster'!AL19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Tjänster'!AM19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Tjänster'!AN19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Tjänster'!AO19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Tjänster'!AP19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Tjänster'!AQ19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Tjänster'!AR19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Tjänster'!AS19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Tjänster'!AT19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Tjänster'!AU19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Tjänster'!AV19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Tjänster'!AW19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Tjänster'!AX19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Tjänster'!AY19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Tjänster'!AZ19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6604955.482854736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Tjänster'!F15</f>
        <v>54331.572359999998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Tjänster'!J15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Tjänster'!N15</f>
        <v>54331.572359999998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Tjänster'!R15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Tjänster'!V15</f>
        <v>262079.09692978728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Tjänster'!Z15</f>
        <v>400693.62199999997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Tjänster'!AD15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Tjänster'!AH15</f>
        <v>10600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Tjänster'!AL15</f>
        <v>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Tjänster'!AP15</f>
        <v>1793298.918752502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Tjänster'!AT15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Tjänster'!AX15</f>
        <v>2842069.3807999999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Tjänster'!BB15</f>
        <v>269931.56664088159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Tjänster'!BF15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Tjänster'!BJ15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Tjänster'!BN15</f>
        <v>0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Tjänster'!BR15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Tjänster'!BV15</f>
        <v>293121.84455583652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Tjänster'!BZ15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Tjänster'!CD15</f>
        <v>153624.28133572865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Tjänster'!CH15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Tjänster'!CL15</f>
        <v>470873.62712000002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Tjänster'!CP15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Tjänster'!CT15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Tjänster'!CX15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Tjänster'!DB15</f>
        <v>0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Tjänster'!DF15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Tjänster'!DJ15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Tjänster'!DN15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Tjänster'!DR15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Tjänster'!DV15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Tjänster'!DZ15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Tjänster'!ED15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Tjänster'!EH15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Tjänster'!EL15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Tjänster'!EP15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Tjänster'!ET15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Tjänster'!EX15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Tjänster'!FB15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Tjänster'!FF15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Tjänster'!FJ15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Tjänster'!FN15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Tjänster'!FR15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Tjänster'!FV15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Tjänster'!FZ15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Tjänster'!GD15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Tjänster'!GH15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Tjänster'!GL15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Tjänster'!GP15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1467207.0967256974</v>
      </c>
      <c r="E110" s="90"/>
      <c r="F110" s="73" t="s">
        <v>39</v>
      </c>
      <c r="G110" s="91"/>
      <c r="H110" s="104"/>
      <c r="I110" s="90"/>
      <c r="J110" s="102"/>
    </row>
    <row r="111" spans="3:10" ht="15" hidden="1" customHeight="1" outlineLevel="1" x14ac:dyDescent="0.3">
      <c r="C111" s="87" t="str">
        <f>'Gemensamma i utveckling'!C1</f>
        <v>Utvecklingsram 2025</v>
      </c>
      <c r="D111" s="94">
        <f>'Gemensamma i utveckling'!C18</f>
        <v>1467207.0967256974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5" hidden="1" customHeight="1" outlineLevel="1" x14ac:dyDescent="0.3">
      <c r="C112" s="87" t="str">
        <f>'Gemensamma i utveckling'!D1</f>
        <v>Utveckling ny 1177-app</v>
      </c>
      <c r="D112" s="94">
        <f>'Gemensamma i utveckling'!D18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5" hidden="1" customHeight="1" outlineLevel="1" x14ac:dyDescent="0.3">
      <c r="C113" s="87" t="str">
        <f>'Gemensamma i utveckling'!E1</f>
        <v>Förenklad utgivning SITHS eID</v>
      </c>
      <c r="D113" s="94">
        <f>'Gemensamma i utveckling'!E18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5" hidden="1" customHeight="1" outlineLevel="1" x14ac:dyDescent="0.3">
      <c r="C114" s="87">
        <f>'Gemensamma i utveckling'!F1</f>
        <v>0</v>
      </c>
      <c r="D114" s="94">
        <f>'Gemensamma i utveckling'!F18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5" hidden="1" customHeight="1" outlineLevel="1" x14ac:dyDescent="0.3">
      <c r="C115" s="87">
        <f>'Gemensamma i utveckling'!G1</f>
        <v>0</v>
      </c>
      <c r="D115" s="94">
        <f>'Gemensamma i utveckling'!G18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5" hidden="1" customHeight="1" outlineLevel="1" x14ac:dyDescent="0.3">
      <c r="C116" s="87">
        <f>'Gemensamma i utveckling'!H1</f>
        <v>0</v>
      </c>
      <c r="D116" s="94">
        <f>'Gemensamma i utveckling'!H18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5" hidden="1" customHeight="1" outlineLevel="1" x14ac:dyDescent="0.3">
      <c r="C117" s="87">
        <f>'Gemensamma i utveckling'!I1</f>
        <v>0</v>
      </c>
      <c r="D117" s="94">
        <f>'Gemensamma i utveckling'!I18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5" hidden="1" customHeight="1" outlineLevel="1" x14ac:dyDescent="0.3">
      <c r="C118" s="87">
        <f>'Gemensamma i utveckling'!J1</f>
        <v>0</v>
      </c>
      <c r="D118" s="94">
        <f>'Gemensamma i utveckling'!J18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5" hidden="1" customHeight="1" outlineLevel="1" x14ac:dyDescent="0.3">
      <c r="C119" s="87">
        <f>'Gemensamma i utveckling'!K1</f>
        <v>0</v>
      </c>
      <c r="D119" s="94">
        <f>'Gemensamma i utveckling'!K18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5" hidden="1" customHeight="1" outlineLevel="1" x14ac:dyDescent="0.3">
      <c r="C120" s="87">
        <f>'Gemensamma i utveckling'!L1</f>
        <v>0</v>
      </c>
      <c r="D120" s="94">
        <f>'Gemensamma i utveckling'!L18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5" hidden="1" customHeight="1" outlineLevel="1" x14ac:dyDescent="0.3">
      <c r="C121" s="87">
        <f>'Gemensamma i utveckling'!M1</f>
        <v>0</v>
      </c>
      <c r="D121" s="94">
        <f>'Gemensamma i utveckling'!M18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5" hidden="1" customHeight="1" outlineLevel="1" x14ac:dyDescent="0.3">
      <c r="C122" s="87">
        <f>'Gemensamma i utveckling'!N1</f>
        <v>0</v>
      </c>
      <c r="D122" s="94">
        <f>'Gemensamma i utveckling'!N18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5" hidden="1" customHeight="1" outlineLevel="1" x14ac:dyDescent="0.3">
      <c r="C123" s="87">
        <f>'Gemensamma i utveckling'!O1</f>
        <v>0</v>
      </c>
      <c r="D123" s="94">
        <f>'Gemensamma i utveckling'!O18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5" hidden="1" customHeight="1" outlineLevel="1" x14ac:dyDescent="0.3">
      <c r="C124" s="87">
        <f>'Gemensamma i utveckling'!P1</f>
        <v>0</v>
      </c>
      <c r="D124" s="94">
        <f>'Gemensamma i utveckling'!P18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5" hidden="1" customHeight="1" outlineLevel="1" x14ac:dyDescent="0.3">
      <c r="C125" s="87">
        <f>'Gemensamma i utveckling'!Q1</f>
        <v>0</v>
      </c>
      <c r="D125" s="94">
        <f>'Gemensamma i utveckling'!Q18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5" hidden="1" customHeight="1" outlineLevel="1" x14ac:dyDescent="0.3">
      <c r="C126" s="87">
        <f>'Gemensamma i utveckling'!R1</f>
        <v>0</v>
      </c>
      <c r="D126" s="94">
        <f>'Gemensamma i utveckling'!R18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5" hidden="1" customHeight="1" outlineLevel="1" x14ac:dyDescent="0.3">
      <c r="C127" s="87">
        <f>'Gemensamma i utveckling'!S1</f>
        <v>0</v>
      </c>
      <c r="D127" s="94">
        <f>'Gemensamma i utveckling'!S18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5" hidden="1" customHeight="1" outlineLevel="1" x14ac:dyDescent="0.3">
      <c r="C128" s="87">
        <f>'Gemensamma i utveckling'!T1</f>
        <v>0</v>
      </c>
      <c r="D128" s="94">
        <f>'Gemensamma i utveckling'!T18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5" hidden="1" customHeight="1" outlineLevel="1" x14ac:dyDescent="0.3">
      <c r="C129" s="87">
        <f>'Gemensamma i utveckling'!U1</f>
        <v>0</v>
      </c>
      <c r="D129" s="94">
        <f>'Gemensamma i utveckling'!U18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5" hidden="1" customHeight="1" outlineLevel="1" x14ac:dyDescent="0.3">
      <c r="C130" s="87">
        <f>'Gemensamma i utveckling'!V1</f>
        <v>0</v>
      </c>
      <c r="D130" s="94">
        <f>'Gemensamma i utveckling'!V18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5" hidden="1" customHeight="1" outlineLevel="1" thickBot="1" x14ac:dyDescent="0.35">
      <c r="C131" s="97">
        <f>'Gemensamma i utveckling'!W1</f>
        <v>0</v>
      </c>
      <c r="D131" s="98">
        <f>'Gemensamma i utveckling'!W18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506354.73193916946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utveckling'!F18</f>
        <v>296869.89943916944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utveckling'!J18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utveckling'!N18</f>
        <v>209484.83250000002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utveckling'!R18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utveckling'!V18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utveckling'!Z18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utveckling'!AD18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utveckling'!AH18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utveckling'!AL18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utveckling'!AP18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utveckling'!AT18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utveckling'!AX18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utveckling'!BB18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utveckling'!BF18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utveckling'!BJ18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utveckling'!BN18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utveckling'!BR18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utveckling'!BV18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utveckling'!BZ18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utveckling'!CD18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utveckling'!CH18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utveckling'!CL18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utveckling'!CP18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utveckling'!CT18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utveckling'!CX18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utveckling'!DB18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utveckling'!DF18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utveckling'!DJ18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utveckling'!DN18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0" priority="1" operator="equal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CE11-D97C-42C8-83AA-DCDA10822CA9}">
  <sheetPr>
    <tabColor rgb="FFE7DAC5"/>
  </sheetPr>
  <dimension ref="A1:K165"/>
  <sheetViews>
    <sheetView showZeros="0" workbookViewId="0">
      <selection activeCell="B183" sqref="B183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Tjänster'!B20</f>
        <v>Västra Götalandsregionen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119769599.48445791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Tjänster'!E20</f>
        <v>8658227.056091534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Tjänster'!F20</f>
        <v>1113397.8781699382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Tjänster'!G20</f>
        <v>200821.77432658119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Tjänster'!H20</f>
        <v>1956240.0245267441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Tjänster'!I20</f>
        <v>14070795.973314358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Tjänster'!J20</f>
        <v>10828351.657699199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Tjänster'!K20</f>
        <v>11142050.395992417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Tjänster'!L20</f>
        <v>696815.29968100844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Tjänster'!M20</f>
        <v>728026.28279684146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Tjänster'!N20</f>
        <v>507966.52928052715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Tjänster'!O20</f>
        <v>1689099.9843857661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Tjänster'!P20</f>
        <v>4661530.1150154807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Tjänster'!Q20</f>
        <v>2478777.0907885241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Tjänster'!R20</f>
        <v>2586398.8379434659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Tjänster'!S20</f>
        <v>569928.51570034272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Tjänster'!T20</f>
        <v>1678276.9299892918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Tjänster'!U20</f>
        <v>1255311.9641750751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Tjänster'!V20</f>
        <v>5698338.1397437342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Tjänster'!W20</f>
        <v>8166035.1285938676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Tjänster'!X20</f>
        <v>3364928.1983178556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Tjänster'!Y20</f>
        <v>1780027.1701341465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Tjänster'!Z20</f>
        <v>1442510.2187800943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Tjänster'!AA20</f>
        <v>6301412.2595332796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Tjänster'!AB20</f>
        <v>634460.97753932083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Tjänster'!AC20</f>
        <v>14033740.540824434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Tjänster'!AD20</f>
        <v>4060417.6738352966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Tjänster'!AE20</f>
        <v>1058210.614797282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Tjänster'!AF20</f>
        <v>1472422.4353683502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Tjänster'!AG20</f>
        <v>3487040.2510554958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Tjänster'!AH20</f>
        <v>2648069.1092252517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Tjänster'!AI20</f>
        <v>278240.84658242879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Tjänster'!AJ20</f>
        <v>521729.61025000003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Tjänster'!AK20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Tjänster'!AL20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Tjänster'!AM20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Tjänster'!AN20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Tjänster'!AO20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Tjänster'!AP20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Tjänster'!AQ20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Tjänster'!AR20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Tjänster'!AS20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Tjänster'!AT20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Tjänster'!AU20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Tjänster'!AV20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Tjänster'!AW20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Tjänster'!AX20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Tjänster'!AY20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Tjänster'!AZ20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33934919.503577873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Tjänster'!F16</f>
        <v>279011.34456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Tjänster'!J16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Tjänster'!N16</f>
        <v>279011.34456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Tjänster'!R16</f>
        <v>279011.34456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Tjänster'!V16</f>
        <v>1345866.4647313829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Tjänster'!Z16</f>
        <v>2057699.8119999999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Tjänster'!AD16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Tjänster'!AH16</f>
        <v>315200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Tjänster'!AL16</f>
        <v>6208800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Tjänster'!AP16</f>
        <v>9209207.8470288869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Tjänster'!AT16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Tjänster'!AX16</f>
        <v>2886986.5855999999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Tjänster'!BB16</f>
        <v>1386191.6023455136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Tjänster'!BF16</f>
        <v>2188269.6067185323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Tjänster'!BJ16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Tjänster'!BN16</f>
        <v>243242.090187408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Tjänster'!BR16</f>
        <v>872907.63829545747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Tjänster'!BV16</f>
        <v>1505281.6698830263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Tjänster'!BZ16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Tjänster'!CD16</f>
        <v>788913.617454994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Tjänster'!CH16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Tjänster'!CL16</f>
        <v>2418098.3195199999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Tjänster'!CP16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Tjänster'!CT16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Tjänster'!CX16</f>
        <v>687147.20386955002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Tjänster'!DB16</f>
        <v>984073.01226312015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Tjänster'!DF16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Tjänster'!DJ16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Tjänster'!DN16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Tjänster'!DR16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Tjänster'!DV16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7.25" hidden="1" customHeight="1" outlineLevel="1" x14ac:dyDescent="0.3">
      <c r="C90" s="87">
        <f>'Valbara Tjänster'!DZ1</f>
        <v>0</v>
      </c>
      <c r="D90" s="94">
        <f>'Valbara Tjänster'!DZ16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7.25" hidden="1" customHeight="1" outlineLevel="1" x14ac:dyDescent="0.3">
      <c r="C91" s="87">
        <f>'Valbara Tjänster'!ED1</f>
        <v>0</v>
      </c>
      <c r="D91" s="94">
        <f>'Valbara Tjänster'!ED16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7.25" hidden="1" customHeight="1" outlineLevel="1" x14ac:dyDescent="0.3">
      <c r="C92" s="87">
        <f>'Valbara Tjänster'!EH1</f>
        <v>0</v>
      </c>
      <c r="D92" s="94">
        <f>'Valbara Tjänster'!EH16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7.25" hidden="1" customHeight="1" outlineLevel="1" x14ac:dyDescent="0.3">
      <c r="C93" s="87">
        <f>'Valbara Tjänster'!EL1</f>
        <v>0</v>
      </c>
      <c r="D93" s="94">
        <f>'Valbara Tjänster'!EL16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7.25" hidden="1" customHeight="1" outlineLevel="1" x14ac:dyDescent="0.3">
      <c r="C94" s="87">
        <f>'Valbara Tjänster'!EP1</f>
        <v>0</v>
      </c>
      <c r="D94" s="94">
        <f>'Valbara Tjänster'!EP16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7.25" hidden="1" customHeight="1" outlineLevel="1" x14ac:dyDescent="0.3">
      <c r="C95" s="87">
        <f>'Valbara Tjänster'!ET1</f>
        <v>0</v>
      </c>
      <c r="D95" s="94">
        <f>'Valbara Tjänster'!ET16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7.25" hidden="1" customHeight="1" outlineLevel="1" x14ac:dyDescent="0.3">
      <c r="C96" s="87">
        <f>'Valbara Tjänster'!EX1</f>
        <v>0</v>
      </c>
      <c r="D96" s="94">
        <f>'Valbara Tjänster'!EX16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7.25" hidden="1" customHeight="1" outlineLevel="1" x14ac:dyDescent="0.3">
      <c r="C97" s="87">
        <f>'Valbara Tjänster'!FB1</f>
        <v>0</v>
      </c>
      <c r="D97" s="94">
        <f>'Valbara Tjänster'!FB16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7.25" hidden="1" customHeight="1" outlineLevel="1" x14ac:dyDescent="0.3">
      <c r="C98" s="87">
        <f>'Valbara Tjänster'!FF1</f>
        <v>0</v>
      </c>
      <c r="D98" s="94">
        <f>'Valbara Tjänster'!FF16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7.25" hidden="1" customHeight="1" outlineLevel="1" x14ac:dyDescent="0.3">
      <c r="C99" s="87">
        <f>'Valbara Tjänster'!FJ1</f>
        <v>0</v>
      </c>
      <c r="D99" s="94">
        <f>'Valbara Tjänster'!FJ16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7.25" hidden="1" customHeight="1" outlineLevel="1" x14ac:dyDescent="0.3">
      <c r="C100" s="87">
        <f>'Valbara Tjänster'!FN1</f>
        <v>0</v>
      </c>
      <c r="D100" s="94">
        <f>'Valbara Tjänster'!FN16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7.25" hidden="1" customHeight="1" outlineLevel="1" x14ac:dyDescent="0.3">
      <c r="C101" s="87">
        <f>'Valbara Tjänster'!FR1</f>
        <v>0</v>
      </c>
      <c r="D101" s="94">
        <f>'Valbara Tjänster'!FR16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7.25" hidden="1" customHeight="1" outlineLevel="1" x14ac:dyDescent="0.3">
      <c r="C102" s="87">
        <f>'Valbara Tjänster'!FV1</f>
        <v>0</v>
      </c>
      <c r="D102" s="94">
        <f>'Valbara Tjänster'!FV16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7.25" hidden="1" customHeight="1" outlineLevel="1" x14ac:dyDescent="0.3">
      <c r="C103" s="87">
        <f>'Valbara Tjänster'!FZ1</f>
        <v>0</v>
      </c>
      <c r="D103" s="94">
        <f>'Valbara Tjänster'!FZ16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7.25" hidden="1" customHeight="1" outlineLevel="1" x14ac:dyDescent="0.3">
      <c r="C104" s="87">
        <f>'Valbara Tjänster'!GD1</f>
        <v>0</v>
      </c>
      <c r="D104" s="94">
        <f>'Valbara Tjänster'!GD16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7.25" hidden="1" customHeight="1" outlineLevel="1" x14ac:dyDescent="0.3">
      <c r="C105" s="87">
        <f>'Valbara Tjänster'!GH1</f>
        <v>0</v>
      </c>
      <c r="D105" s="94">
        <f>'Valbara Tjänster'!GH16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7.25" hidden="1" customHeight="1" outlineLevel="1" x14ac:dyDescent="0.3">
      <c r="C106" s="87">
        <f>'Valbara Tjänster'!GL1</f>
        <v>0</v>
      </c>
      <c r="D106" s="94">
        <f>'Valbara Tjänster'!GL16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7.25" hidden="1" customHeight="1" outlineLevel="1" thickBot="1" x14ac:dyDescent="0.35">
      <c r="C107" s="97">
        <f>'Valbara Tjänster'!GP1</f>
        <v>0</v>
      </c>
      <c r="D107" s="98">
        <f>'Valbara Tjänster'!GP16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7534613.9826940726</v>
      </c>
      <c r="E110" s="90"/>
      <c r="F110" s="73" t="s">
        <v>39</v>
      </c>
      <c r="G110" s="91"/>
      <c r="H110" s="104"/>
      <c r="I110" s="90"/>
      <c r="J110" s="102"/>
    </row>
    <row r="111" spans="3:10" ht="13.5" hidden="1" customHeight="1" outlineLevel="1" x14ac:dyDescent="0.3">
      <c r="C111" s="87" t="str">
        <f>'Gemensamma i utveckling'!C1</f>
        <v>Utvecklingsram 2025</v>
      </c>
      <c r="D111" s="94">
        <f>'Gemensamma i utveckling'!C19</f>
        <v>7534613.9826940726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3.5" hidden="1" customHeight="1" outlineLevel="1" x14ac:dyDescent="0.3">
      <c r="C112" s="87" t="str">
        <f>'Gemensamma i utveckling'!D1</f>
        <v>Utveckling ny 1177-app</v>
      </c>
      <c r="D112" s="94">
        <f>'Gemensamma i utveckling'!D19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3.5" hidden="1" customHeight="1" outlineLevel="1" x14ac:dyDescent="0.3">
      <c r="C113" s="87" t="str">
        <f>'Gemensamma i utveckling'!E1</f>
        <v>Förenklad utgivning SITHS eID</v>
      </c>
      <c r="D113" s="94">
        <f>'Gemensamma i utveckling'!E19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3.5" hidden="1" customHeight="1" outlineLevel="1" x14ac:dyDescent="0.3">
      <c r="C114" s="87">
        <f>'Gemensamma i utveckling'!F1</f>
        <v>0</v>
      </c>
      <c r="D114" s="94">
        <f>'Gemensamma i utveckling'!F19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3.5" hidden="1" customHeight="1" outlineLevel="1" x14ac:dyDescent="0.3">
      <c r="C115" s="87">
        <f>'Gemensamma i utveckling'!G1</f>
        <v>0</v>
      </c>
      <c r="D115" s="94">
        <f>'Gemensamma i utveckling'!G19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3.5" hidden="1" customHeight="1" outlineLevel="1" x14ac:dyDescent="0.3">
      <c r="C116" s="87">
        <f>'Gemensamma i utveckling'!H1</f>
        <v>0</v>
      </c>
      <c r="D116" s="94">
        <f>'Gemensamma i utveckling'!H19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3.5" hidden="1" customHeight="1" outlineLevel="1" x14ac:dyDescent="0.3">
      <c r="C117" s="87">
        <f>'Gemensamma i utveckling'!I1</f>
        <v>0</v>
      </c>
      <c r="D117" s="94">
        <f>'Gemensamma i utveckling'!I19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3.5" hidden="1" customHeight="1" outlineLevel="1" x14ac:dyDescent="0.3">
      <c r="C118" s="87">
        <f>'Gemensamma i utveckling'!J1</f>
        <v>0</v>
      </c>
      <c r="D118" s="94">
        <f>'Gemensamma i utveckling'!J19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3.5" hidden="1" customHeight="1" outlineLevel="1" x14ac:dyDescent="0.3">
      <c r="C119" s="87">
        <f>'Gemensamma i utveckling'!K1</f>
        <v>0</v>
      </c>
      <c r="D119" s="94">
        <f>'Gemensamma i utveckling'!K19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3.5" hidden="1" customHeight="1" outlineLevel="1" x14ac:dyDescent="0.3">
      <c r="C120" s="87">
        <f>'Gemensamma i utveckling'!L1</f>
        <v>0</v>
      </c>
      <c r="D120" s="94">
        <f>'Gemensamma i utveckling'!L19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3.5" hidden="1" customHeight="1" outlineLevel="1" x14ac:dyDescent="0.3">
      <c r="C121" s="87">
        <f>'Gemensamma i utveckling'!M1</f>
        <v>0</v>
      </c>
      <c r="D121" s="94">
        <f>'Gemensamma i utveckling'!M19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3.5" hidden="1" customHeight="1" outlineLevel="1" x14ac:dyDescent="0.3">
      <c r="C122" s="87">
        <f>'Gemensamma i utveckling'!N1</f>
        <v>0</v>
      </c>
      <c r="D122" s="94">
        <f>'Gemensamma i utveckling'!N19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3.5" hidden="1" customHeight="1" outlineLevel="1" x14ac:dyDescent="0.3">
      <c r="C123" s="87">
        <f>'Gemensamma i utveckling'!O1</f>
        <v>0</v>
      </c>
      <c r="D123" s="94">
        <f>'Gemensamma i utveckling'!O19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3.5" hidden="1" customHeight="1" outlineLevel="1" x14ac:dyDescent="0.3">
      <c r="C124" s="87">
        <f>'Gemensamma i utveckling'!P1</f>
        <v>0</v>
      </c>
      <c r="D124" s="94">
        <f>'Gemensamma i utveckling'!P19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3.5" hidden="1" customHeight="1" outlineLevel="1" x14ac:dyDescent="0.3">
      <c r="C125" s="87">
        <f>'Gemensamma i utveckling'!Q1</f>
        <v>0</v>
      </c>
      <c r="D125" s="94">
        <f>'Gemensamma i utveckling'!Q19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3.5" hidden="1" customHeight="1" outlineLevel="1" x14ac:dyDescent="0.3">
      <c r="C126" s="87">
        <f>'Gemensamma i utveckling'!R1</f>
        <v>0</v>
      </c>
      <c r="D126" s="94">
        <f>'Gemensamma i utveckling'!R19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3.5" hidden="1" customHeight="1" outlineLevel="1" x14ac:dyDescent="0.3">
      <c r="C127" s="87">
        <f>'Gemensamma i utveckling'!S1</f>
        <v>0</v>
      </c>
      <c r="D127" s="94">
        <f>'Gemensamma i utveckling'!S19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3.5" hidden="1" customHeight="1" outlineLevel="1" x14ac:dyDescent="0.3">
      <c r="C128" s="87">
        <f>'Gemensamma i utveckling'!T1</f>
        <v>0</v>
      </c>
      <c r="D128" s="94">
        <f>'Gemensamma i utveckling'!T19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3.5" hidden="1" customHeight="1" outlineLevel="1" x14ac:dyDescent="0.3">
      <c r="C129" s="87">
        <f>'Gemensamma i utveckling'!U1</f>
        <v>0</v>
      </c>
      <c r="D129" s="94">
        <f>'Gemensamma i utveckling'!U19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3.5" hidden="1" customHeight="1" outlineLevel="1" x14ac:dyDescent="0.3">
      <c r="C130" s="87">
        <f>'Gemensamma i utveckling'!V1</f>
        <v>0</v>
      </c>
      <c r="D130" s="94">
        <f>'Gemensamma i utveckling'!V19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3.5" hidden="1" customHeight="1" outlineLevel="1" thickBot="1" x14ac:dyDescent="0.35">
      <c r="C131" s="97">
        <f>'Gemensamma i utveckling'!W1</f>
        <v>0</v>
      </c>
      <c r="D131" s="98">
        <f>'Gemensamma i utveckling'!W19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t="13.5" hidden="1" customHeight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4837321.8716886826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utveckling'!F19</f>
        <v>1524529.2231390642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utveckling'!J19</f>
        <v>2237015.8535496183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utveckling'!N19</f>
        <v>1075776.7950000002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utveckling'!R19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utveckling'!V19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utveckling'!Z19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utveckling'!AD19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utveckling'!AH19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utveckling'!AL19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utveckling'!AP19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utveckling'!AT19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utveckling'!AX19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utveckling'!BB19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utveckling'!BF19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utveckling'!BJ19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utveckling'!BN19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utveckling'!BR19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utveckling'!BV19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utveckling'!BZ19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utveckling'!CD19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utveckling'!CH19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utveckling'!CL19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utveckling'!CP19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utveckling'!CT19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utveckling'!CX19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utveckling'!DB19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utveckling'!DF19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utveckling'!DJ19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utveckling'!DN19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9" priority="1" operator="equal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43BB-C424-4907-81B0-8E1E4901BB9C}">
  <sheetPr>
    <tabColor rgb="FFE7DAC5"/>
  </sheetPr>
  <dimension ref="A1:K165"/>
  <sheetViews>
    <sheetView showZeros="0" zoomScaleNormal="100" workbookViewId="0">
      <selection activeCell="C191" sqref="C191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Tjänster'!B21</f>
        <v>Region Värmland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19497409.423228979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Tjänster'!E21</f>
        <v>1385022.1843553015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Tjänster'!F21</f>
        <v>178105.83521190379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Tjänster'!G21</f>
        <v>32124.661404925893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Tjänster'!H21</f>
        <v>312931.94488207193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Tjänster'!I21</f>
        <v>2250849.3307375796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Tjänster'!J21</f>
        <v>1732168.3953024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Tjänster'!K21</f>
        <v>1782349.5361902094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Tjänster'!L21</f>
        <v>111466.77514969773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Tjänster'!M21</f>
        <v>116459.4721222903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Tjänster'!N21</f>
        <v>81257.387615922446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Tjänster'!O21</f>
        <v>270198.6139671118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Tjänster'!P21</f>
        <v>745686.45295509847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Tjänster'!Q21</f>
        <v>396520.12341237755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Tjänster'!R21</f>
        <v>413735.94674006454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Tjänster'!S21</f>
        <v>91169.200418035121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Tjänster'!T21</f>
        <v>268467.29295364232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Tjänster'!U21</f>
        <v>200807.26774725574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Tjänster'!V21</f>
        <v>911540.51359167253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Tjänster'!W21</f>
        <v>1306288.1971165107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Tjänster'!X21</f>
        <v>538274.19554145669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Tjänster'!Y21</f>
        <v>284743.87463152217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Tjänster'!Z21</f>
        <v>230752.62882647695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Tjänster'!AA21</f>
        <v>1008011.8846134581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Tjänster'!AB21</f>
        <v>101492.2019608468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Tjänster'!AC21</f>
        <v>2244921.7204177137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Tjänster'!AD21</f>
        <v>649528.88386700454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Tjänster'!AE21</f>
        <v>169277.74794070999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Tjänster'!AF21</f>
        <v>235537.56727745317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Tjänster'!AG21</f>
        <v>896150.3954281772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Tjänster'!AH21</f>
        <v>423601.09503048606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Tjänster'!AI21</f>
        <v>44509.082819598174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Tjänster'!AJ21</f>
        <v>83459.013000000006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Tjänster'!AK21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Tjänster'!AL21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Tjänster'!AM21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Tjänster'!AN21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Tjänster'!AO21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Tjänster'!AP21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Tjänster'!AQ21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Tjänster'!AR21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Tjänster'!AS21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Tjänster'!AT21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Tjänster'!AU21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Tjänster'!AV21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Tjänster'!AW21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Tjänster'!AX21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Tjänster'!AY21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Tjänster'!AZ21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10354596.048209954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Tjänster'!F17</f>
        <v>44632.336320000002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Tjänster'!J17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Tjänster'!N17</f>
        <v>44632.336320000002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Tjänster'!R17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Tjänster'!V17</f>
        <v>215292.91144211136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Tjänster'!Z17</f>
        <v>329162.06399999995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Tjänster'!AD17</f>
        <v>109545.606263808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Tjänster'!AH17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Tjänster'!AL17</f>
        <v>945648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Tjänster'!AP17</f>
        <v>1473160.3925194044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Tjänster'!AT17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Tjänster'!AX17</f>
        <v>2272275.6992000001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Tjänster'!BB17</f>
        <v>221743.56350065919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Tjänster'!BF17</f>
        <v>350048.79532736255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Tjänster'!BJ17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Tjänster'!BN17</f>
        <v>38910.470803775999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Tjänster'!BR17</f>
        <v>139635.56697000767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Tjänster'!BV17</f>
        <v>240793.92847806876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Tjänster'!BZ17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Tjänster'!CD17</f>
        <v>126199.37715151634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Tjänster'!CH17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Tjänster'!CL17</f>
        <v>386813.58144000004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Tjänster'!CP17</f>
        <v>2492793.6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Tjänster'!CT17</f>
        <v>603369.36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Tjänster'!CX17</f>
        <v>109920.20827260001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Tjänster'!DB17</f>
        <v>157418.25020064003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Tjänster'!DF17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Tjänster'!DJ17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Tjänster'!DN17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Tjänster'!DR17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Tjänster'!DV17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6.5" hidden="1" customHeight="1" outlineLevel="1" x14ac:dyDescent="0.3">
      <c r="C90" s="87">
        <f>'Valbara Tjänster'!DZ1</f>
        <v>0</v>
      </c>
      <c r="D90" s="94">
        <f>'Valbara Tjänster'!DZ17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6.5" hidden="1" customHeight="1" outlineLevel="1" x14ac:dyDescent="0.3">
      <c r="C91" s="87">
        <f>'Valbara Tjänster'!ED1</f>
        <v>0</v>
      </c>
      <c r="D91" s="94">
        <f>'Valbara Tjänster'!ED17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6.5" hidden="1" customHeight="1" outlineLevel="1" x14ac:dyDescent="0.3">
      <c r="C92" s="87">
        <f>'Valbara Tjänster'!EH1</f>
        <v>0</v>
      </c>
      <c r="D92" s="94">
        <f>'Valbara Tjänster'!EH17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6.5" hidden="1" customHeight="1" outlineLevel="1" x14ac:dyDescent="0.3">
      <c r="C93" s="87">
        <f>'Valbara Tjänster'!EL1</f>
        <v>0</v>
      </c>
      <c r="D93" s="94">
        <f>'Valbara Tjänster'!EL17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6.5" hidden="1" customHeight="1" outlineLevel="1" x14ac:dyDescent="0.3">
      <c r="C94" s="87">
        <f>'Valbara Tjänster'!EP1</f>
        <v>0</v>
      </c>
      <c r="D94" s="94">
        <f>'Valbara Tjänster'!EP17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6.5" hidden="1" customHeight="1" outlineLevel="1" x14ac:dyDescent="0.3">
      <c r="C95" s="87">
        <f>'Valbara Tjänster'!ET1</f>
        <v>0</v>
      </c>
      <c r="D95" s="94">
        <f>'Valbara Tjänster'!ET17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6.5" hidden="1" customHeight="1" outlineLevel="1" x14ac:dyDescent="0.3">
      <c r="C96" s="87">
        <f>'Valbara Tjänster'!EX1</f>
        <v>0</v>
      </c>
      <c r="D96" s="94">
        <f>'Valbara Tjänster'!EX17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6.5" hidden="1" customHeight="1" outlineLevel="1" x14ac:dyDescent="0.3">
      <c r="C97" s="87">
        <f>'Valbara Tjänster'!FB1</f>
        <v>0</v>
      </c>
      <c r="D97" s="94">
        <f>'Valbara Tjänster'!FB17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6.5" hidden="1" customHeight="1" outlineLevel="1" x14ac:dyDescent="0.3">
      <c r="C98" s="87">
        <f>'Valbara Tjänster'!FF1</f>
        <v>0</v>
      </c>
      <c r="D98" s="94">
        <f>'Valbara Tjänster'!FF17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6.5" hidden="1" customHeight="1" outlineLevel="1" x14ac:dyDescent="0.3">
      <c r="C99" s="87">
        <f>'Valbara Tjänster'!FJ1</f>
        <v>0</v>
      </c>
      <c r="D99" s="94">
        <f>'Valbara Tjänster'!FJ17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6.5" hidden="1" customHeight="1" outlineLevel="1" x14ac:dyDescent="0.3">
      <c r="C100" s="87">
        <f>'Valbara Tjänster'!FN1</f>
        <v>0</v>
      </c>
      <c r="D100" s="94">
        <f>'Valbara Tjänster'!FN17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6.5" hidden="1" customHeight="1" outlineLevel="1" x14ac:dyDescent="0.3">
      <c r="C101" s="87">
        <f>'Valbara Tjänster'!FR1</f>
        <v>0</v>
      </c>
      <c r="D101" s="94">
        <f>'Valbara Tjänster'!FR17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6.5" hidden="1" customHeight="1" outlineLevel="1" x14ac:dyDescent="0.3">
      <c r="C102" s="87">
        <f>'Valbara Tjänster'!FV1</f>
        <v>0</v>
      </c>
      <c r="D102" s="94">
        <f>'Valbara Tjänster'!FV17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6.5" hidden="1" customHeight="1" outlineLevel="1" x14ac:dyDescent="0.3">
      <c r="C103" s="87">
        <f>'Valbara Tjänster'!FZ1</f>
        <v>0</v>
      </c>
      <c r="D103" s="94">
        <f>'Valbara Tjänster'!FZ17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6.5" hidden="1" customHeight="1" outlineLevel="1" x14ac:dyDescent="0.3">
      <c r="C104" s="87">
        <f>'Valbara Tjänster'!GD1</f>
        <v>0</v>
      </c>
      <c r="D104" s="94">
        <f>'Valbara Tjänster'!GD17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6.5" hidden="1" customHeight="1" outlineLevel="1" x14ac:dyDescent="0.3">
      <c r="C105" s="87">
        <f>'Valbara Tjänster'!GH1</f>
        <v>0</v>
      </c>
      <c r="D105" s="94">
        <f>'Valbara Tjänster'!GH17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6.5" hidden="1" customHeight="1" outlineLevel="1" x14ac:dyDescent="0.3">
      <c r="C106" s="87">
        <f>'Valbara Tjänster'!GL1</f>
        <v>0</v>
      </c>
      <c r="D106" s="94">
        <f>'Valbara Tjänster'!GL17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6.5" hidden="1" customHeight="1" outlineLevel="1" thickBot="1" x14ac:dyDescent="0.35">
      <c r="C107" s="97">
        <f>'Valbara Tjänster'!GP1</f>
        <v>0</v>
      </c>
      <c r="D107" s="98">
        <f>'Valbara Tjänster'!GP17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1205282.2649462542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utveckling'!C20</f>
        <v>1205282.2649462542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utveckling'!D20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utveckling'!E20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utveckling'!F20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utveckling'!G20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utveckling'!H20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utveckling'!I20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utveckling'!J20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utveckling'!K20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utveckling'!L20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utveckling'!M20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utveckling'!N20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utveckling'!O20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utveckling'!P20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utveckling'!Q20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utveckling'!R20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utveckling'!S20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utveckling'!T20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utveckling'!U20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utveckling'!V20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utveckling'!W20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773807.16187643306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utveckling'!F20</f>
        <v>243872.88310486125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utveckling'!J20</f>
        <v>357846.53877157182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utveckling'!N20</f>
        <v>172087.74000000002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utveckling'!R20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utveckling'!V20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utveckling'!Z20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utveckling'!AD20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utveckling'!AH20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utveckling'!AL20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utveckling'!AP20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utveckling'!AT20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utveckling'!AX20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utveckling'!BB20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utveckling'!BF20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utveckling'!BJ20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utveckling'!BN20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utveckling'!BR20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utveckling'!BV20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utveckling'!BZ20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utveckling'!CD20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utveckling'!CH20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utveckling'!CL20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utveckling'!CP20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utveckling'!CT20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utveckling'!CX20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utveckling'!DB20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utveckling'!DF20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utveckling'!DJ20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utveckling'!DN20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8" priority="1" operator="equal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B240-6A93-4C16-9126-1365C1FC5818}">
  <sheetPr>
    <tabColor rgb="FFE7DAC5"/>
  </sheetPr>
  <dimension ref="A1:K165"/>
  <sheetViews>
    <sheetView showZeros="0" workbookViewId="0">
      <selection activeCell="B186" sqref="B186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66406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Tjänster'!B22</f>
        <v>Region Örebro län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20974852.604385488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Tjänster'!E22</f>
        <v>1506860.4451504024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Tjänster'!F22</f>
        <v>193773.53024581264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Tjänster'!G22</f>
        <v>34950.618215162518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Tjänster'!H22</f>
        <v>340460.08438938763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Tjänster'!I22</f>
        <v>2448853.0673322654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Tjänster'!J22</f>
        <v>1884544.5717072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Tjänster'!K22</f>
        <v>1939140.0699963174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Tjänster'!L22</f>
        <v>121272.33507074646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Tjänster'!M22</f>
        <v>126704.23187904479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Tjänster'!N22</f>
        <v>88405.47440883232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Tjänster'!O22</f>
        <v>293967.56840470701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Tjänster'!P22</f>
        <v>811283.33764962561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Tjänster'!Q22</f>
        <v>431401.38578674931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Tjänster'!R22</f>
        <v>450131.6584828971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Tjänster'!S22</f>
        <v>99189.214062931249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Tjänster'!T22</f>
        <v>292083.94575770287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Tjänster'!U22</f>
        <v>218471.97271277956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Tjänster'!V22</f>
        <v>991727.32364769967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Tjänster'!W22</f>
        <v>1421200.3507495786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Tjänster'!X22</f>
        <v>585625.3445385251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Tjänster'!Y22</f>
        <v>309792.35316785087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Tjänster'!Z22</f>
        <v>251051.58092102557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Tjänster'!AA22</f>
        <v>1096685.1320670811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Tjänster'!AB22</f>
        <v>110420.31409569367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Tjänster'!AC22</f>
        <v>2442404.0142945847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Tjänster'!AD22</f>
        <v>706666.93583501363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Tjänster'!AE22</f>
        <v>184168.84978252472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Tjänster'!AF22</f>
        <v>256257.44301168338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Tjänster'!AG22</f>
        <v>737269.57098664937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Tjänster'!AH22</f>
        <v>460864.62862033845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Tjänster'!AI22</f>
        <v>48424.478039674876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Tjänster'!AJ22</f>
        <v>90800.773375000004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Tjänster'!AK22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Tjänster'!AL22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Tjänster'!AM22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Tjänster'!AN22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Tjänster'!AO22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Tjänster'!AP22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Tjänster'!AQ22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Tjänster'!AR22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Tjänster'!AS22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Tjänster'!AT22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Tjänster'!AU22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Tjänster'!AV22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Tjänster'!AW22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Tjänster'!AX22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Tjänster'!AY22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Tjänster'!AZ22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7935381.6677781418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Tjänster'!F18</f>
        <v>48558.573960000002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Tjänster'!J18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Tjänster'!N18</f>
        <v>48558.573960000002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Tjänster'!R18</f>
        <v>48558.573960000002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Tjänster'!V18</f>
        <v>234231.8960937041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Tjänster'!Z18</f>
        <v>358117.94199999998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Tjänster'!AD18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Tjänster'!AH18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Tjänster'!AL18</f>
        <v>1260864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Tjänster'!AP18</f>
        <v>1602752.0352556827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Tjänster'!AT18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Tjänster'!AX18</f>
        <v>52282.609599999996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Tjänster'!BB18</f>
        <v>241250.00204337761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Tjänster'!BF18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Tjänster'!BJ18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Tjänster'!BN18</f>
        <v>42333.364778328003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Tjänster'!BR18</f>
        <v>151919.09196833303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Tjänster'!BV18</f>
        <v>261976.19818261068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Tjänster'!BZ18</f>
        <v>89890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Tjänster'!CD18</f>
        <v>137300.94129918583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Tjänster'!CH18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Tjänster'!CL18</f>
        <v>420840.97432000004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Tjänster'!CP18</f>
        <v>2712080.8000000003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Tjänster'!CT18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Tjänster'!CX18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Tjänster'!DB18</f>
        <v>171266.09035692003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Tjänster'!DF18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Tjänster'!DJ18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Tjänster'!DN18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Tjänster'!DR18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Tjänster'!DV18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Tjänster'!DZ18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Tjänster'!ED18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Tjänster'!EH18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Tjänster'!EL18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Tjänster'!EP18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Tjänster'!ET18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Tjänster'!EX18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Tjänster'!FB18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Tjänster'!FF18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Tjänster'!FJ18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Tjänster'!FN18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Tjänster'!FR18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Tjänster'!FV18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Tjänster'!FZ18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Tjänster'!GD18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Tjänster'!GH18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Tjänster'!GL18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Tjänster'!GP18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1311309.0828463491</v>
      </c>
      <c r="E110" s="90"/>
      <c r="F110" s="73" t="s">
        <v>39</v>
      </c>
      <c r="G110" s="91"/>
      <c r="H110" s="104"/>
      <c r="I110" s="90"/>
      <c r="J110" s="102"/>
    </row>
    <row r="111" spans="3:10" ht="13.5" hidden="1" customHeight="1" outlineLevel="1" x14ac:dyDescent="0.3">
      <c r="C111" s="87" t="str">
        <f>'Gemensamma i utveckling'!C1</f>
        <v>Utvecklingsram 2025</v>
      </c>
      <c r="D111" s="94">
        <f>'Gemensamma i utveckling'!C21</f>
        <v>1311309.0828463491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3.5" hidden="1" customHeight="1" outlineLevel="1" x14ac:dyDescent="0.3">
      <c r="C112" s="87" t="str">
        <f>'Gemensamma i utveckling'!D1</f>
        <v>Utveckling ny 1177-app</v>
      </c>
      <c r="D112" s="94">
        <f>'Gemensamma i utveckling'!D21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3.5" hidden="1" customHeight="1" outlineLevel="1" x14ac:dyDescent="0.3">
      <c r="C113" s="87" t="str">
        <f>'Gemensamma i utveckling'!E1</f>
        <v>Förenklad utgivning SITHS eID</v>
      </c>
      <c r="D113" s="94">
        <f>'Gemensamma i utveckling'!E21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3.5" hidden="1" customHeight="1" outlineLevel="1" x14ac:dyDescent="0.3">
      <c r="C114" s="87">
        <f>'Gemensamma i utveckling'!F1</f>
        <v>0</v>
      </c>
      <c r="D114" s="94">
        <f>'Gemensamma i utveckling'!F21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3.5" hidden="1" customHeight="1" outlineLevel="1" x14ac:dyDescent="0.3">
      <c r="C115" s="87">
        <f>'Gemensamma i utveckling'!G1</f>
        <v>0</v>
      </c>
      <c r="D115" s="94">
        <f>'Gemensamma i utveckling'!G21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3.5" hidden="1" customHeight="1" outlineLevel="1" x14ac:dyDescent="0.3">
      <c r="C116" s="87">
        <f>'Gemensamma i utveckling'!H1</f>
        <v>0</v>
      </c>
      <c r="D116" s="94">
        <f>'Gemensamma i utveckling'!H21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3.5" hidden="1" customHeight="1" outlineLevel="1" x14ac:dyDescent="0.3">
      <c r="C117" s="87">
        <f>'Gemensamma i utveckling'!I1</f>
        <v>0</v>
      </c>
      <c r="D117" s="94">
        <f>'Gemensamma i utveckling'!I21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3.5" hidden="1" customHeight="1" outlineLevel="1" x14ac:dyDescent="0.3">
      <c r="C118" s="87">
        <f>'Gemensamma i utveckling'!J1</f>
        <v>0</v>
      </c>
      <c r="D118" s="94">
        <f>'Gemensamma i utveckling'!J21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3.5" hidden="1" customHeight="1" outlineLevel="1" x14ac:dyDescent="0.3">
      <c r="C119" s="87">
        <f>'Gemensamma i utveckling'!K1</f>
        <v>0</v>
      </c>
      <c r="D119" s="94">
        <f>'Gemensamma i utveckling'!K21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3.5" hidden="1" customHeight="1" outlineLevel="1" x14ac:dyDescent="0.3">
      <c r="C120" s="87">
        <f>'Gemensamma i utveckling'!L1</f>
        <v>0</v>
      </c>
      <c r="D120" s="94">
        <f>'Gemensamma i utveckling'!L21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3.5" hidden="1" customHeight="1" outlineLevel="1" x14ac:dyDescent="0.3">
      <c r="C121" s="87">
        <f>'Gemensamma i utveckling'!M1</f>
        <v>0</v>
      </c>
      <c r="D121" s="94">
        <f>'Gemensamma i utveckling'!M21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3.5" hidden="1" customHeight="1" outlineLevel="1" x14ac:dyDescent="0.3">
      <c r="C122" s="87">
        <f>'Gemensamma i utveckling'!N1</f>
        <v>0</v>
      </c>
      <c r="D122" s="94">
        <f>'Gemensamma i utveckling'!N21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3.5" hidden="1" customHeight="1" outlineLevel="1" x14ac:dyDescent="0.3">
      <c r="C123" s="87">
        <f>'Gemensamma i utveckling'!O1</f>
        <v>0</v>
      </c>
      <c r="D123" s="94">
        <f>'Gemensamma i utveckling'!O21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3.5" hidden="1" customHeight="1" outlineLevel="1" x14ac:dyDescent="0.3">
      <c r="C124" s="87">
        <f>'Gemensamma i utveckling'!P1</f>
        <v>0</v>
      </c>
      <c r="D124" s="94">
        <f>'Gemensamma i utveckling'!P21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3.5" hidden="1" customHeight="1" outlineLevel="1" x14ac:dyDescent="0.3">
      <c r="C125" s="87">
        <f>'Gemensamma i utveckling'!Q1</f>
        <v>0</v>
      </c>
      <c r="D125" s="94">
        <f>'Gemensamma i utveckling'!Q21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3.5" hidden="1" customHeight="1" outlineLevel="1" x14ac:dyDescent="0.3">
      <c r="C126" s="87">
        <f>'Gemensamma i utveckling'!R1</f>
        <v>0</v>
      </c>
      <c r="D126" s="94">
        <f>'Gemensamma i utveckling'!R21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3.5" hidden="1" customHeight="1" outlineLevel="1" x14ac:dyDescent="0.3">
      <c r="C127" s="87">
        <f>'Gemensamma i utveckling'!S1</f>
        <v>0</v>
      </c>
      <c r="D127" s="94">
        <f>'Gemensamma i utveckling'!S21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3.5" hidden="1" customHeight="1" outlineLevel="1" x14ac:dyDescent="0.3">
      <c r="C128" s="87">
        <f>'Gemensamma i utveckling'!T1</f>
        <v>0</v>
      </c>
      <c r="D128" s="94">
        <f>'Gemensamma i utveckling'!T21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3.5" hidden="1" customHeight="1" outlineLevel="1" x14ac:dyDescent="0.3">
      <c r="C129" s="87">
        <f>'Gemensamma i utveckling'!U1</f>
        <v>0</v>
      </c>
      <c r="D129" s="94">
        <f>'Gemensamma i utveckling'!U21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3.5" hidden="1" customHeight="1" outlineLevel="1" x14ac:dyDescent="0.3">
      <c r="C130" s="87">
        <f>'Gemensamma i utveckling'!V1</f>
        <v>0</v>
      </c>
      <c r="D130" s="94">
        <f>'Gemensamma i utveckling'!V21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3.5" hidden="1" customHeight="1" outlineLevel="1" thickBot="1" x14ac:dyDescent="0.35">
      <c r="C131" s="97">
        <f>'Gemensamma i utveckling'!W1</f>
        <v>0</v>
      </c>
      <c r="D131" s="98">
        <f>'Gemensamma i utveckling'!W21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187226.0325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utveckling'!F21</f>
        <v>0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utveckling'!J21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utveckling'!N21</f>
        <v>187226.0325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utveckling'!R21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utveckling'!V21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utveckling'!Z21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utveckling'!AD21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utveckling'!AH21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utveckling'!AL21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utveckling'!AP21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utveckling'!AT21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utveckling'!AX21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utveckling'!BB21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utveckling'!BF21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utveckling'!BJ21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utveckling'!BN21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utveckling'!BR21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utveckling'!BV21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utveckling'!BZ21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utveckling'!CD21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utveckling'!CH21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utveckling'!CL21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utveckling'!CP21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utveckling'!CT21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utveckling'!CX21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utveckling'!DB21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utveckling'!DF21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utveckling'!DJ21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utveckling'!DN21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7" priority="1" operator="equal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8B3D-3159-4D58-8C1B-5408965803A4}">
  <sheetPr>
    <tabColor rgb="FFE7DAC5"/>
  </sheetPr>
  <dimension ref="A1:K165"/>
  <sheetViews>
    <sheetView showZeros="0" workbookViewId="0">
      <selection activeCell="C188" sqref="C188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7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Tjänster'!B23</f>
        <v>Region Västmanland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19050723.831687294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Tjänster'!E23</f>
        <v>1375747.0456768512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Tjänster'!F23</f>
        <v>176913.10607031203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Tjänster'!G23</f>
        <v>31909.530778936936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Tjänster'!H23</f>
        <v>310836.31983109156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Tjänster'!I23</f>
        <v>2235775.9695144119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Tjänster'!J23</f>
        <v>1720568.5074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Tjänster'!K23</f>
        <v>1770413.5980454129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Tjänster'!L23</f>
        <v>110720.31071813026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Tjänster'!M23</f>
        <v>115679.57287839756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Tjänster'!N23</f>
        <v>80713.227711987682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Tjänster'!O23</f>
        <v>268389.16308352427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Tjänster'!P23</f>
        <v>740692.78185009758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Tjänster'!Q23</f>
        <v>393864.72974793747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Tjänster'!R23</f>
        <v>410965.26311808318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Tjänster'!S23</f>
        <v>90558.663643510939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Tjänster'!T23</f>
        <v>266669.4362832582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Tjänster'!U23</f>
        <v>199462.51292886017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Tjänster'!V23</f>
        <v>905436.16034008609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Tjänster'!W23</f>
        <v>1297540.3197762512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Tjänster'!X23</f>
        <v>534669.51117822237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Tjänster'!Y23</f>
        <v>282837.0178642596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Tjänster'!Z23</f>
        <v>229207.33759796221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Tjänster'!AA23</f>
        <v>1001261.4873094119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Tjänster'!AB23</f>
        <v>100812.53469009738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Tjänster'!AC23</f>
        <v>2229888.0548820011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Tjänster'!AD23</f>
        <v>645179.15536332002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Tjänster'!AE23</f>
        <v>168144.13823751471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Tjänster'!AF23</f>
        <v>233960.23254219757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Tjänster'!AG23</f>
        <v>574032.66931525944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Tjänster'!AH23</f>
        <v>420764.34703819302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Tjänster'!AI23</f>
        <v>44211.016896708592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Tjänster'!AJ23</f>
        <v>82900.109375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Tjänster'!AK23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Tjänster'!AL23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Tjänster'!AM23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Tjänster'!AN23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Tjänster'!AO23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Tjänster'!AP23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Tjänster'!AQ23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Tjänster'!AR23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Tjänster'!AS23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Tjänster'!AT23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Tjänster'!AU23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Tjänster'!AV23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Tjänster'!AW23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Tjänster'!AX23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Tjänster'!AY23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Tjänster'!AZ23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4690652.7206669636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Tjänster'!F19</f>
        <v>44333.445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Tjänster'!J19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Tjänster'!N19</f>
        <v>44333.445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Tjänster'!R19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Tjänster'!V19</f>
        <v>213851.14997961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Tjänster'!Z19</f>
        <v>326957.75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Tjänster'!AD19</f>
        <v>108812.007408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Tjänster'!AH19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Tjänster'!AL19</f>
        <v>907440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Tjänster'!AP19</f>
        <v>1463295.0148449102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Tjänster'!AT19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Tjänster'!AX19</f>
        <v>59753.054400000001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Tjänster'!BB19</f>
        <v>220258.60367420001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Tjänster'!BF19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Tjänster'!BJ19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Tjänster'!BN19</f>
        <v>0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Tjänster'!BR19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Tjänster'!BV19</f>
        <v>239181.3932387126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Tjänster'!BZ19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Tjänster'!CD19</f>
        <v>125354.25225934053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Tjänster'!CH19</f>
        <v>234711.25354406598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Tjänster'!CL19</f>
        <v>384223.19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Tjänster'!CP19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Tjänster'!CT19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Tjänster'!CX19</f>
        <v>109184.10080312501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Tjänster'!DB19</f>
        <v>156364.06051500002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Tjänster'!DF19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Tjänster'!DJ19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Tjänster'!DN19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Tjänster'!DR19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Tjänster'!DV19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Tjänster'!DZ19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Tjänster'!ED19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Tjänster'!EH19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Tjänster'!EL19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Tjänster'!EP19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Tjänster'!ET19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Tjänster'!EX19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Tjänster'!FB19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Tjänster'!FF19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Tjänster'!FJ19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Tjänster'!FN19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Tjänster'!FR19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Tjänster'!FV19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Tjänster'!FZ19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Tjänster'!GD19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Tjänster'!GH19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Tjänster'!GL19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Tjänster'!GP19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1197210.7984525552</v>
      </c>
      <c r="E110" s="90"/>
      <c r="F110" s="73" t="s">
        <v>39</v>
      </c>
      <c r="G110" s="91"/>
      <c r="H110" s="104"/>
      <c r="I110" s="90"/>
      <c r="J110" s="102"/>
    </row>
    <row r="111" spans="3:10" ht="13.5" hidden="1" customHeight="1" outlineLevel="1" x14ac:dyDescent="0.3">
      <c r="C111" s="87" t="str">
        <f>'Gemensamma i utveckling'!C1</f>
        <v>Utvecklingsram 2025</v>
      </c>
      <c r="D111" s="94">
        <f>'Gemensamma i utveckling'!C22</f>
        <v>1197210.7984525552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3.5" hidden="1" customHeight="1" outlineLevel="1" x14ac:dyDescent="0.3">
      <c r="C112" s="87" t="str">
        <f>'Gemensamma i utveckling'!D1</f>
        <v>Utveckling ny 1177-app</v>
      </c>
      <c r="D112" s="94">
        <f>'Gemensamma i utveckling'!D22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3.5" hidden="1" customHeight="1" outlineLevel="1" x14ac:dyDescent="0.3">
      <c r="C113" s="87" t="str">
        <f>'Gemensamma i utveckling'!E1</f>
        <v>Förenklad utgivning SITHS eID</v>
      </c>
      <c r="D113" s="94">
        <f>'Gemensamma i utveckling'!E22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3.5" hidden="1" customHeight="1" outlineLevel="1" x14ac:dyDescent="0.3">
      <c r="C114" s="87">
        <f>'Gemensamma i utveckling'!F1</f>
        <v>0</v>
      </c>
      <c r="D114" s="94">
        <f>'Gemensamma i utveckling'!F22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3.5" hidden="1" customHeight="1" outlineLevel="1" x14ac:dyDescent="0.3">
      <c r="C115" s="87">
        <f>'Gemensamma i utveckling'!G1</f>
        <v>0</v>
      </c>
      <c r="D115" s="94">
        <f>'Gemensamma i utveckling'!G22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3.5" hidden="1" customHeight="1" outlineLevel="1" x14ac:dyDescent="0.3">
      <c r="C116" s="87">
        <f>'Gemensamma i utveckling'!H1</f>
        <v>0</v>
      </c>
      <c r="D116" s="94">
        <f>'Gemensamma i utveckling'!H22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3.5" hidden="1" customHeight="1" outlineLevel="1" x14ac:dyDescent="0.3">
      <c r="C117" s="87">
        <f>'Gemensamma i utveckling'!I1</f>
        <v>0</v>
      </c>
      <c r="D117" s="94">
        <f>'Gemensamma i utveckling'!I22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3.5" hidden="1" customHeight="1" outlineLevel="1" x14ac:dyDescent="0.3">
      <c r="C118" s="87">
        <f>'Gemensamma i utveckling'!J1</f>
        <v>0</v>
      </c>
      <c r="D118" s="94">
        <f>'Gemensamma i utveckling'!J22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3.5" hidden="1" customHeight="1" outlineLevel="1" x14ac:dyDescent="0.3">
      <c r="C119" s="87">
        <f>'Gemensamma i utveckling'!K1</f>
        <v>0</v>
      </c>
      <c r="D119" s="94">
        <f>'Gemensamma i utveckling'!K22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3.5" hidden="1" customHeight="1" outlineLevel="1" x14ac:dyDescent="0.3">
      <c r="C120" s="87">
        <f>'Gemensamma i utveckling'!L1</f>
        <v>0</v>
      </c>
      <c r="D120" s="94">
        <f>'Gemensamma i utveckling'!L22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3.5" hidden="1" customHeight="1" outlineLevel="1" x14ac:dyDescent="0.3">
      <c r="C121" s="87">
        <f>'Gemensamma i utveckling'!M1</f>
        <v>0</v>
      </c>
      <c r="D121" s="94">
        <f>'Gemensamma i utveckling'!M22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3.5" hidden="1" customHeight="1" outlineLevel="1" x14ac:dyDescent="0.3">
      <c r="C122" s="87">
        <f>'Gemensamma i utveckling'!N1</f>
        <v>0</v>
      </c>
      <c r="D122" s="94">
        <f>'Gemensamma i utveckling'!N22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3.5" hidden="1" customHeight="1" outlineLevel="1" x14ac:dyDescent="0.3">
      <c r="C123" s="87">
        <f>'Gemensamma i utveckling'!O1</f>
        <v>0</v>
      </c>
      <c r="D123" s="94">
        <f>'Gemensamma i utveckling'!O22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3.5" hidden="1" customHeight="1" outlineLevel="1" x14ac:dyDescent="0.3">
      <c r="C124" s="87">
        <f>'Gemensamma i utveckling'!P1</f>
        <v>0</v>
      </c>
      <c r="D124" s="94">
        <f>'Gemensamma i utveckling'!P22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3.5" hidden="1" customHeight="1" outlineLevel="1" x14ac:dyDescent="0.3">
      <c r="C125" s="87">
        <f>'Gemensamma i utveckling'!Q1</f>
        <v>0</v>
      </c>
      <c r="D125" s="94">
        <f>'Gemensamma i utveckling'!Q22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3.5" hidden="1" customHeight="1" outlineLevel="1" x14ac:dyDescent="0.3">
      <c r="C126" s="87">
        <f>'Gemensamma i utveckling'!R1</f>
        <v>0</v>
      </c>
      <c r="D126" s="94">
        <f>'Gemensamma i utveckling'!R22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3.5" hidden="1" customHeight="1" outlineLevel="1" x14ac:dyDescent="0.3">
      <c r="C127" s="87">
        <f>'Gemensamma i utveckling'!S1</f>
        <v>0</v>
      </c>
      <c r="D127" s="94">
        <f>'Gemensamma i utveckling'!S22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3.5" hidden="1" customHeight="1" outlineLevel="1" x14ac:dyDescent="0.3">
      <c r="C128" s="87">
        <f>'Gemensamma i utveckling'!T1</f>
        <v>0</v>
      </c>
      <c r="D128" s="94">
        <f>'Gemensamma i utveckling'!T22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3.5" hidden="1" customHeight="1" outlineLevel="1" x14ac:dyDescent="0.3">
      <c r="C129" s="87">
        <f>'Gemensamma i utveckling'!U1</f>
        <v>0</v>
      </c>
      <c r="D129" s="94">
        <f>'Gemensamma i utveckling'!U22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3.5" hidden="1" customHeight="1" outlineLevel="1" x14ac:dyDescent="0.3">
      <c r="C130" s="87">
        <f>'Gemensamma i utveckling'!V1</f>
        <v>0</v>
      </c>
      <c r="D130" s="94">
        <f>'Gemensamma i utveckling'!V22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3.5" hidden="1" customHeight="1" outlineLevel="1" thickBot="1" x14ac:dyDescent="0.35">
      <c r="C131" s="97">
        <f>'Gemensamma i utveckling'!W1</f>
        <v>0</v>
      </c>
      <c r="D131" s="98">
        <f>'Gemensamma i utveckling'!W22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768625.17358927592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utveckling'!F22</f>
        <v>242239.72889530321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utveckling'!J22</f>
        <v>355450.13219397271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utveckling'!N22</f>
        <v>170935.3125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utveckling'!R22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utveckling'!V22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utveckling'!Z22</f>
        <v>0</v>
      </c>
      <c r="E140" s="95"/>
      <c r="F140" s="94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utveckling'!AD22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utveckling'!AH22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utveckling'!AL22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utveckling'!AP22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utveckling'!AT22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utveckling'!AX22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utveckling'!BB22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utveckling'!BF22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utveckling'!BJ22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utveckling'!BN22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utveckling'!BR22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utveckling'!BV22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utveckling'!BZ22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utveckling'!CD22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utveckling'!CH22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utveckling'!CL22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utveckling'!CP22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utveckling'!CT22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utveckling'!CX22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utveckling'!DB22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utveckling'!DF22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utveckling'!DJ22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utveckling'!DN22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6" priority="1" operator="equal">
      <formula>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D097D-8CB6-46A0-80CB-03F1BCEA9363}">
  <sheetPr>
    <tabColor rgb="FFE7DAC5"/>
  </sheetPr>
  <dimension ref="A1:K165"/>
  <sheetViews>
    <sheetView showZeros="0" workbookViewId="0">
      <selection activeCell="C183" sqref="C183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66406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Tjänster'!B24</f>
        <v>Region Dalarna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19433004.869778562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Tjänster'!E24</f>
        <v>1401650.9385173521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Tjänster'!F24</f>
        <v>180244.19673565368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Tjänster'!G24</f>
        <v>32510.354214092182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Tjänster'!H24</f>
        <v>316689.04598823108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Tjänster'!I24</f>
        <v>2277873.3167786938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Tjänster'!J24</f>
        <v>1752965.0314415998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Tjänster'!K24</f>
        <v>1803748.6535494362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Tjänster'!L24</f>
        <v>112805.05956285584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Tjänster'!M24</f>
        <v>117857.69949629097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Tjänster'!N24</f>
        <v>82232.974243904566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Tjänster'!O24</f>
        <v>273442.65321596857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Tjänster'!P24</f>
        <v>754639.26024455973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Tjänster'!Q24</f>
        <v>401280.79492147657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Tjänster'!R24</f>
        <v>418703.31363429676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Tjänster'!S24</f>
        <v>92263.78954305184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Tjänster'!T24</f>
        <v>271690.54574013496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Tjänster'!U24</f>
        <v>203218.18558455847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Tjänster'!V24</f>
        <v>922484.58602638298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Tjänster'!W24</f>
        <v>1321971.6609194749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Tjänster'!X24</f>
        <v>544736.78463969612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Tjänster'!Y24</f>
        <v>288162.54614731553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Tjänster'!Z24</f>
        <v>233523.07451344511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Tjänster'!AA24</f>
        <v>1020114.2047141752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Tjänster'!AB24</f>
        <v>102710.73036770961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Tjänster'!AC24</f>
        <v>2271874.5388083085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Tjänster'!AD24</f>
        <v>657327.21103676246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Tjänster'!AE24</f>
        <v>171310.11831528408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Tjänster'!AF24</f>
        <v>238365.46154978022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Tjänster'!AG24</f>
        <v>608416.73795918282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Tjänster'!AH24</f>
        <v>428686.90416163451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Tjänster'!AI24</f>
        <v>45043.464582248394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Tjänster'!AJ24</f>
        <v>84461.032624999993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Tjänster'!AK24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Tjänster'!AL24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Tjänster'!AM24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Tjänster'!AN24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Tjänster'!AO24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Tjänster'!AP24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Tjänster'!AQ24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Tjänster'!AR24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Tjänster'!AS24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Tjänster'!AT24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Tjänster'!AU24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Tjänster'!AV24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Tjänster'!AW24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Tjänster'!AX24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Tjänster'!AY24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Tjänster'!AZ24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8461972.7334242091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Tjänster'!F20</f>
        <v>45168.19788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Tjänster'!J20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Tjänster'!N20</f>
        <v>45168.19788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Tjänster'!R20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Tjänster'!V20</f>
        <v>217877.74577736025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Tjänster'!Z20</f>
        <v>333114.02599999995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Tjänster'!AD20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Tjänster'!AH20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Tjänster'!AL20</f>
        <v>1217880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Tjänster'!AP20</f>
        <v>1490847.3453243356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Tjänster'!AT20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Tjänster'!AX20</f>
        <v>53406.537600000003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Tjänster'!BB20</f>
        <v>224405.8451926928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Tjänster'!BF20</f>
        <v>354251.52610523102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Tjänster'!BJ20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Tjänster'!BN20</f>
        <v>39377.634911784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Tjänster'!BR20</f>
        <v>141312.04951422312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Tjänster'!BV20</f>
        <v>243684.9312978106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Tjänster'!BZ20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Tjänster'!CD20</f>
        <v>127714.54307575985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Tjänster'!CH20</f>
        <v>239130.62349973535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Tjänster'!CL20</f>
        <v>391457.71496000001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Tjänster'!CP20</f>
        <v>2522722.4000000004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Tjänster'!CT20</f>
        <v>610613.49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Tjänster'!CX20</f>
        <v>111239.92440527501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Tjänster'!DB20</f>
        <v>0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Tjänster'!DF20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Tjänster'!DJ20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Tjänster'!DN20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Tjänster'!DR20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Tjänster'!DV20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6.5" hidden="1" customHeight="1" outlineLevel="1" x14ac:dyDescent="0.3">
      <c r="C90" s="87">
        <f>'Valbara Tjänster'!DZ1</f>
        <v>0</v>
      </c>
      <c r="D90" s="94">
        <f>'Valbara Tjänster'!DZ20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6.5" hidden="1" customHeight="1" outlineLevel="1" x14ac:dyDescent="0.3">
      <c r="C91" s="87">
        <f>'Valbara Tjänster'!ED1</f>
        <v>0</v>
      </c>
      <c r="D91" s="94">
        <f>'Valbara Tjänster'!ED20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6.5" hidden="1" customHeight="1" outlineLevel="1" x14ac:dyDescent="0.3">
      <c r="C92" s="87">
        <f>'Valbara Tjänster'!EH1</f>
        <v>0</v>
      </c>
      <c r="D92" s="94">
        <f>'Valbara Tjänster'!EH20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6.5" hidden="1" customHeight="1" outlineLevel="1" x14ac:dyDescent="0.3">
      <c r="C93" s="87">
        <f>'Valbara Tjänster'!EL1</f>
        <v>0</v>
      </c>
      <c r="D93" s="94">
        <f>'Valbara Tjänster'!EL20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6.5" hidden="1" customHeight="1" outlineLevel="1" x14ac:dyDescent="0.3">
      <c r="C94" s="87">
        <f>'Valbara Tjänster'!EP1</f>
        <v>0</v>
      </c>
      <c r="D94" s="94">
        <f>'Valbara Tjänster'!EP20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6.5" hidden="1" customHeight="1" outlineLevel="1" x14ac:dyDescent="0.3">
      <c r="C95" s="87">
        <f>'Valbara Tjänster'!ET1</f>
        <v>0</v>
      </c>
      <c r="D95" s="94">
        <f>'Valbara Tjänster'!ET20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6.5" hidden="1" customHeight="1" outlineLevel="1" x14ac:dyDescent="0.3">
      <c r="C96" s="87">
        <f>'Valbara Tjänster'!EX1</f>
        <v>0</v>
      </c>
      <c r="D96" s="94">
        <f>'Valbara Tjänster'!EX20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6.5" hidden="1" customHeight="1" outlineLevel="1" x14ac:dyDescent="0.3">
      <c r="C97" s="87">
        <f>'Valbara Tjänster'!FB1</f>
        <v>0</v>
      </c>
      <c r="D97" s="94">
        <f>'Valbara Tjänster'!FB20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6.5" hidden="1" customHeight="1" outlineLevel="1" x14ac:dyDescent="0.3">
      <c r="C98" s="87">
        <f>'Valbara Tjänster'!FF1</f>
        <v>0</v>
      </c>
      <c r="D98" s="94">
        <f>'Valbara Tjänster'!FF20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6.5" hidden="1" customHeight="1" outlineLevel="1" x14ac:dyDescent="0.3">
      <c r="C99" s="87">
        <f>'Valbara Tjänster'!FJ1</f>
        <v>0</v>
      </c>
      <c r="D99" s="94">
        <f>'Valbara Tjänster'!FJ20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6.5" hidden="1" customHeight="1" outlineLevel="1" x14ac:dyDescent="0.3">
      <c r="C100" s="87">
        <f>'Valbara Tjänster'!FN1</f>
        <v>0</v>
      </c>
      <c r="D100" s="94">
        <f>'Valbara Tjänster'!FN20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6.5" hidden="1" customHeight="1" outlineLevel="1" x14ac:dyDescent="0.3">
      <c r="C101" s="87">
        <f>'Valbara Tjänster'!FR1</f>
        <v>0</v>
      </c>
      <c r="D101" s="94">
        <f>'Valbara Tjänster'!FR20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6.5" hidden="1" customHeight="1" outlineLevel="1" x14ac:dyDescent="0.3">
      <c r="C102" s="87">
        <f>'Valbara Tjänster'!FV1</f>
        <v>0</v>
      </c>
      <c r="D102" s="94">
        <f>'Valbara Tjänster'!FV20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6.5" hidden="1" customHeight="1" outlineLevel="1" x14ac:dyDescent="0.3">
      <c r="C103" s="87">
        <f>'Valbara Tjänster'!FZ1</f>
        <v>0</v>
      </c>
      <c r="D103" s="94">
        <f>'Valbara Tjänster'!FZ20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6.5" hidden="1" customHeight="1" outlineLevel="1" x14ac:dyDescent="0.3">
      <c r="C104" s="87">
        <f>'Valbara Tjänster'!GD1</f>
        <v>0</v>
      </c>
      <c r="D104" s="94">
        <f>'Valbara Tjänster'!GD20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6.5" hidden="1" customHeight="1" outlineLevel="1" x14ac:dyDescent="0.3">
      <c r="C105" s="87">
        <f>'Valbara Tjänster'!GH1</f>
        <v>0</v>
      </c>
      <c r="D105" s="94">
        <f>'Valbara Tjänster'!GH20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6.5" hidden="1" customHeight="1" outlineLevel="1" x14ac:dyDescent="0.3">
      <c r="C106" s="87">
        <f>'Valbara Tjänster'!GL1</f>
        <v>0</v>
      </c>
      <c r="D106" s="94">
        <f>'Valbara Tjänster'!GL20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6.5" hidden="1" customHeight="1" outlineLevel="1" thickBot="1" x14ac:dyDescent="0.35">
      <c r="C107" s="97">
        <f>'Valbara Tjänster'!GP1</f>
        <v>0</v>
      </c>
      <c r="D107" s="98">
        <f>'Valbara Tjänster'!GP20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1219753.0385598911</v>
      </c>
      <c r="E110" s="90"/>
      <c r="F110" s="73" t="s">
        <v>39</v>
      </c>
      <c r="G110" s="91"/>
      <c r="H110" s="104"/>
      <c r="I110" s="90"/>
      <c r="J110" s="102"/>
    </row>
    <row r="111" spans="3:10" ht="15" hidden="1" customHeight="1" outlineLevel="1" x14ac:dyDescent="0.3">
      <c r="C111" s="87" t="str">
        <f>'Gemensamma i utveckling'!C1</f>
        <v>Utvecklingsram 2025</v>
      </c>
      <c r="D111" s="94">
        <f>'Gemensamma i utveckling'!C23</f>
        <v>1219753.0385598911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5" hidden="1" customHeight="1" outlineLevel="1" x14ac:dyDescent="0.3">
      <c r="C112" s="87" t="str">
        <f>'Gemensamma i utveckling'!D1</f>
        <v>Utveckling ny 1177-app</v>
      </c>
      <c r="D112" s="94">
        <f>'Gemensamma i utveckling'!D23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5" hidden="1" customHeight="1" outlineLevel="1" x14ac:dyDescent="0.3">
      <c r="C113" s="87" t="str">
        <f>'Gemensamma i utveckling'!E1</f>
        <v>Förenklad utgivning SITHS eID</v>
      </c>
      <c r="D113" s="94">
        <f>'Gemensamma i utveckling'!E23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5" hidden="1" customHeight="1" outlineLevel="1" x14ac:dyDescent="0.3">
      <c r="C114" s="87">
        <f>'Gemensamma i utveckling'!F1</f>
        <v>0</v>
      </c>
      <c r="D114" s="94">
        <f>'Gemensamma i utveckling'!F23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5" hidden="1" customHeight="1" outlineLevel="1" x14ac:dyDescent="0.3">
      <c r="C115" s="87">
        <f>'Gemensamma i utveckling'!G1</f>
        <v>0</v>
      </c>
      <c r="D115" s="94">
        <f>'Gemensamma i utveckling'!G23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5" hidden="1" customHeight="1" outlineLevel="1" x14ac:dyDescent="0.3">
      <c r="C116" s="87">
        <f>'Gemensamma i utveckling'!H1</f>
        <v>0</v>
      </c>
      <c r="D116" s="94">
        <f>'Gemensamma i utveckling'!H23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5" hidden="1" customHeight="1" outlineLevel="1" x14ac:dyDescent="0.3">
      <c r="C117" s="87">
        <f>'Gemensamma i utveckling'!I1</f>
        <v>0</v>
      </c>
      <c r="D117" s="94">
        <f>'Gemensamma i utveckling'!I23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5" hidden="1" customHeight="1" outlineLevel="1" x14ac:dyDescent="0.3">
      <c r="C118" s="87">
        <f>'Gemensamma i utveckling'!J1</f>
        <v>0</v>
      </c>
      <c r="D118" s="94">
        <f>'Gemensamma i utveckling'!J23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5" hidden="1" customHeight="1" outlineLevel="1" x14ac:dyDescent="0.3">
      <c r="C119" s="87">
        <f>'Gemensamma i utveckling'!K1</f>
        <v>0</v>
      </c>
      <c r="D119" s="94">
        <f>'Gemensamma i utveckling'!K23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5" hidden="1" customHeight="1" outlineLevel="1" x14ac:dyDescent="0.3">
      <c r="C120" s="87">
        <f>'Gemensamma i utveckling'!L1</f>
        <v>0</v>
      </c>
      <c r="D120" s="94">
        <f>'Gemensamma i utveckling'!L23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5" hidden="1" customHeight="1" outlineLevel="1" x14ac:dyDescent="0.3">
      <c r="C121" s="87">
        <f>'Gemensamma i utveckling'!M1</f>
        <v>0</v>
      </c>
      <c r="D121" s="94">
        <f>'Gemensamma i utveckling'!M23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5" hidden="1" customHeight="1" outlineLevel="1" x14ac:dyDescent="0.3">
      <c r="C122" s="87">
        <f>'Gemensamma i utveckling'!N1</f>
        <v>0</v>
      </c>
      <c r="D122" s="94">
        <f>'Gemensamma i utveckling'!N23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5" hidden="1" customHeight="1" outlineLevel="1" x14ac:dyDescent="0.3">
      <c r="C123" s="87">
        <f>'Gemensamma i utveckling'!O1</f>
        <v>0</v>
      </c>
      <c r="D123" s="94">
        <f>'Gemensamma i utveckling'!O23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5" hidden="1" customHeight="1" outlineLevel="1" x14ac:dyDescent="0.3">
      <c r="C124" s="87">
        <f>'Gemensamma i utveckling'!P1</f>
        <v>0</v>
      </c>
      <c r="D124" s="94">
        <f>'Gemensamma i utveckling'!P23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5" hidden="1" customHeight="1" outlineLevel="1" x14ac:dyDescent="0.3">
      <c r="C125" s="87">
        <f>'Gemensamma i utveckling'!Q1</f>
        <v>0</v>
      </c>
      <c r="D125" s="94">
        <f>'Gemensamma i utveckling'!Q23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5" hidden="1" customHeight="1" outlineLevel="1" x14ac:dyDescent="0.3">
      <c r="C126" s="87">
        <f>'Gemensamma i utveckling'!R1</f>
        <v>0</v>
      </c>
      <c r="D126" s="94">
        <f>'Gemensamma i utveckling'!R23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5" hidden="1" customHeight="1" outlineLevel="1" x14ac:dyDescent="0.3">
      <c r="C127" s="87">
        <f>'Gemensamma i utveckling'!S1</f>
        <v>0</v>
      </c>
      <c r="D127" s="94">
        <f>'Gemensamma i utveckling'!S23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5" hidden="1" customHeight="1" outlineLevel="1" x14ac:dyDescent="0.3">
      <c r="C128" s="87">
        <f>'Gemensamma i utveckling'!T1</f>
        <v>0</v>
      </c>
      <c r="D128" s="94">
        <f>'Gemensamma i utveckling'!T23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5" hidden="1" customHeight="1" outlineLevel="1" x14ac:dyDescent="0.3">
      <c r="C129" s="87">
        <f>'Gemensamma i utveckling'!U1</f>
        <v>0</v>
      </c>
      <c r="D129" s="94">
        <f>'Gemensamma i utveckling'!U23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5" hidden="1" customHeight="1" outlineLevel="1" x14ac:dyDescent="0.3">
      <c r="C130" s="87">
        <f>'Gemensamma i utveckling'!V1</f>
        <v>0</v>
      </c>
      <c r="D130" s="94">
        <f>'Gemensamma i utveckling'!V23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5" hidden="1" customHeight="1" outlineLevel="1" thickBot="1" x14ac:dyDescent="0.35">
      <c r="C131" s="97">
        <f>'Gemensamma i utveckling'!W1</f>
        <v>0</v>
      </c>
      <c r="D131" s="98">
        <f>'Gemensamma i utveckling'!W23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783097.59000749351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utveckling'!F23</f>
        <v>246800.8522491453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utveckling'!J23</f>
        <v>362142.8902583482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utveckling'!N23</f>
        <v>174153.8475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utveckling'!R23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utveckling'!V23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utveckling'!Z23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utveckling'!AD23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utveckling'!AH23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utveckling'!AL23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utveckling'!AP23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utveckling'!AT23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utveckling'!AX23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utveckling'!BB23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utveckling'!BF23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utveckling'!BJ23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utveckling'!BN23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utveckling'!BR23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utveckling'!BV23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utveckling'!BZ23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utveckling'!CD23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utveckling'!CH23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utveckling'!CL23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utveckling'!CP23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utveckling'!CT23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utveckling'!CX23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utveckling'!DB23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utveckling'!DF23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utveckling'!DJ23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utveckling'!DN23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5" priority="1" operator="equal">
      <formula>0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A294-AE20-47E0-9724-3180562BC18E}">
  <sheetPr>
    <tabColor rgb="FFE7DAC5"/>
  </sheetPr>
  <dimension ref="A1:K165"/>
  <sheetViews>
    <sheetView showZeros="0" workbookViewId="0">
      <selection activeCell="C191" sqref="C191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66406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Tjänster'!B25</f>
        <v>Region Gävleborg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19162492.033273079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Tjänster'!E25</f>
        <v>1393216.7718223985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Tjänster'!F25</f>
        <v>179159.61172287256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Tjänster'!G25</f>
        <v>32314.729369689994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Tjänster'!H25</f>
        <v>314783.43016696541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Tjänster'!I25</f>
        <v>2264166.6493511954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Tjänster'!J25</f>
        <v>1742416.8993215999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Tjänster'!K25</f>
        <v>1792894.9406871409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Tjänster'!L25</f>
        <v>112126.27667173624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Tjänster'!M25</f>
        <v>117148.51330983077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Tjänster'!N25</f>
        <v>81738.153034475225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Tjänster'!O25</f>
        <v>271797.26429968572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Tjänster'!P25</f>
        <v>750098.36269256892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Tjänster'!Q25</f>
        <v>398866.16441480332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Tjänster'!R25</f>
        <v>416183.84645036538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Tjänster'!S25</f>
        <v>91708.609819248886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Tjänster'!T25</f>
        <v>270055.69979579514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Tjänster'!U25</f>
        <v>201995.35898375072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Tjänster'!V25</f>
        <v>916933.71129839844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Tjänster'!W25</f>
        <v>1314016.9490523436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Tjänster'!X25</f>
        <v>541458.93512647564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Tjänster'!Y25</f>
        <v>286428.58308799664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Tjänster'!Z25</f>
        <v>232117.89403416839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Tjänster'!AA25</f>
        <v>1013975.8624108123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Tjänster'!AB25</f>
        <v>102092.68817369656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Tjänster'!AC25</f>
        <v>2258203.9678810001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Tjänster'!AD25</f>
        <v>653371.87014648539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Tjänster'!AE25</f>
        <v>170279.29241227309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Tjänster'!AF25</f>
        <v>236931.14293179609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Tjänster'!AG25</f>
        <v>451177.26353310444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Tjänster'!AH25</f>
        <v>426107.36262937012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Tjänster'!AI25</f>
        <v>44772.424141033567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Tjänster'!AJ25</f>
        <v>83952.804499999998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Tjänster'!AK25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Tjänster'!AL25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Tjänster'!AM25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Tjänster'!AN25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Tjänster'!AO25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Tjänster'!AP25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Tjänster'!AQ25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Tjänster'!AR25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Tjänster'!AS25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Tjänster'!AT25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Tjänster'!AU25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Tjänster'!AV25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Tjänster'!AW25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Tjänster'!AX25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Tjänster'!AY25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Tjänster'!AZ25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3811315.0938023906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Tjänster'!F21</f>
        <v>44896.406880000002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Tjänster'!J21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Tjänster'!N21</f>
        <v>44896.406880000002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Tjänster'!R21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Tjänster'!V21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Tjänster'!Z21</f>
        <v>331109.576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Tjänster'!AD21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Tjänster'!AH21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Tjänster'!AL21</f>
        <v>893112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Tjänster'!AP21</f>
        <v>1481876.4562950777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Tjänster'!AT21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Tjänster'!AX21</f>
        <v>7067.0911999999998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Tjänster'!BB21</f>
        <v>0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Tjänster'!BF21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Tjänster'!BJ21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Tjänster'!BN21</f>
        <v>39140.687517983999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Tjänster'!BR21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Tjänster'!BV21</f>
        <v>242218.6037870624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Tjänster'!BZ21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Tjänster'!CD21</f>
        <v>126946.04521650667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Tjänster'!CH21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Tjänster'!CL21</f>
        <v>389102.19296000001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Tjänster'!CP21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Tjänster'!CT21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Tjänster'!CX21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Tjänster'!DB21</f>
        <v>158349.62706576003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Tjänster'!DF21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Tjänster'!DJ21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Tjänster'!DN21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Tjänster'!DR21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Tjänster'!DV21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" hidden="1" customHeight="1" outlineLevel="1" x14ac:dyDescent="0.3">
      <c r="C90" s="87">
        <f>'Valbara Tjänster'!DZ1</f>
        <v>0</v>
      </c>
      <c r="D90" s="94">
        <f>'Valbara Tjänster'!DZ21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" hidden="1" customHeight="1" outlineLevel="1" x14ac:dyDescent="0.3">
      <c r="C91" s="87">
        <f>'Valbara Tjänster'!ED1</f>
        <v>0</v>
      </c>
      <c r="D91" s="94">
        <f>'Valbara Tjänster'!ED21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" hidden="1" customHeight="1" outlineLevel="1" x14ac:dyDescent="0.3">
      <c r="C92" s="87">
        <f>'Valbara Tjänster'!EH1</f>
        <v>0</v>
      </c>
      <c r="D92" s="94">
        <f>'Valbara Tjänster'!EH21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" hidden="1" customHeight="1" outlineLevel="1" x14ac:dyDescent="0.3">
      <c r="C93" s="87">
        <f>'Valbara Tjänster'!EL1</f>
        <v>0</v>
      </c>
      <c r="D93" s="94">
        <f>'Valbara Tjänster'!EL21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" hidden="1" customHeight="1" outlineLevel="1" x14ac:dyDescent="0.3">
      <c r="C94" s="87">
        <f>'Valbara Tjänster'!EP1</f>
        <v>0</v>
      </c>
      <c r="D94" s="94">
        <f>'Valbara Tjänster'!EP21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" hidden="1" customHeight="1" outlineLevel="1" x14ac:dyDescent="0.3">
      <c r="C95" s="87">
        <f>'Valbara Tjänster'!ET1</f>
        <v>0</v>
      </c>
      <c r="D95" s="94">
        <f>'Valbara Tjänster'!ET21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" hidden="1" customHeight="1" outlineLevel="1" x14ac:dyDescent="0.3">
      <c r="C96" s="87">
        <f>'Valbara Tjänster'!EX1</f>
        <v>0</v>
      </c>
      <c r="D96" s="94">
        <f>'Valbara Tjänster'!EX21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" hidden="1" customHeight="1" outlineLevel="1" x14ac:dyDescent="0.3">
      <c r="C97" s="87">
        <f>'Valbara Tjänster'!FB1</f>
        <v>0</v>
      </c>
      <c r="D97" s="94">
        <f>'Valbara Tjänster'!FB21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" hidden="1" customHeight="1" outlineLevel="1" x14ac:dyDescent="0.3">
      <c r="C98" s="87">
        <f>'Valbara Tjänster'!FF1</f>
        <v>0</v>
      </c>
      <c r="D98" s="94">
        <f>'Valbara Tjänster'!FF21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" hidden="1" customHeight="1" outlineLevel="1" x14ac:dyDescent="0.3">
      <c r="C99" s="87">
        <f>'Valbara Tjänster'!FJ1</f>
        <v>0</v>
      </c>
      <c r="D99" s="94">
        <f>'Valbara Tjänster'!FJ21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" hidden="1" customHeight="1" outlineLevel="1" x14ac:dyDescent="0.3">
      <c r="C100" s="87">
        <f>'Valbara Tjänster'!FN1</f>
        <v>0</v>
      </c>
      <c r="D100" s="94">
        <f>'Valbara Tjänster'!FN21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" hidden="1" customHeight="1" outlineLevel="1" x14ac:dyDescent="0.3">
      <c r="C101" s="87">
        <f>'Valbara Tjänster'!FR1</f>
        <v>0</v>
      </c>
      <c r="D101" s="94">
        <f>'Valbara Tjänster'!FR21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" hidden="1" customHeight="1" outlineLevel="1" x14ac:dyDescent="0.3">
      <c r="C102" s="87">
        <f>'Valbara Tjänster'!FV1</f>
        <v>0</v>
      </c>
      <c r="D102" s="94">
        <f>'Valbara Tjänster'!FV21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" hidden="1" customHeight="1" outlineLevel="1" x14ac:dyDescent="0.3">
      <c r="C103" s="87">
        <f>'Valbara Tjänster'!FZ1</f>
        <v>0</v>
      </c>
      <c r="D103" s="94">
        <f>'Valbara Tjänster'!FZ21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" hidden="1" customHeight="1" outlineLevel="1" x14ac:dyDescent="0.3">
      <c r="C104" s="87">
        <f>'Valbara Tjänster'!GD1</f>
        <v>0</v>
      </c>
      <c r="D104" s="94">
        <f>'Valbara Tjänster'!GD21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" hidden="1" customHeight="1" outlineLevel="1" x14ac:dyDescent="0.3">
      <c r="C105" s="87">
        <f>'Valbara Tjänster'!GH1</f>
        <v>0</v>
      </c>
      <c r="D105" s="94">
        <f>'Valbara Tjänster'!GH21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" hidden="1" customHeight="1" outlineLevel="1" x14ac:dyDescent="0.3">
      <c r="C106" s="87">
        <f>'Valbara Tjänster'!GL1</f>
        <v>0</v>
      </c>
      <c r="D106" s="94">
        <f>'Valbara Tjänster'!GL21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" hidden="1" customHeight="1" outlineLevel="1" thickBot="1" x14ac:dyDescent="0.35">
      <c r="C107" s="97">
        <f>'Valbara Tjänster'!GP1</f>
        <v>0</v>
      </c>
      <c r="D107" s="98">
        <f>'Valbara Tjänster'!GP21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1212413.4077208661</v>
      </c>
      <c r="E110" s="90"/>
      <c r="F110" s="73" t="s">
        <v>39</v>
      </c>
      <c r="G110" s="91"/>
      <c r="H110" s="104"/>
      <c r="I110" s="90"/>
      <c r="J110" s="102"/>
    </row>
    <row r="111" spans="3:10" ht="13.5" hidden="1" customHeight="1" outlineLevel="1" x14ac:dyDescent="0.3">
      <c r="C111" s="87" t="str">
        <f>'Gemensamma i utveckling'!C1</f>
        <v>Utvecklingsram 2025</v>
      </c>
      <c r="D111" s="94">
        <f>'Gemensamma i utveckling'!C24</f>
        <v>1212413.4077208661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3.5" hidden="1" customHeight="1" outlineLevel="1" x14ac:dyDescent="0.3">
      <c r="C112" s="87" t="str">
        <f>'Gemensamma i utveckling'!D1</f>
        <v>Utveckling ny 1177-app</v>
      </c>
      <c r="D112" s="94">
        <f>'Gemensamma i utveckling'!D24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3.5" hidden="1" customHeight="1" outlineLevel="1" x14ac:dyDescent="0.3">
      <c r="C113" s="87" t="str">
        <f>'Gemensamma i utveckling'!E1</f>
        <v>Förenklad utgivning SITHS eID</v>
      </c>
      <c r="D113" s="94">
        <f>'Gemensamma i utveckling'!E24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3.5" hidden="1" customHeight="1" outlineLevel="1" x14ac:dyDescent="0.3">
      <c r="C114" s="87">
        <f>'Gemensamma i utveckling'!F1</f>
        <v>0</v>
      </c>
      <c r="D114" s="94">
        <f>'Gemensamma i utveckling'!F24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3.5" hidden="1" customHeight="1" outlineLevel="1" x14ac:dyDescent="0.3">
      <c r="C115" s="87">
        <f>'Gemensamma i utveckling'!G1</f>
        <v>0</v>
      </c>
      <c r="D115" s="94">
        <f>'Gemensamma i utveckling'!G24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3.5" hidden="1" customHeight="1" outlineLevel="1" x14ac:dyDescent="0.3">
      <c r="C116" s="87">
        <f>'Gemensamma i utveckling'!H1</f>
        <v>0</v>
      </c>
      <c r="D116" s="94">
        <f>'Gemensamma i utveckling'!H24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3.5" hidden="1" customHeight="1" outlineLevel="1" x14ac:dyDescent="0.3">
      <c r="C117" s="87">
        <f>'Gemensamma i utveckling'!I1</f>
        <v>0</v>
      </c>
      <c r="D117" s="94">
        <f>'Gemensamma i utveckling'!I24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3.5" hidden="1" customHeight="1" outlineLevel="1" x14ac:dyDescent="0.3">
      <c r="C118" s="87">
        <f>'Gemensamma i utveckling'!J1</f>
        <v>0</v>
      </c>
      <c r="D118" s="94">
        <f>'Gemensamma i utveckling'!J24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3.5" hidden="1" customHeight="1" outlineLevel="1" x14ac:dyDescent="0.3">
      <c r="C119" s="87">
        <f>'Gemensamma i utveckling'!K1</f>
        <v>0</v>
      </c>
      <c r="D119" s="94">
        <f>'Gemensamma i utveckling'!K24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3.5" hidden="1" customHeight="1" outlineLevel="1" x14ac:dyDescent="0.3">
      <c r="C120" s="87">
        <f>'Gemensamma i utveckling'!L1</f>
        <v>0</v>
      </c>
      <c r="D120" s="94">
        <f>'Gemensamma i utveckling'!L24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3.5" hidden="1" customHeight="1" outlineLevel="1" x14ac:dyDescent="0.3">
      <c r="C121" s="87">
        <f>'Gemensamma i utveckling'!M1</f>
        <v>0</v>
      </c>
      <c r="D121" s="94">
        <f>'Gemensamma i utveckling'!M24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3.5" hidden="1" customHeight="1" outlineLevel="1" x14ac:dyDescent="0.3">
      <c r="C122" s="87">
        <f>'Gemensamma i utveckling'!N1</f>
        <v>0</v>
      </c>
      <c r="D122" s="94">
        <f>'Gemensamma i utveckling'!N24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3.5" hidden="1" customHeight="1" outlineLevel="1" x14ac:dyDescent="0.3">
      <c r="C123" s="87">
        <f>'Gemensamma i utveckling'!O1</f>
        <v>0</v>
      </c>
      <c r="D123" s="94">
        <f>'Gemensamma i utveckling'!O24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3.5" hidden="1" customHeight="1" outlineLevel="1" x14ac:dyDescent="0.3">
      <c r="C124" s="87">
        <f>'Gemensamma i utveckling'!P1</f>
        <v>0</v>
      </c>
      <c r="D124" s="94">
        <f>'Gemensamma i utveckling'!P24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3.5" hidden="1" customHeight="1" outlineLevel="1" x14ac:dyDescent="0.3">
      <c r="C125" s="87">
        <f>'Gemensamma i utveckling'!Q1</f>
        <v>0</v>
      </c>
      <c r="D125" s="94">
        <f>'Gemensamma i utveckling'!Q24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3.5" hidden="1" customHeight="1" outlineLevel="1" x14ac:dyDescent="0.3">
      <c r="C126" s="87">
        <f>'Gemensamma i utveckling'!R1</f>
        <v>0</v>
      </c>
      <c r="D126" s="94">
        <f>'Gemensamma i utveckling'!R24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3.5" hidden="1" customHeight="1" outlineLevel="1" x14ac:dyDescent="0.3">
      <c r="C127" s="87">
        <f>'Gemensamma i utveckling'!S1</f>
        <v>0</v>
      </c>
      <c r="D127" s="94">
        <f>'Gemensamma i utveckling'!S24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3.5" hidden="1" customHeight="1" outlineLevel="1" x14ac:dyDescent="0.3">
      <c r="C128" s="87">
        <f>'Gemensamma i utveckling'!T1</f>
        <v>0</v>
      </c>
      <c r="D128" s="94">
        <f>'Gemensamma i utveckling'!T24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3.5" hidden="1" customHeight="1" outlineLevel="1" x14ac:dyDescent="0.3">
      <c r="C129" s="87">
        <f>'Gemensamma i utveckling'!U1</f>
        <v>0</v>
      </c>
      <c r="D129" s="94">
        <f>'Gemensamma i utveckling'!U24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3.5" hidden="1" customHeight="1" outlineLevel="1" x14ac:dyDescent="0.3">
      <c r="C130" s="87">
        <f>'Gemensamma i utveckling'!V1</f>
        <v>0</v>
      </c>
      <c r="D130" s="94">
        <f>'Gemensamma i utveckling'!V24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3.5" hidden="1" customHeight="1" outlineLevel="1" thickBot="1" x14ac:dyDescent="0.35">
      <c r="C131" s="97">
        <f>'Gemensamma i utveckling'!W1</f>
        <v>0</v>
      </c>
      <c r="D131" s="98">
        <f>'Gemensamma i utveckling'!W24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173105.91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utveckling'!F24</f>
        <v>0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utveckling'!J24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utveckling'!N24</f>
        <v>173105.91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utveckling'!R24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utveckling'!V24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utveckling'!Z24</f>
        <v>0</v>
      </c>
      <c r="E140" s="95"/>
      <c r="F140" s="94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utveckling'!AD24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utveckling'!AH24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utveckling'!AL24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95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utveckling'!AP24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utveckling'!AT24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utveckling'!AX24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utveckling'!BB24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utveckling'!BF24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utveckling'!BJ24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utveckling'!BN24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utveckling'!BR24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utveckling'!BV24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utveckling'!BZ24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utveckling'!CD24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utveckling'!CH24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utveckling'!CL24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utveckling'!CP24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utveckling'!CT24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utveckling'!CX24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utveckling'!DB24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utveckling'!DF24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utveckling'!DJ24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utveckling'!DN24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4" priority="1" operator="equal">
      <formula>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7A37-30FB-4422-9166-F5E68FF4555A}">
  <sheetPr>
    <tabColor rgb="FFE7DAC5"/>
  </sheetPr>
  <dimension ref="A1:K165"/>
  <sheetViews>
    <sheetView showZeros="0" workbookViewId="0">
      <selection activeCell="C193" sqref="C193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Tjänster'!B26</f>
        <v>Region Västernorrland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16416498.025535546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Tjänster'!E26</f>
        <v>1182915.103484228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Tjänster'!F26</f>
        <v>152116.03458099338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Tjänster'!G26</f>
        <v>27436.923104514924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Tjänster'!H26</f>
        <v>267267.86628042639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Tjänster'!I26</f>
        <v>1922397.849703914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Tjänster'!J26</f>
        <v>1479404.5754111998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Tjänster'!K26</f>
        <v>1522263.1159723324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Tjänster'!L26</f>
        <v>95201.169591831407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Tjänster'!M26</f>
        <v>99465.315482569509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Tjänster'!N26</f>
        <v>69400.03717362044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Tjänster'!O26</f>
        <v>230770.32628973981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Tjänster'!P26</f>
        <v>636873.38558750844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Tjänster'!Q26</f>
        <v>338658.57754348114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Tjänster'!R26</f>
        <v>353362.21020963689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Tjänster'!S26</f>
        <v>77865.485019125583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Tjänster'!T26</f>
        <v>229291.64544336335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Tjänster'!U26</f>
        <v>171504.79796697191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Tjänster'!V26</f>
        <v>778525.46561719791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Tjänster'!W26</f>
        <v>1115670.2436442012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Tjänster'!X26</f>
        <v>459727.42019161041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Tjänster'!Y26</f>
        <v>243193.09375035987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Tjänster'!Z26</f>
        <v>197080.43155611047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Tjänster'!AA26</f>
        <v>860919.41072835133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Tjänster'!AB26</f>
        <v>86682.119565645131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Tjänster'!AC26</f>
        <v>1917335.2161561328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Tjänster'!AD26</f>
        <v>554747.45137976075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Tjänster'!AE26</f>
        <v>144576.17140339888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Tjänster'!AF26</f>
        <v>201167.13574528339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Tjänster'!AG26</f>
        <v>529597.0817429563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Tjänster'!AH26</f>
        <v>361787.80298545456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Tjänster'!AI26</f>
        <v>38014.168223623601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Tjänster'!AJ26</f>
        <v>71280.394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Tjänster'!AK26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Tjänster'!AL26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Tjänster'!AM26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Tjänster'!AN26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Tjänster'!AO26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Tjänster'!AP26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Tjänster'!AQ26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Tjänster'!AR26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Tjänster'!AS26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Tjänster'!AT26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Tjänster'!AU26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Tjänster'!AV26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Tjänster'!AW26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Tjänster'!AX26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Tjänster'!AY26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Tjänster'!AZ26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5890474.0774711156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Tjänster'!F22</f>
        <v>38119.436160000005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Tjänster'!J22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Tjänster'!N22</f>
        <v>38119.436160000005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Tjänster'!R22</f>
        <v>38119.436160000005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Tjänster'!V22</f>
        <v>183876.64796611969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Tjänster'!Z22</f>
        <v>281129.63199999998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Tjänster'!AD22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Tjänster'!AH22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Tjänster'!AL22</f>
        <v>735312.96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Tjänster'!AP22</f>
        <v>1258191.8888014862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Tjänster'!AT22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Tjänster'!AX22</f>
        <v>15833.729600000001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Tjänster'!BB22</f>
        <v>189385.99924840961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Tjänster'!BF22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Tjänster'!BJ22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Tjänster'!BN22</f>
        <v>33232.524444287999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Tjänster'!BR22</f>
        <v>119259.47686483584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Tjänster'!BV22</f>
        <v>205656.47109587266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Tjänster'!BZ22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Tjänster'!CD22</f>
        <v>107783.94091378342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Tjänster'!CH22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Tjänster'!CL22</f>
        <v>330368.44672000001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Tjänster'!CP22</f>
        <v>2129036.8000000003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Tjänster'!CT22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Tjänster'!CX22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Tjänster'!DB22</f>
        <v>134447.25133632001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Tjänster'!DF22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Tjänster'!DJ22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t="15" hidden="1" customHeight="1" outlineLevel="1" x14ac:dyDescent="0.3">
      <c r="C87" s="87">
        <f>'Valbara Tjänster'!DN1</f>
        <v>0</v>
      </c>
      <c r="D87" s="94">
        <f>'Valbara Tjänster'!DN22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t="15" hidden="1" customHeight="1" outlineLevel="1" x14ac:dyDescent="0.3">
      <c r="C88" s="87">
        <f>'Valbara Tjänster'!DR1</f>
        <v>0</v>
      </c>
      <c r="D88" s="94">
        <f>'Valbara Tjänster'!DR22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t="15" hidden="1" customHeight="1" outlineLevel="1" x14ac:dyDescent="0.3">
      <c r="C89" s="87">
        <f>'Valbara Tjänster'!DV1</f>
        <v>0</v>
      </c>
      <c r="D89" s="94">
        <f>'Valbara Tjänster'!DV22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" hidden="1" customHeight="1" outlineLevel="1" x14ac:dyDescent="0.3">
      <c r="C90" s="87">
        <f>'Valbara Tjänster'!DZ1</f>
        <v>0</v>
      </c>
      <c r="D90" s="94">
        <f>'Valbara Tjänster'!DZ22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" hidden="1" customHeight="1" outlineLevel="1" x14ac:dyDescent="0.3">
      <c r="C91" s="87">
        <f>'Valbara Tjänster'!ED1</f>
        <v>0</v>
      </c>
      <c r="D91" s="94">
        <f>'Valbara Tjänster'!ED22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" hidden="1" customHeight="1" outlineLevel="1" x14ac:dyDescent="0.3">
      <c r="C92" s="87">
        <f>'Valbara Tjänster'!EH1</f>
        <v>0</v>
      </c>
      <c r="D92" s="94">
        <f>'Valbara Tjänster'!EH22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" hidden="1" customHeight="1" outlineLevel="1" x14ac:dyDescent="0.3">
      <c r="C93" s="87">
        <f>'Valbara Tjänster'!EL1</f>
        <v>0</v>
      </c>
      <c r="D93" s="94">
        <f>'Valbara Tjänster'!EL22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" hidden="1" customHeight="1" outlineLevel="1" x14ac:dyDescent="0.3">
      <c r="C94" s="87">
        <f>'Valbara Tjänster'!EP1</f>
        <v>0</v>
      </c>
      <c r="D94" s="94">
        <f>'Valbara Tjänster'!EP22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" hidden="1" customHeight="1" outlineLevel="1" x14ac:dyDescent="0.3">
      <c r="C95" s="87">
        <f>'Valbara Tjänster'!ET1</f>
        <v>0</v>
      </c>
      <c r="D95" s="94">
        <f>'Valbara Tjänster'!ET22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" hidden="1" customHeight="1" outlineLevel="1" x14ac:dyDescent="0.3">
      <c r="C96" s="87">
        <f>'Valbara Tjänster'!EX1</f>
        <v>0</v>
      </c>
      <c r="D96" s="94">
        <f>'Valbara Tjänster'!EX22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" hidden="1" customHeight="1" outlineLevel="1" x14ac:dyDescent="0.3">
      <c r="C97" s="87">
        <f>'Valbara Tjänster'!FB1</f>
        <v>0</v>
      </c>
      <c r="D97" s="94">
        <f>'Valbara Tjänster'!FB22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" hidden="1" customHeight="1" outlineLevel="1" x14ac:dyDescent="0.3">
      <c r="C98" s="87">
        <f>'Valbara Tjänster'!FF1</f>
        <v>0</v>
      </c>
      <c r="D98" s="94">
        <f>'Valbara Tjänster'!FF22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" hidden="1" customHeight="1" outlineLevel="1" x14ac:dyDescent="0.3">
      <c r="C99" s="87">
        <f>'Valbara Tjänster'!FJ1</f>
        <v>0</v>
      </c>
      <c r="D99" s="94">
        <f>'Valbara Tjänster'!FJ22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" hidden="1" customHeight="1" outlineLevel="1" x14ac:dyDescent="0.3">
      <c r="C100" s="87">
        <f>'Valbara Tjänster'!FN1</f>
        <v>0</v>
      </c>
      <c r="D100" s="94">
        <f>'Valbara Tjänster'!FN22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" hidden="1" customHeight="1" outlineLevel="1" x14ac:dyDescent="0.3">
      <c r="C101" s="87">
        <f>'Valbara Tjänster'!FR1</f>
        <v>0</v>
      </c>
      <c r="D101" s="94">
        <f>'Valbara Tjänster'!FR22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" hidden="1" customHeight="1" outlineLevel="1" x14ac:dyDescent="0.3">
      <c r="C102" s="87">
        <f>'Valbara Tjänster'!FV1</f>
        <v>0</v>
      </c>
      <c r="D102" s="94">
        <f>'Valbara Tjänster'!FV22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" hidden="1" customHeight="1" outlineLevel="1" x14ac:dyDescent="0.3">
      <c r="C103" s="87">
        <f>'Valbara Tjänster'!FZ1</f>
        <v>0</v>
      </c>
      <c r="D103" s="94">
        <f>'Valbara Tjänster'!FZ22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" hidden="1" customHeight="1" outlineLevel="1" x14ac:dyDescent="0.3">
      <c r="C104" s="87">
        <f>'Valbara Tjänster'!GD1</f>
        <v>0</v>
      </c>
      <c r="D104" s="94">
        <f>'Valbara Tjänster'!GD22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" hidden="1" customHeight="1" outlineLevel="1" x14ac:dyDescent="0.3">
      <c r="C105" s="87">
        <f>'Valbara Tjänster'!GH1</f>
        <v>0</v>
      </c>
      <c r="D105" s="94">
        <f>'Valbara Tjänster'!GH22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" hidden="1" customHeight="1" outlineLevel="1" x14ac:dyDescent="0.3">
      <c r="C106" s="87">
        <f>'Valbara Tjänster'!GL1</f>
        <v>0</v>
      </c>
      <c r="D106" s="94">
        <f>'Valbara Tjänster'!GL22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" hidden="1" customHeight="1" outlineLevel="1" thickBot="1" x14ac:dyDescent="0.35">
      <c r="C107" s="97">
        <f>'Valbara Tjänster'!GP1</f>
        <v>0</v>
      </c>
      <c r="D107" s="98">
        <f>'Valbara Tjänster'!GP22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t="18" hidden="1" customHeight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1029403.4357509281</v>
      </c>
      <c r="E110" s="90"/>
      <c r="F110" s="73" t="s">
        <v>39</v>
      </c>
      <c r="G110" s="91"/>
      <c r="H110" s="104"/>
      <c r="I110" s="90"/>
      <c r="J110" s="102"/>
    </row>
    <row r="111" spans="3:10" ht="15.75" hidden="1" customHeight="1" outlineLevel="1" x14ac:dyDescent="0.3">
      <c r="C111" s="87" t="str">
        <f>'Gemensamma i utveckling'!C1</f>
        <v>Utvecklingsram 2025</v>
      </c>
      <c r="D111" s="94">
        <f>'Gemensamma i utveckling'!C25</f>
        <v>1029403.4357509281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5.75" hidden="1" customHeight="1" outlineLevel="1" x14ac:dyDescent="0.3">
      <c r="C112" s="87" t="str">
        <f>'Gemensamma i utveckling'!D1</f>
        <v>Utveckling ny 1177-app</v>
      </c>
      <c r="D112" s="94">
        <f>'Gemensamma i utveckling'!D25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5.75" hidden="1" customHeight="1" outlineLevel="1" x14ac:dyDescent="0.3">
      <c r="C113" s="87" t="str">
        <f>'Gemensamma i utveckling'!E1</f>
        <v>Förenklad utgivning SITHS eID</v>
      </c>
      <c r="D113" s="94">
        <f>'Gemensamma i utveckling'!E25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5.75" hidden="1" customHeight="1" outlineLevel="1" x14ac:dyDescent="0.3">
      <c r="C114" s="87">
        <f>'Gemensamma i utveckling'!F1</f>
        <v>0</v>
      </c>
      <c r="D114" s="94">
        <f>'Gemensamma i utveckling'!F25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5.75" hidden="1" customHeight="1" outlineLevel="1" x14ac:dyDescent="0.3">
      <c r="C115" s="87">
        <f>'Gemensamma i utveckling'!G1</f>
        <v>0</v>
      </c>
      <c r="D115" s="94">
        <f>'Gemensamma i utveckling'!G25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5.75" hidden="1" customHeight="1" outlineLevel="1" x14ac:dyDescent="0.3">
      <c r="C116" s="87">
        <f>'Gemensamma i utveckling'!H1</f>
        <v>0</v>
      </c>
      <c r="D116" s="94">
        <f>'Gemensamma i utveckling'!H25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5.75" hidden="1" customHeight="1" outlineLevel="1" x14ac:dyDescent="0.3">
      <c r="C117" s="87">
        <f>'Gemensamma i utveckling'!I1</f>
        <v>0</v>
      </c>
      <c r="D117" s="94">
        <f>'Gemensamma i utveckling'!I25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5.75" hidden="1" customHeight="1" outlineLevel="1" x14ac:dyDescent="0.3">
      <c r="C118" s="87">
        <f>'Gemensamma i utveckling'!J1</f>
        <v>0</v>
      </c>
      <c r="D118" s="94">
        <f>'Gemensamma i utveckling'!J25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5.75" hidden="1" customHeight="1" outlineLevel="1" x14ac:dyDescent="0.3">
      <c r="C119" s="87">
        <f>'Gemensamma i utveckling'!K1</f>
        <v>0</v>
      </c>
      <c r="D119" s="94">
        <f>'Gemensamma i utveckling'!K25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5.75" hidden="1" customHeight="1" outlineLevel="1" x14ac:dyDescent="0.3">
      <c r="C120" s="87">
        <f>'Gemensamma i utveckling'!L1</f>
        <v>0</v>
      </c>
      <c r="D120" s="94">
        <f>'Gemensamma i utveckling'!L25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5.75" hidden="1" customHeight="1" outlineLevel="1" x14ac:dyDescent="0.3">
      <c r="C121" s="87">
        <f>'Gemensamma i utveckling'!M1</f>
        <v>0</v>
      </c>
      <c r="D121" s="94">
        <f>'Gemensamma i utveckling'!M25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5.75" hidden="1" customHeight="1" outlineLevel="1" x14ac:dyDescent="0.3">
      <c r="C122" s="87">
        <f>'Gemensamma i utveckling'!N1</f>
        <v>0</v>
      </c>
      <c r="D122" s="94">
        <f>'Gemensamma i utveckling'!N25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5.75" hidden="1" customHeight="1" outlineLevel="1" x14ac:dyDescent="0.3">
      <c r="C123" s="87">
        <f>'Gemensamma i utveckling'!O1</f>
        <v>0</v>
      </c>
      <c r="D123" s="94">
        <f>'Gemensamma i utveckling'!O25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5.75" hidden="1" customHeight="1" outlineLevel="1" x14ac:dyDescent="0.3">
      <c r="C124" s="87">
        <f>'Gemensamma i utveckling'!P1</f>
        <v>0</v>
      </c>
      <c r="D124" s="94">
        <f>'Gemensamma i utveckling'!P25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5.75" hidden="1" customHeight="1" outlineLevel="1" x14ac:dyDescent="0.3">
      <c r="C125" s="87">
        <f>'Gemensamma i utveckling'!Q1</f>
        <v>0</v>
      </c>
      <c r="D125" s="94">
        <f>'Gemensamma i utveckling'!Q25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5.75" hidden="1" customHeight="1" outlineLevel="1" x14ac:dyDescent="0.3">
      <c r="C126" s="87">
        <f>'Gemensamma i utveckling'!R1</f>
        <v>0</v>
      </c>
      <c r="D126" s="94">
        <f>'Gemensamma i utveckling'!R25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5.75" hidden="1" customHeight="1" outlineLevel="1" x14ac:dyDescent="0.3">
      <c r="C127" s="87">
        <f>'Gemensamma i utveckling'!S1</f>
        <v>0</v>
      </c>
      <c r="D127" s="94">
        <f>'Gemensamma i utveckling'!S25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5.75" hidden="1" customHeight="1" outlineLevel="1" x14ac:dyDescent="0.3">
      <c r="C128" s="87">
        <f>'Gemensamma i utveckling'!T1</f>
        <v>0</v>
      </c>
      <c r="D128" s="94">
        <f>'Gemensamma i utveckling'!T25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5.75" hidden="1" customHeight="1" outlineLevel="1" x14ac:dyDescent="0.3">
      <c r="C129" s="87">
        <f>'Gemensamma i utveckling'!U1</f>
        <v>0</v>
      </c>
      <c r="D129" s="94">
        <f>'Gemensamma i utveckling'!U25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5.75" hidden="1" customHeight="1" outlineLevel="1" x14ac:dyDescent="0.3">
      <c r="C130" s="87">
        <f>'Gemensamma i utveckling'!V1</f>
        <v>0</v>
      </c>
      <c r="D130" s="94">
        <f>'Gemensamma i utveckling'!V25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5.75" hidden="1" customHeight="1" outlineLevel="1" thickBot="1" x14ac:dyDescent="0.35">
      <c r="C131" s="97">
        <f>'Gemensamma i utveckling'!W1</f>
        <v>0</v>
      </c>
      <c r="D131" s="98">
        <f>'Gemensamma i utveckling'!W28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355262.25434034324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utveckling'!F25</f>
        <v>208286.13434034324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utveckling'!J25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utveckling'!N25</f>
        <v>146976.12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utveckling'!R25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utveckling'!V25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utveckling'!Z25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utveckling'!AD25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utveckling'!AH25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utveckling'!AL25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9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utveckling'!AP25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utveckling'!AT25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utveckling'!AX25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utveckling'!BB25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utveckling'!BF25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utveckling'!BJ25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utveckling'!BN25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utveckling'!BR25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utveckling'!BV25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utveckling'!BZ25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utveckling'!CD25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utveckling'!CH25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utveckling'!CL25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utveckling'!CP25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utveckling'!CT25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utveckling'!CX25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utveckling'!DB25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utveckling'!DF25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utveckling'!DJ25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utveckling'!DN25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3" priority="1" operator="equal">
      <formula>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B0CC-BD94-487B-B119-092A814D647B}">
  <sheetPr>
    <tabColor rgb="FFE7DAC5"/>
  </sheetPr>
  <dimension ref="A1:K165"/>
  <sheetViews>
    <sheetView showZeros="0" workbookViewId="0">
      <selection activeCell="C185" sqref="C185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5.886718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Tjänster'!B27</f>
        <v>Region Jämtland Härjedalen</v>
      </c>
    </row>
    <row r="2" spans="1:11" ht="75.7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8960870.2804198917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4.25" hidden="1" customHeight="1" outlineLevel="1" x14ac:dyDescent="0.3">
      <c r="C8" s="87" t="str">
        <f>'Gemensamma Tjänster'!E2</f>
        <v>Identifierings-tjänster SITHS</v>
      </c>
      <c r="D8" s="94">
        <f>'Gemensamma Tjänster'!E27</f>
        <v>648203.60314016126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4.25" hidden="1" customHeight="1" outlineLevel="1" x14ac:dyDescent="0.3">
      <c r="C9" s="87" t="str">
        <f>'Gemensamma Tjänster'!F2</f>
        <v>Katalogtjänster HSA</v>
      </c>
      <c r="D9" s="94">
        <f>'Gemensamma Tjänster'!F27</f>
        <v>83355.231005475056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4.25" hidden="1" customHeight="1" outlineLevel="1" x14ac:dyDescent="0.3">
      <c r="C10" s="87" t="str">
        <f>'Gemensamma Tjänster'!G2</f>
        <v>Kommunikations-tjänster Sjunet</v>
      </c>
      <c r="D10" s="94">
        <f>'Gemensamma Tjänster'!G27</f>
        <v>15034.648186536775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4.25" hidden="1" customHeight="1" outlineLevel="1" x14ac:dyDescent="0.3">
      <c r="C11" s="87" t="str">
        <f>'Gemensamma Tjänster'!H2</f>
        <v>Säkerhetstjänster gemensam</v>
      </c>
      <c r="D11" s="94">
        <f>'Gemensamma Tjänster'!H27</f>
        <v>146455.13732665352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4.25" hidden="1" customHeight="1" outlineLevel="1" x14ac:dyDescent="0.3">
      <c r="C12" s="87" t="str">
        <f>'Gemensamma Tjänster'!I2</f>
        <v>1177 inloggningsportal (e-tjänster)</v>
      </c>
      <c r="D12" s="94">
        <f>'Gemensamma Tjänster'!I27</f>
        <v>1053418.9724829982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4.25" hidden="1" customHeight="1" outlineLevel="1" x14ac:dyDescent="0.3">
      <c r="C13" s="87" t="str">
        <f>'Gemensamma Tjänster'!J2</f>
        <v xml:space="preserve">1177 på telefon </v>
      </c>
      <c r="D13" s="94">
        <f>'Gemensamma Tjänster'!J27</f>
        <v>810671.34358079999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4.25" hidden="1" customHeight="1" outlineLevel="1" x14ac:dyDescent="0.3">
      <c r="C14" s="87" t="str">
        <f>'Gemensamma Tjänster'!K2</f>
        <v>1177.se</v>
      </c>
      <c r="D14" s="94">
        <f>'Gemensamma Tjänster'!K27</f>
        <v>834156.59652518004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4.25" hidden="1" customHeight="1" outlineLevel="1" x14ac:dyDescent="0.3">
      <c r="C15" s="87" t="str">
        <f>'Gemensamma Tjänster'!L2</f>
        <v>Eira 
(biblioteks- konsortium)</v>
      </c>
      <c r="D15" s="94">
        <f>'Gemensamma Tjänster'!L27</f>
        <v>52167.514786833948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4.25" hidden="1" customHeight="1" outlineLevel="1" x14ac:dyDescent="0.3">
      <c r="C16" s="87" t="str">
        <f>'Gemensamma Tjänster'!M2</f>
        <v>Elektronisk remiss</v>
      </c>
      <c r="D16" s="94">
        <f>'Gemensamma Tjänster'!M27</f>
        <v>54504.144628274298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4.25" hidden="1" customHeight="1" outlineLevel="1" x14ac:dyDescent="0.3">
      <c r="C17" s="87" t="str">
        <f>'Gemensamma Tjänster'!N2</f>
        <v>Födelseanmälan</v>
      </c>
      <c r="D17" s="94">
        <f>'Gemensamma Tjänster'!N27</f>
        <v>38029.233054425786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4.25" hidden="1" customHeight="1" outlineLevel="1" x14ac:dyDescent="0.3">
      <c r="C18" s="87" t="str">
        <f>'Gemensamma Tjänster'!O2</f>
        <v>Infektions-verktyget</v>
      </c>
      <c r="D18" s="94">
        <f>'Gemensamma Tjänster'!O27</f>
        <v>126455.53054335015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4.25" hidden="1" customHeight="1" outlineLevel="1" x14ac:dyDescent="0.3">
      <c r="C19" s="87" t="str">
        <f>'Gemensamma Tjänster'!P2</f>
        <v>1177 journal</v>
      </c>
      <c r="D19" s="94">
        <f>'Gemensamma Tjänster'!P27</f>
        <v>348988.3780044241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4.25" hidden="1" customHeight="1" outlineLevel="1" x14ac:dyDescent="0.3">
      <c r="C20" s="87" t="str">
        <f>'Gemensamma Tjänster'!Q2</f>
        <v>Intygstjänster Webcert</v>
      </c>
      <c r="D20" s="94">
        <f>'Gemensamma Tjänster'!Q27</f>
        <v>185575.20277779852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4.25" hidden="1" customHeight="1" outlineLevel="1" x14ac:dyDescent="0.3">
      <c r="C21" s="87" t="str">
        <f>'Gemensamma Tjänster'!R2</f>
        <v>Nationell patientöversikt</v>
      </c>
      <c r="D21" s="94">
        <f>'Gemensamma Tjänster'!R27</f>
        <v>193632.37243044606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4.25" hidden="1" customHeight="1" outlineLevel="1" x14ac:dyDescent="0.3">
      <c r="C22" s="87" t="str">
        <f>'Gemensamma Tjänster'!S2</f>
        <v>Pascal</v>
      </c>
      <c r="D22" s="94">
        <f>'Gemensamma Tjänster'!S27</f>
        <v>42668.056059972703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4.25" hidden="1" customHeight="1" outlineLevel="1" x14ac:dyDescent="0.3">
      <c r="C23" s="87" t="str">
        <f>'Gemensamma Tjänster'!T2</f>
        <v>Rikshandboken i barnhälsovård</v>
      </c>
      <c r="D23" s="94">
        <f>'Gemensamma Tjänster'!T27</f>
        <v>125645.25578255592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4.25" hidden="1" customHeight="1" outlineLevel="1" x14ac:dyDescent="0.3">
      <c r="C24" s="87" t="str">
        <f>'Gemensamma Tjänster'!U2</f>
        <v>1177 högkostnadsskydd</v>
      </c>
      <c r="D24" s="94">
        <f>'Gemensamma Tjänster'!U27</f>
        <v>93979.718130717767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4.25" hidden="1" customHeight="1" outlineLevel="1" x14ac:dyDescent="0.3">
      <c r="C25" s="87" t="str">
        <f>'Gemensamma Tjänster'!V2</f>
        <v>1177 för vårdpersonal (tidigare NKK)</v>
      </c>
      <c r="D25" s="94">
        <f>'Gemensamma Tjänster'!V27</f>
        <v>426609.66155815753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4.2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Tjänster'!W27</f>
        <v>611355.34554959298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4.25" hidden="1" customHeight="1" outlineLevel="1" x14ac:dyDescent="0.3">
      <c r="C27" s="87" t="str">
        <f>'Gemensamma Tjänster'!X2</f>
        <v>UMO (Youmo)</v>
      </c>
      <c r="D27" s="94">
        <f>'Gemensamma Tjänster'!X27</f>
        <v>251917.46166127635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4.25" hidden="1" customHeight="1" outlineLevel="1" x14ac:dyDescent="0.3">
      <c r="C28" s="87" t="str">
        <f>'Gemensamma Tjänster'!Y2</f>
        <v>Vårdhandboken</v>
      </c>
      <c r="D28" s="94">
        <f>'Gemensamma Tjänster'!Y27</f>
        <v>133262.8513774726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4.25" hidden="1" customHeight="1" outlineLevel="1" x14ac:dyDescent="0.3">
      <c r="C29" s="87" t="str">
        <f>'Gemensamma Tjänster'!Z2</f>
        <v>1177 rådgivningsstöd webb</v>
      </c>
      <c r="D29" s="94">
        <f>'Gemensamma Tjänster'!Z27</f>
        <v>107994.43296210481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4.25" hidden="1" customHeight="1" outlineLevel="1" x14ac:dyDescent="0.3">
      <c r="C30" s="87" t="str">
        <f>'Gemensamma Tjänster'!AA2</f>
        <v>1177  stöd och behandlings-plattform</v>
      </c>
      <c r="D30" s="94">
        <f>'Gemensamma Tjänster'!AA27</f>
        <v>471759.18407306256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4.25" hidden="1" customHeight="1" outlineLevel="1" x14ac:dyDescent="0.3">
      <c r="C31" s="87" t="str">
        <f>'Gemensamma Tjänster'!AB2</f>
        <v>Utomläns- fakturering</v>
      </c>
      <c r="D31" s="94">
        <f>'Gemensamma Tjänster'!AB27</f>
        <v>47499.319321208248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4.25" hidden="1" customHeight="1" outlineLevel="1" x14ac:dyDescent="0.3">
      <c r="C32" s="87" t="str">
        <f>'Gemensamma Tjänster'!AC2</f>
        <v>Gemensam infrastruktur</v>
      </c>
      <c r="D32" s="94">
        <f>'Gemensamma Tjänster'!AC27</f>
        <v>1050644.7942707292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4.25" hidden="1" customHeight="1" outlineLevel="1" x14ac:dyDescent="0.3">
      <c r="C33" s="87" t="str">
        <f>'Gemensamma Tjänster'!AD2</f>
        <v>Gemensam arkitektur</v>
      </c>
      <c r="D33" s="94">
        <f>'Gemensamma Tjänster'!AD27</f>
        <v>303985.71778991306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4.25" hidden="1" customHeight="1" outlineLevel="1" x14ac:dyDescent="0.3">
      <c r="C34" s="87" t="str">
        <f>'Gemensamma Tjänster'!AE2</f>
        <v>1177 listning</v>
      </c>
      <c r="D34" s="94">
        <f>'Gemensamma Tjänster'!AE27</f>
        <v>79223.601893204002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4.2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Tjänster'!AF27</f>
        <v>110233.82983224986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4.2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Tjänster'!AG27</f>
        <v>255303.49530995503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4.25" hidden="1" customHeight="1" outlineLevel="1" x14ac:dyDescent="0.3">
      <c r="C37" s="87" t="str">
        <f>'Gemensamma Tjänster'!AH2</f>
        <v xml:space="preserve">1177 tidbokning
</v>
      </c>
      <c r="D37" s="94">
        <f>'Gemensamma Tjänster'!AH27</f>
        <v>198249.35599908093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4.2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Tjänster'!AI27</f>
        <v>20830.675625283853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4.2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Tjänster'!AJ27</f>
        <v>39059.614750000001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4.25" hidden="1" customHeight="1" outlineLevel="1" x14ac:dyDescent="0.3">
      <c r="C40" s="87">
        <f>'Gemensamma Tjänster'!AK2</f>
        <v>0</v>
      </c>
      <c r="D40" s="94">
        <f>'Gemensamma Tjänster'!AK27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4.25" hidden="1" customHeight="1" outlineLevel="1" x14ac:dyDescent="0.3">
      <c r="C41" s="87">
        <f>'Gemensamma Tjänster'!AL2</f>
        <v>0</v>
      </c>
      <c r="D41" s="94">
        <f>'Gemensamma Tjänster'!AL27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4.25" hidden="1" customHeight="1" outlineLevel="1" x14ac:dyDescent="0.3">
      <c r="C42" s="87">
        <f>'Gemensamma Tjänster'!AM2</f>
        <v>0</v>
      </c>
      <c r="D42" s="94">
        <f>'Gemensamma Tjänster'!AM27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4.25" hidden="1" customHeight="1" outlineLevel="1" x14ac:dyDescent="0.3">
      <c r="C43" s="87">
        <f>'Gemensamma Tjänster'!AN2</f>
        <v>0</v>
      </c>
      <c r="D43" s="94">
        <f>'Gemensamma Tjänster'!AN27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4.25" hidden="1" customHeight="1" outlineLevel="1" x14ac:dyDescent="0.3">
      <c r="C44" s="87">
        <f>'Gemensamma Tjänster'!AO2</f>
        <v>0</v>
      </c>
      <c r="D44" s="94">
        <f>'Gemensamma Tjänster'!AO27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4.25" hidden="1" customHeight="1" outlineLevel="1" x14ac:dyDescent="0.3">
      <c r="C45" s="87">
        <f>'Gemensamma Tjänster'!AP2</f>
        <v>0</v>
      </c>
      <c r="D45" s="94">
        <f>'Gemensamma Tjänster'!AP27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4.25" hidden="1" customHeight="1" outlineLevel="1" x14ac:dyDescent="0.3">
      <c r="C46" s="87">
        <f>'Gemensamma Tjänster'!AQ2</f>
        <v>0</v>
      </c>
      <c r="D46" s="94">
        <f>'Gemensamma Tjänster'!AQ27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4.25" hidden="1" customHeight="1" outlineLevel="1" x14ac:dyDescent="0.3">
      <c r="C47" s="87">
        <f>'Gemensamma Tjänster'!AR2</f>
        <v>0</v>
      </c>
      <c r="D47" s="94">
        <f>'Gemensamma Tjänster'!AR27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4.25" hidden="1" customHeight="1" outlineLevel="1" x14ac:dyDescent="0.3">
      <c r="C48" s="87">
        <f>'Gemensamma Tjänster'!AS2</f>
        <v>0</v>
      </c>
      <c r="D48" s="94">
        <f>'Gemensamma Tjänster'!AS27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4.25" hidden="1" customHeight="1" outlineLevel="1" x14ac:dyDescent="0.3">
      <c r="C49" s="87">
        <f>'Gemensamma Tjänster'!AT2</f>
        <v>0</v>
      </c>
      <c r="D49" s="94">
        <f>'Gemensamma Tjänster'!AT27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4.25" hidden="1" customHeight="1" outlineLevel="1" x14ac:dyDescent="0.3">
      <c r="C50" s="87">
        <f>'Gemensamma Tjänster'!AU2</f>
        <v>0</v>
      </c>
      <c r="D50" s="94">
        <f>'Gemensamma Tjänster'!AU27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4.25" hidden="1" customHeight="1" outlineLevel="1" x14ac:dyDescent="0.3">
      <c r="C51" s="87">
        <f>'Gemensamma Tjänster'!AV2</f>
        <v>0</v>
      </c>
      <c r="D51" s="94">
        <f>'Gemensamma Tjänster'!AV27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4.25" hidden="1" customHeight="1" outlineLevel="1" x14ac:dyDescent="0.3">
      <c r="C52" s="87">
        <f>'Gemensamma Tjänster'!AW2</f>
        <v>0</v>
      </c>
      <c r="D52" s="94">
        <f>'Gemensamma Tjänster'!AW27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4.25" hidden="1" customHeight="1" outlineLevel="1" x14ac:dyDescent="0.3">
      <c r="C53" s="87">
        <f>'Gemensamma Tjänster'!AX2</f>
        <v>0</v>
      </c>
      <c r="D53" s="94">
        <f>'Gemensamma Tjänster'!AX27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4.25" hidden="1" customHeight="1" outlineLevel="1" x14ac:dyDescent="0.3">
      <c r="C54" s="87">
        <f>'Gemensamma Tjänster'!AY2</f>
        <v>0</v>
      </c>
      <c r="D54" s="94">
        <f>'Gemensamma Tjänster'!AY27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4.25" hidden="1" customHeight="1" outlineLevel="1" thickBot="1" x14ac:dyDescent="0.35">
      <c r="C55" s="97">
        <f>'Gemensamma Tjänster'!AZ2</f>
        <v>0</v>
      </c>
      <c r="D55" s="98">
        <f>'Gemensamma Tjänster'!AZ27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1611395.1259854215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Tjänster'!F23</f>
        <v>20888.35944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Tjänster'!J23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Tjänster'!N23</f>
        <v>20888.35944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Tjänster'!R23</f>
        <v>20888.35944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Tjänster'!V23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Tjänster'!Z23</f>
        <v>154050.98799999998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Tjänster'!AD23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Tjänster'!AH23</f>
        <v>31600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Tjänster'!AL23</f>
        <v>253128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Tjänster'!AP23</f>
        <v>689453.12589266675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Tjänster'!AT23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Tjänster'!AX23</f>
        <v>2951.6240000000003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Tjänster'!BB23</f>
        <v>103778.1043927264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Tjänster'!BF23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Tjänster'!BJ23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Tjänster'!BN23</f>
        <v>0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Tjänster'!BR23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Tjänster'!BV23</f>
        <v>0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Tjänster'!BZ23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Tjänster'!CD23</f>
        <v>59062.513155148154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Tjänster'!CH23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Tjänster'!CL23</f>
        <v>181032.44848000002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Tjänster'!CP23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Tjänster'!CT23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Tjänster'!CX23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Tjänster'!DB23</f>
        <v>73673.243744880005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Tjänster'!DF23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Tjänster'!DJ23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Tjänster'!DN23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Tjänster'!DR23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Tjänster'!DV23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6.5" hidden="1" customHeight="1" outlineLevel="1" x14ac:dyDescent="0.3">
      <c r="C90" s="87">
        <f>'Valbara Tjänster'!DZ1</f>
        <v>0</v>
      </c>
      <c r="D90" s="94">
        <f>'Valbara Tjänster'!DZ23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6.5" hidden="1" customHeight="1" outlineLevel="1" x14ac:dyDescent="0.3">
      <c r="C91" s="87">
        <f>'Valbara Tjänster'!ED1</f>
        <v>0</v>
      </c>
      <c r="D91" s="94">
        <f>'Valbara Tjänster'!ED23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6.5" hidden="1" customHeight="1" outlineLevel="1" x14ac:dyDescent="0.3">
      <c r="C92" s="87">
        <f>'Valbara Tjänster'!EH1</f>
        <v>0</v>
      </c>
      <c r="D92" s="94">
        <f>'Valbara Tjänster'!EH23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6.5" hidden="1" customHeight="1" outlineLevel="1" x14ac:dyDescent="0.3">
      <c r="C93" s="87">
        <f>'Valbara Tjänster'!EL1</f>
        <v>0</v>
      </c>
      <c r="D93" s="94">
        <f>'Valbara Tjänster'!EL23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6.5" hidden="1" customHeight="1" outlineLevel="1" x14ac:dyDescent="0.3">
      <c r="C94" s="87">
        <f>'Valbara Tjänster'!EP1</f>
        <v>0</v>
      </c>
      <c r="D94" s="94">
        <f>'Valbara Tjänster'!EP23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6.5" hidden="1" customHeight="1" outlineLevel="1" x14ac:dyDescent="0.3">
      <c r="C95" s="87">
        <f>'Valbara Tjänster'!ET1</f>
        <v>0</v>
      </c>
      <c r="D95" s="94">
        <f>'Valbara Tjänster'!ET23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6.5" hidden="1" customHeight="1" outlineLevel="1" x14ac:dyDescent="0.3">
      <c r="C96" s="87">
        <f>'Valbara Tjänster'!EX1</f>
        <v>0</v>
      </c>
      <c r="D96" s="94">
        <f>'Valbara Tjänster'!EX23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6.5" hidden="1" customHeight="1" outlineLevel="1" x14ac:dyDescent="0.3">
      <c r="C97" s="87">
        <f>'Valbara Tjänster'!FB1</f>
        <v>0</v>
      </c>
      <c r="D97" s="94">
        <f>'Valbara Tjänster'!FB23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6.5" hidden="1" customHeight="1" outlineLevel="1" x14ac:dyDescent="0.3">
      <c r="C98" s="87">
        <f>'Valbara Tjänster'!FF1</f>
        <v>0</v>
      </c>
      <c r="D98" s="94">
        <f>'Valbara Tjänster'!FF23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6.5" hidden="1" customHeight="1" outlineLevel="1" x14ac:dyDescent="0.3">
      <c r="C99" s="87">
        <f>'Valbara Tjänster'!FJ1</f>
        <v>0</v>
      </c>
      <c r="D99" s="94">
        <f>'Valbara Tjänster'!FJ23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6.5" hidden="1" customHeight="1" outlineLevel="1" x14ac:dyDescent="0.3">
      <c r="C100" s="87">
        <f>'Valbara Tjänster'!FN1</f>
        <v>0</v>
      </c>
      <c r="D100" s="94">
        <f>'Valbara Tjänster'!FN23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6.5" hidden="1" customHeight="1" outlineLevel="1" x14ac:dyDescent="0.3">
      <c r="C101" s="87">
        <f>'Valbara Tjänster'!FR1</f>
        <v>0</v>
      </c>
      <c r="D101" s="94">
        <f>'Valbara Tjänster'!FR23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6.5" hidden="1" customHeight="1" outlineLevel="1" x14ac:dyDescent="0.3">
      <c r="C102" s="87">
        <f>'Valbara Tjänster'!FV1</f>
        <v>0</v>
      </c>
      <c r="D102" s="94">
        <f>'Valbara Tjänster'!FV23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6.5" hidden="1" customHeight="1" outlineLevel="1" x14ac:dyDescent="0.3">
      <c r="C103" s="87">
        <f>'Valbara Tjänster'!FZ1</f>
        <v>0</v>
      </c>
      <c r="D103" s="94">
        <f>'Valbara Tjänster'!FZ23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6.5" hidden="1" customHeight="1" outlineLevel="1" x14ac:dyDescent="0.3">
      <c r="C104" s="87">
        <f>'Valbara Tjänster'!GD1</f>
        <v>0</v>
      </c>
      <c r="D104" s="94">
        <f>'Valbara Tjänster'!GD23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6.5" hidden="1" customHeight="1" outlineLevel="1" x14ac:dyDescent="0.3">
      <c r="C105" s="87">
        <f>'Valbara Tjänster'!GH1</f>
        <v>0</v>
      </c>
      <c r="D105" s="94">
        <f>'Valbara Tjänster'!GH23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6.5" hidden="1" customHeight="1" outlineLevel="1" x14ac:dyDescent="0.3">
      <c r="C106" s="87">
        <f>'Valbara Tjänster'!GL1</f>
        <v>0</v>
      </c>
      <c r="D106" s="94">
        <f>'Valbara Tjänster'!GL23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6.5" hidden="1" customHeight="1" outlineLevel="1" thickBot="1" x14ac:dyDescent="0.35">
      <c r="C107" s="97">
        <f>'Valbara Tjänster'!GP1</f>
        <v>0</v>
      </c>
      <c r="D107" s="98">
        <f>'Valbara Tjänster'!GP23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t="14.25" hidden="1" customHeight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564083.60513211577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utveckling'!C26</f>
        <v>564083.60513211577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utveckling'!D26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utveckling'!E26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utveckling'!F26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utveckling'!G26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utveckling'!H26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utveckling'!I26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utveckling'!J26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utveckling'!K26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utveckling'!L26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utveckling'!M26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utveckling'!N26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utveckling'!O26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utveckling'!P26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utveckling'!Q26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utveckling'!R26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utveckling'!S26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utveckling'!T26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utveckling'!U26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utveckling'!V26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utveckling'!W26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194673.54220503219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utveckling'!F26</f>
        <v>114134.83720503218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utveckling'!J26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utveckling'!N26</f>
        <v>80538.705000000002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utveckling'!R26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utveckling'!V26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utveckling'!Z26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utveckling'!AD26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utveckling'!AH26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utveckling'!AL26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9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utveckling'!AP26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utveckling'!AT26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utveckling'!AX26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utveckling'!BB26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utveckling'!BF26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utveckling'!BJ26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utveckling'!BN26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utveckling'!BR26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utveckling'!BV26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utveckling'!BZ26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utveckling'!CD26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utveckling'!CH26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utveckling'!CL26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utveckling'!CP26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utveckling'!CT26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utveckling'!CX26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utveckling'!DB26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utveckling'!DF26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utveckling'!DJ26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utveckling'!DN26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43F2-E1FA-498F-A7B2-8ED212F772F0}">
  <sheetPr>
    <tabColor rgb="FFE7DAC5"/>
  </sheetPr>
  <dimension ref="A1:K165"/>
  <sheetViews>
    <sheetView showZeros="0" workbookViewId="0">
      <selection activeCell="B186" sqref="B186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441406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Tjänster'!B10</f>
        <v>Region Uppsala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16.2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107" t="s">
        <v>30</v>
      </c>
      <c r="D7" s="108">
        <f>SUM(D8:D55)</f>
        <v>27678902.398939606</v>
      </c>
      <c r="E7" s="109"/>
      <c r="F7" s="110" t="s">
        <v>36</v>
      </c>
      <c r="G7" s="110"/>
      <c r="H7" s="111" t="s">
        <v>37</v>
      </c>
      <c r="I7" s="112"/>
      <c r="J7" s="113" t="s">
        <v>45</v>
      </c>
      <c r="K7" s="40"/>
    </row>
    <row r="8" spans="1:11" hidden="1" outlineLevel="1" x14ac:dyDescent="0.3">
      <c r="C8" s="114" t="str">
        <f>'Gemensamma Tjänster'!E2</f>
        <v>Identifierings-tjänster SITHS</v>
      </c>
      <c r="D8" s="115">
        <f>'Gemensamma Tjänster'!E10</f>
        <v>1987607.9467627574</v>
      </c>
      <c r="E8" s="52"/>
      <c r="F8" s="116" t="str">
        <f>'Gemensamma Tjänster'!E31</f>
        <v>Kvartal förskott</v>
      </c>
      <c r="G8" s="52"/>
      <c r="H8" s="116" t="str">
        <f>'Gemensamma Tjänster'!E32</f>
        <v>Dec,Mar,Jun,Sep</v>
      </c>
      <c r="I8" s="52"/>
      <c r="J8" s="117" t="str">
        <f>'Gemensamma Tjänster'!E33</f>
        <v>N/A</v>
      </c>
    </row>
    <row r="9" spans="1:11" hidden="1" outlineLevel="1" x14ac:dyDescent="0.3">
      <c r="C9" s="114" t="str">
        <f>'Gemensamma Tjänster'!F2</f>
        <v>Katalogtjänster HSA</v>
      </c>
      <c r="D9" s="115">
        <f>'Gemensamma Tjänster'!F10</f>
        <v>255594.87597433658</v>
      </c>
      <c r="E9" s="52"/>
      <c r="F9" s="116" t="str">
        <f>'Gemensamma Tjänster'!F31</f>
        <v>Kvartal förskott</v>
      </c>
      <c r="G9" s="52"/>
      <c r="H9" s="116" t="str">
        <f>'Gemensamma Tjänster'!F32</f>
        <v>Dec,Mar,Jun,Sep</v>
      </c>
      <c r="I9" s="52"/>
      <c r="J9" s="117" t="str">
        <f>'Gemensamma Tjänster'!F33</f>
        <v>N/A</v>
      </c>
    </row>
    <row r="10" spans="1:11" hidden="1" outlineLevel="1" x14ac:dyDescent="0.3">
      <c r="C10" s="114" t="str">
        <f>'Gemensamma Tjänster'!G2</f>
        <v>Kommunikations-tjänster Sjunet</v>
      </c>
      <c r="D10" s="115">
        <f>'Gemensamma Tjänster'!G10</f>
        <v>46101.234346087345</v>
      </c>
      <c r="E10" s="52"/>
      <c r="F10" s="116" t="str">
        <f>'Gemensamma Tjänster'!G31</f>
        <v>Kvartal förskott</v>
      </c>
      <c r="G10" s="52"/>
      <c r="H10" s="116" t="str">
        <f>'Gemensamma Tjänster'!G32</f>
        <v>Dec,Mar,Jun,Sep</v>
      </c>
      <c r="I10" s="52"/>
      <c r="J10" s="117" t="str">
        <f>'Gemensamma Tjänster'!G33</f>
        <v>N/A</v>
      </c>
    </row>
    <row r="11" spans="1:11" hidden="1" outlineLevel="1" x14ac:dyDescent="0.3">
      <c r="C11" s="114" t="str">
        <f>'Gemensamma Tjänster'!H2</f>
        <v>Säkerhetstjänster gemensam</v>
      </c>
      <c r="D11" s="115">
        <f>'Gemensamma Tjänster'!H10</f>
        <v>449080.18620153191</v>
      </c>
      <c r="E11" s="52"/>
      <c r="F11" s="116" t="str">
        <f>'Gemensamma Tjänster'!H31</f>
        <v>Kvartal förskott</v>
      </c>
      <c r="G11" s="52"/>
      <c r="H11" s="116" t="str">
        <f>'Gemensamma Tjänster'!H32</f>
        <v>Dec,Mar,Jun,Sep</v>
      </c>
      <c r="I11" s="52"/>
      <c r="J11" s="117" t="str">
        <f>'Gemensamma Tjänster'!H33</f>
        <v>N/A</v>
      </c>
    </row>
    <row r="12" spans="1:11" hidden="1" outlineLevel="1" x14ac:dyDescent="0.3">
      <c r="C12" s="114" t="str">
        <f>'Gemensamma Tjänster'!I2</f>
        <v>1177 inloggningsportal (e-tjänster)</v>
      </c>
      <c r="D12" s="115">
        <f>'Gemensamma Tjänster'!I10</f>
        <v>3230133.1106996732</v>
      </c>
      <c r="E12" s="52"/>
      <c r="F12" s="116" t="str">
        <f>'Gemensamma Tjänster'!I31</f>
        <v>Kvartal förskott</v>
      </c>
      <c r="G12" s="52"/>
      <c r="H12" s="116" t="str">
        <f>'Gemensamma Tjänster'!I32</f>
        <v>Dec,Mar,Jun,Sep</v>
      </c>
      <c r="I12" s="52"/>
      <c r="J12" s="117" t="str">
        <f>'Gemensamma Tjänster'!I33</f>
        <v>N/A</v>
      </c>
    </row>
    <row r="13" spans="1:11" hidden="1" outlineLevel="1" x14ac:dyDescent="0.3">
      <c r="C13" s="114" t="str">
        <f>'Gemensamma Tjänster'!J2</f>
        <v xml:space="preserve">1177 på telefon </v>
      </c>
      <c r="D13" s="115">
        <f>'Gemensamma Tjänster'!J10</f>
        <v>2485788.1025471999</v>
      </c>
      <c r="E13" s="52"/>
      <c r="F13" s="116" t="str">
        <f>'Gemensamma Tjänster'!J31</f>
        <v>Kvartal förskott</v>
      </c>
      <c r="G13" s="52"/>
      <c r="H13" s="116" t="str">
        <f>'Gemensamma Tjänster'!J32</f>
        <v>Dec,Mar,Jun,Sep</v>
      </c>
      <c r="I13" s="52"/>
      <c r="J13" s="117" t="str">
        <f>'Gemensamma Tjänster'!J33</f>
        <v>N/A</v>
      </c>
    </row>
    <row r="14" spans="1:11" hidden="1" outlineLevel="1" x14ac:dyDescent="0.3">
      <c r="C14" s="114" t="str">
        <f>'Gemensamma Tjänster'!K2</f>
        <v>1177.se</v>
      </c>
      <c r="D14" s="115">
        <f>'Gemensamma Tjänster'!K10</f>
        <v>2557801.7031471487</v>
      </c>
      <c r="E14" s="52"/>
      <c r="F14" s="116" t="str">
        <f>'Gemensamma Tjänster'!K31</f>
        <v>Kvartal förskott</v>
      </c>
      <c r="G14" s="52"/>
      <c r="H14" s="116" t="str">
        <f>'Gemensamma Tjänster'!K32</f>
        <v>Dec,Mar,Jun,Sep</v>
      </c>
      <c r="I14" s="52"/>
      <c r="J14" s="117" t="str">
        <f>'Gemensamma Tjänster'!K33</f>
        <v>N/A</v>
      </c>
    </row>
    <row r="15" spans="1:11" hidden="1" outlineLevel="1" x14ac:dyDescent="0.3">
      <c r="C15" s="114" t="str">
        <f>'Gemensamma Tjänster'!L2</f>
        <v>Eira 
(biblioteks- konsortium)</v>
      </c>
      <c r="D15" s="115">
        <f>'Gemensamma Tjänster'!L10</f>
        <v>159962.9598645631</v>
      </c>
      <c r="E15" s="52"/>
      <c r="F15" s="116" t="str">
        <f>'Gemensamma Tjänster'!L31</f>
        <v>Kvartal förskott</v>
      </c>
      <c r="G15" s="52"/>
      <c r="H15" s="116" t="str">
        <f>'Gemensamma Tjänster'!L32</f>
        <v>Dec,Mar,Jun,Sep</v>
      </c>
      <c r="I15" s="52"/>
      <c r="J15" s="117" t="str">
        <f>'Gemensamma Tjänster'!L33</f>
        <v>N/A</v>
      </c>
    </row>
    <row r="16" spans="1:11" hidden="1" outlineLevel="1" x14ac:dyDescent="0.3">
      <c r="C16" s="114" t="str">
        <f>'Gemensamma Tjänster'!M2</f>
        <v>Elektronisk remiss</v>
      </c>
      <c r="D16" s="115">
        <f>'Gemensamma Tjänster'!M10</f>
        <v>167127.84450727559</v>
      </c>
      <c r="E16" s="52"/>
      <c r="F16" s="116" t="str">
        <f>'Gemensamma Tjänster'!M31</f>
        <v>Kvartal förskott</v>
      </c>
      <c r="G16" s="52"/>
      <c r="H16" s="116" t="str">
        <f>'Gemensamma Tjänster'!M32</f>
        <v>Dec,Mar,Jun,Sep</v>
      </c>
      <c r="I16" s="52"/>
      <c r="J16" s="117" t="str">
        <f>'Gemensamma Tjänster'!M33</f>
        <v>N/A</v>
      </c>
    </row>
    <row r="17" spans="3:10" hidden="1" outlineLevel="1" x14ac:dyDescent="0.3">
      <c r="C17" s="114" t="str">
        <f>'Gemensamma Tjänster'!N2</f>
        <v>Födelseanmälan</v>
      </c>
      <c r="D17" s="115">
        <f>'Gemensamma Tjänster'!N10</f>
        <v>116610.28334630436</v>
      </c>
      <c r="E17" s="52"/>
      <c r="F17" s="116" t="str">
        <f>'Gemensamma Tjänster'!N31</f>
        <v>Kvartal förskott</v>
      </c>
      <c r="G17" s="52"/>
      <c r="H17" s="116" t="str">
        <f>'Gemensamma Tjänster'!N32</f>
        <v>Dec,Mar,Jun,Sep</v>
      </c>
      <c r="I17" s="52"/>
      <c r="J17" s="117" t="str">
        <f>'Gemensamma Tjänster'!N33</f>
        <v>N/A</v>
      </c>
    </row>
    <row r="18" spans="3:10" hidden="1" outlineLevel="1" x14ac:dyDescent="0.3">
      <c r="C18" s="114" t="str">
        <f>'Gemensamma Tjänster'!O2</f>
        <v>Infektions-verktyget</v>
      </c>
      <c r="D18" s="115">
        <f>'Gemensamma Tjänster'!O10</f>
        <v>387754.7366328279</v>
      </c>
      <c r="E18" s="52"/>
      <c r="F18" s="116" t="str">
        <f>'Gemensamma Tjänster'!O31</f>
        <v>Kvartal förskott</v>
      </c>
      <c r="G18" s="52"/>
      <c r="H18" s="116" t="str">
        <f>'Gemensamma Tjänster'!O32</f>
        <v>Dec,Mar,Jun,Sep</v>
      </c>
      <c r="I18" s="52"/>
      <c r="J18" s="117" t="str">
        <f>'Gemensamma Tjänster'!O33</f>
        <v>N/A</v>
      </c>
    </row>
    <row r="19" spans="3:10" hidden="1" outlineLevel="1" x14ac:dyDescent="0.3">
      <c r="C19" s="114" t="str">
        <f>'Gemensamma Tjänster'!P2</f>
        <v>1177 journal</v>
      </c>
      <c r="D19" s="115">
        <f>'Gemensamma Tjänster'!P10</f>
        <v>1070114.4981131025</v>
      </c>
      <c r="E19" s="52"/>
      <c r="F19" s="116" t="str">
        <f>'Gemensamma Tjänster'!P31</f>
        <v>Kvartal förskott</v>
      </c>
      <c r="G19" s="52"/>
      <c r="H19" s="116" t="str">
        <f>'Gemensamma Tjänster'!P32</f>
        <v>Dec,Mar,Jun,Sep</v>
      </c>
      <c r="I19" s="52"/>
      <c r="J19" s="117" t="str">
        <f>'Gemensamma Tjänster'!P33</f>
        <v>N/A</v>
      </c>
    </row>
    <row r="20" spans="3:10" hidden="1" outlineLevel="1" x14ac:dyDescent="0.3">
      <c r="C20" s="114" t="str">
        <f>'Gemensamma Tjänster'!Q2</f>
        <v>Intygstjänster Webcert</v>
      </c>
      <c r="D20" s="115">
        <f>'Gemensamma Tjänster'!Q10</f>
        <v>569035.32466712582</v>
      </c>
      <c r="E20" s="52"/>
      <c r="F20" s="116" t="str">
        <f>'Gemensamma Tjänster'!Q31</f>
        <v>Kvartal förskott</v>
      </c>
      <c r="G20" s="52"/>
      <c r="H20" s="116" t="str">
        <f>'Gemensamma Tjänster'!Q32</f>
        <v>Dec,Mar,Jun,Sep</v>
      </c>
      <c r="I20" s="52"/>
      <c r="J20" s="117" t="str">
        <f>'Gemensamma Tjänster'!Q33</f>
        <v>N/A</v>
      </c>
    </row>
    <row r="21" spans="3:10" hidden="1" outlineLevel="1" x14ac:dyDescent="0.3">
      <c r="C21" s="114" t="str">
        <f>'Gemensamma Tjänster'!R2</f>
        <v>Nationell patientöversikt</v>
      </c>
      <c r="D21" s="115">
        <f>'Gemensamma Tjänster'!R10</f>
        <v>593741.28796698607</v>
      </c>
      <c r="E21" s="52"/>
      <c r="F21" s="116" t="str">
        <f>'Gemensamma Tjänster'!R31</f>
        <v>Kvartal förskott</v>
      </c>
      <c r="G21" s="52"/>
      <c r="H21" s="116" t="str">
        <f>'Gemensamma Tjänster'!R32</f>
        <v>Dec,Mar,Jun,Sep</v>
      </c>
      <c r="I21" s="52"/>
      <c r="J21" s="117" t="str">
        <f>'Gemensamma Tjänster'!R33</f>
        <v>N/A</v>
      </c>
    </row>
    <row r="22" spans="3:10" hidden="1" outlineLevel="1" x14ac:dyDescent="0.3">
      <c r="C22" s="114" t="str">
        <f>'Gemensamma Tjänster'!S2</f>
        <v>Pascal</v>
      </c>
      <c r="D22" s="115">
        <f>'Gemensamma Tjänster'!S10</f>
        <v>130834.45831969967</v>
      </c>
      <c r="E22" s="52"/>
      <c r="F22" s="116" t="str">
        <f>'Gemensamma Tjänster'!S31</f>
        <v>Kvartal förskott</v>
      </c>
      <c r="G22" s="52"/>
      <c r="H22" s="116" t="str">
        <f>'Gemensamma Tjänster'!S32</f>
        <v>Dec,Mar,Jun,Sep</v>
      </c>
      <c r="I22" s="52"/>
      <c r="J22" s="117" t="str">
        <f>'Gemensamma Tjänster'!S33</f>
        <v>N/A</v>
      </c>
    </row>
    <row r="23" spans="3:10" hidden="1" outlineLevel="1" x14ac:dyDescent="0.3">
      <c r="C23" s="114" t="str">
        <f>'Gemensamma Tjänster'!T2</f>
        <v>Rikshandboken i barnhälsovård</v>
      </c>
      <c r="D23" s="115">
        <f>'Gemensamma Tjänster'!T10</f>
        <v>385270.16458507325</v>
      </c>
      <c r="E23" s="52"/>
      <c r="F23" s="116" t="str">
        <f>'Gemensamma Tjänster'!T31</f>
        <v>Kvartal förskott</v>
      </c>
      <c r="G23" s="52"/>
      <c r="H23" s="116" t="str">
        <f>'Gemensamma Tjänster'!T32</f>
        <v>Dec,Mar,Jun,Sep</v>
      </c>
      <c r="I23" s="52"/>
      <c r="J23" s="117" t="str">
        <f>'Gemensamma Tjänster'!T33</f>
        <v>N/A</v>
      </c>
    </row>
    <row r="24" spans="3:10" hidden="1" outlineLevel="1" x14ac:dyDescent="0.3">
      <c r="C24" s="114" t="str">
        <f>'Gemensamma Tjänster'!U2</f>
        <v>1177 högkostnadsskydd</v>
      </c>
      <c r="D24" s="115">
        <f>'Gemensamma Tjänster'!U10</f>
        <v>288173.08895882202</v>
      </c>
      <c r="E24" s="52"/>
      <c r="F24" s="116" t="str">
        <f>'Gemensamma Tjänster'!U31</f>
        <v>Kvartal förskott</v>
      </c>
      <c r="G24" s="52"/>
      <c r="H24" s="116" t="str">
        <f>'Gemensamma Tjänster'!U32</f>
        <v>Dec,Mar,Jun,Sep</v>
      </c>
      <c r="I24" s="52"/>
      <c r="J24" s="117" t="str">
        <f>'Gemensamma Tjänster'!U33</f>
        <v>N/A</v>
      </c>
    </row>
    <row r="25" spans="3:10" hidden="1" outlineLevel="1" x14ac:dyDescent="0.3">
      <c r="C25" s="114" t="str">
        <f>'Gemensamma Tjänster'!V2</f>
        <v>1177 för vårdpersonal (tidigare NKK)</v>
      </c>
      <c r="D25" s="115">
        <f>'Gemensamma Tjänster'!V10</f>
        <v>1308127.183142818</v>
      </c>
      <c r="E25" s="52"/>
      <c r="F25" s="116" t="str">
        <f>'Gemensamma Tjänster'!V31</f>
        <v>Kvartal förskott</v>
      </c>
      <c r="G25" s="52"/>
      <c r="H25" s="116" t="str">
        <f>'Gemensamma Tjänster'!V32</f>
        <v>Dec,Mar,Jun,Sep</v>
      </c>
      <c r="I25" s="52"/>
      <c r="J25" s="117" t="str">
        <f>'Gemensamma Tjänster'!V33</f>
        <v>N/A</v>
      </c>
    </row>
    <row r="26" spans="3:10" hidden="1" outlineLevel="1" x14ac:dyDescent="0.3">
      <c r="C26" s="114" t="str">
        <f>'Gemensamma Tjänster'!W2</f>
        <v>Svenska informationstjänster för läkemedel (Sil)</v>
      </c>
      <c r="D26" s="115">
        <f>'Gemensamma Tjänster'!W10</f>
        <v>1874618.927176055</v>
      </c>
      <c r="E26" s="52"/>
      <c r="F26" s="116" t="str">
        <f>'Gemensamma Tjänster'!W31</f>
        <v>Kvartal förskott</v>
      </c>
      <c r="G26" s="52"/>
      <c r="H26" s="116" t="str">
        <f>'Gemensamma Tjänster'!W32</f>
        <v>Dec,Mar,Jun,Sep</v>
      </c>
      <c r="I26" s="52"/>
      <c r="J26" s="117" t="str">
        <f>'Gemensamma Tjänster'!W33</f>
        <v>N/A</v>
      </c>
    </row>
    <row r="27" spans="3:10" hidden="1" outlineLevel="1" x14ac:dyDescent="0.3">
      <c r="C27" s="114" t="str">
        <f>'Gemensamma Tjänster'!X2</f>
        <v>UMO (Youmo)</v>
      </c>
      <c r="D27" s="115">
        <f>'Gemensamma Tjänster'!X10</f>
        <v>772462.76679209666</v>
      </c>
      <c r="E27" s="52"/>
      <c r="F27" s="116" t="str">
        <f>'Gemensamma Tjänster'!X31</f>
        <v>Kvartal förskott</v>
      </c>
      <c r="G27" s="52"/>
      <c r="H27" s="116" t="str">
        <f>'Gemensamma Tjänster'!X32</f>
        <v>Dec,Mar,Jun,Sep</v>
      </c>
      <c r="I27" s="52"/>
      <c r="J27" s="117" t="str">
        <f>'Gemensamma Tjänster'!X33</f>
        <v>N/A</v>
      </c>
    </row>
    <row r="28" spans="3:10" hidden="1" outlineLevel="1" x14ac:dyDescent="0.3">
      <c r="C28" s="114" t="str">
        <f>'Gemensamma Tjänster'!Y2</f>
        <v>Vårdhandboken</v>
      </c>
      <c r="D28" s="115">
        <f>'Gemensamma Tjänster'!Y10</f>
        <v>408628.24754902662</v>
      </c>
      <c r="E28" s="52"/>
      <c r="F28" s="116" t="str">
        <f>'Gemensamma Tjänster'!Y31</f>
        <v>Kvartal förskott</v>
      </c>
      <c r="G28" s="52"/>
      <c r="H28" s="116" t="str">
        <f>'Gemensamma Tjänster'!Y32</f>
        <v>Dec,Mar,Jun,Sep</v>
      </c>
      <c r="I28" s="52"/>
      <c r="J28" s="117" t="str">
        <f>'Gemensamma Tjänster'!Y33</f>
        <v>N/A</v>
      </c>
    </row>
    <row r="29" spans="3:10" hidden="1" outlineLevel="1" x14ac:dyDescent="0.3">
      <c r="C29" s="114" t="str">
        <f>'Gemensamma Tjänster'!Z2</f>
        <v>1177 rådgivningsstöd webb</v>
      </c>
      <c r="D29" s="115">
        <f>'Gemensamma Tjänster'!Z10</f>
        <v>331146.86823979818</v>
      </c>
      <c r="E29" s="52"/>
      <c r="F29" s="116" t="str">
        <f>'Gemensamma Tjänster'!Z31</f>
        <v>Kvartal förskott</v>
      </c>
      <c r="G29" s="52"/>
      <c r="H29" s="116" t="str">
        <f>'Gemensamma Tjänster'!Z32</f>
        <v>Dec,Mar,Jun,Sep</v>
      </c>
      <c r="I29" s="52"/>
      <c r="J29" s="117" t="str">
        <f>'Gemensamma Tjänster'!Z33</f>
        <v>N/A</v>
      </c>
    </row>
    <row r="30" spans="3:10" hidden="1" outlineLevel="1" x14ac:dyDescent="0.3">
      <c r="C30" s="114" t="str">
        <f>'Gemensamma Tjänster'!AA2</f>
        <v>1177  stöd och behandlings-plattform</v>
      </c>
      <c r="D30" s="115">
        <f>'Gemensamma Tjänster'!AA10</f>
        <v>1446570.6433587666</v>
      </c>
      <c r="E30" s="52"/>
      <c r="F30" s="116" t="str">
        <f>'Gemensamma Tjänster'!AA31</f>
        <v>Kvartal förskott</v>
      </c>
      <c r="G30" s="52"/>
      <c r="H30" s="116" t="str">
        <f>'Gemensamma Tjänster'!AA32</f>
        <v>Dec,Mar,Jun,Sep</v>
      </c>
      <c r="I30" s="52"/>
      <c r="J30" s="117" t="str">
        <f>'Gemensamma Tjänster'!AA33</f>
        <v>N/A</v>
      </c>
    </row>
    <row r="31" spans="3:10" hidden="1" outlineLevel="1" x14ac:dyDescent="0.3">
      <c r="C31" s="114" t="str">
        <f>'Gemensamma Tjänster'!AB2</f>
        <v>Utomläns- fakturering</v>
      </c>
      <c r="D31" s="115">
        <f>'Gemensamma Tjänster'!AB10</f>
        <v>145648.71915443672</v>
      </c>
      <c r="E31" s="52"/>
      <c r="F31" s="116" t="str">
        <f>'Gemensamma Tjänster'!AB31</f>
        <v>Kvartal förskott</v>
      </c>
      <c r="G31" s="52"/>
      <c r="H31" s="116" t="str">
        <f>'Gemensamma Tjänster'!AB32</f>
        <v>Dec,Mar,Jun,Sep</v>
      </c>
      <c r="I31" s="52"/>
      <c r="J31" s="117" t="str">
        <f>'Gemensamma Tjänster'!AB33</f>
        <v>N/A</v>
      </c>
    </row>
    <row r="32" spans="3:10" hidden="1" outlineLevel="1" x14ac:dyDescent="0.3">
      <c r="C32" s="114" t="str">
        <f>'Gemensamma Tjänster'!AC2</f>
        <v>Gemensam infrastruktur</v>
      </c>
      <c r="D32" s="115">
        <f>'Gemensamma Tjänster'!AC10</f>
        <v>3221626.5571511742</v>
      </c>
      <c r="E32" s="52"/>
      <c r="F32" s="116" t="str">
        <f>'Gemensamma Tjänster'!AC31</f>
        <v>Kvartal förskott</v>
      </c>
      <c r="G32" s="52"/>
      <c r="H32" s="116" t="str">
        <f>'Gemensamma Tjänster'!AC32</f>
        <v>Dec,Mar,Jun,Sep</v>
      </c>
      <c r="I32" s="52"/>
      <c r="J32" s="117" t="str">
        <f>'Gemensamma Tjänster'!AC33</f>
        <v>N/A</v>
      </c>
    </row>
    <row r="33" spans="3:10" hidden="1" outlineLevel="1" x14ac:dyDescent="0.3">
      <c r="C33" s="114" t="str">
        <f>'Gemensamma Tjänster'!AD2</f>
        <v>Gemensam arkitektur</v>
      </c>
      <c r="D33" s="115">
        <f>'Gemensamma Tjänster'!AD10</f>
        <v>932121.36658081005</v>
      </c>
      <c r="E33" s="52"/>
      <c r="F33" s="116" t="str">
        <f>'Gemensamma Tjänster'!AD31</f>
        <v>Kvartal förskott</v>
      </c>
      <c r="G33" s="52"/>
      <c r="H33" s="116" t="str">
        <f>'Gemensamma Tjänster'!AD32</f>
        <v>Dec,Mar,Jun,Sep</v>
      </c>
      <c r="I33" s="52"/>
      <c r="J33" s="117" t="str">
        <f>'Gemensamma Tjänster'!AD33</f>
        <v>N/A</v>
      </c>
    </row>
    <row r="34" spans="3:10" hidden="1" outlineLevel="1" x14ac:dyDescent="0.3">
      <c r="C34" s="114" t="str">
        <f>'Gemensamma Tjänster'!AE2</f>
        <v>1177 listning</v>
      </c>
      <c r="D34" s="115">
        <f>'Gemensamma Tjänster'!AE10</f>
        <v>242925.92625415028</v>
      </c>
      <c r="E34" s="52"/>
      <c r="F34" s="116" t="str">
        <f>'Gemensamma Tjänster'!AE31</f>
        <v>Kvartal förskott</v>
      </c>
      <c r="G34" s="52"/>
      <c r="H34" s="116" t="str">
        <f>'Gemensamma Tjänster'!AE32</f>
        <v>Dec,Mar,Jun,Sep</v>
      </c>
      <c r="I34" s="52"/>
      <c r="J34" s="117" t="str">
        <f>'Gemensamma Tjänster'!AE33</f>
        <v>N/A</v>
      </c>
    </row>
    <row r="35" spans="3:10" hidden="1" outlineLevel="1" x14ac:dyDescent="0.3">
      <c r="C35" s="114" t="str">
        <f>'Gemensamma Tjänster'!AF2</f>
        <v>Legitimeringstjänst IdP för medarbetare gemensam</v>
      </c>
      <c r="D35" s="115">
        <f>'Gemensamma Tjänster'!AF10</f>
        <v>338013.60423678008</v>
      </c>
      <c r="E35" s="52"/>
      <c r="F35" s="116" t="str">
        <f>'Gemensamma Tjänster'!AF31</f>
        <v>Kvartal förskott</v>
      </c>
      <c r="G35" s="52"/>
      <c r="H35" s="116" t="str">
        <f>'Gemensamma Tjänster'!AF32</f>
        <v>Dec,Mar,Jun,Sep</v>
      </c>
      <c r="I35" s="52"/>
      <c r="J35" s="117" t="str">
        <f>'Gemensamma Tjänster'!AF33</f>
        <v>N/A</v>
      </c>
    </row>
    <row r="36" spans="3:10" hidden="1" outlineLevel="1" x14ac:dyDescent="0.3">
      <c r="C36" s="114" t="str">
        <f>'Gemensamma Tjänster'!AG2</f>
        <v>Överskjutande SMS &amp; Inloggnings-kostnader Prel</v>
      </c>
      <c r="D36" s="115">
        <f>'Gemensamma Tjänster'!AG10</f>
        <v>984737.72701484617</v>
      </c>
      <c r="E36" s="52"/>
      <c r="F36" s="116" t="str">
        <f>'Gemensamma Tjänster'!AG31</f>
        <v>Överskjutande utöver 18,2 mkr</v>
      </c>
      <c r="G36" s="52"/>
      <c r="H36" s="116" t="str">
        <f>'Gemensamma Tjänster'!AG32</f>
        <v>Efter årsslut 2025</v>
      </c>
      <c r="I36" s="52"/>
      <c r="J36" s="117" t="str">
        <f>'Gemensamma Tjänster'!AG33</f>
        <v>Utfall 2024</v>
      </c>
    </row>
    <row r="37" spans="3:10" hidden="1" outlineLevel="1" x14ac:dyDescent="0.3">
      <c r="C37" s="114" t="str">
        <f>'Gemensamma Tjänster'!AH2</f>
        <v xml:space="preserve">1177 tidbokning
</v>
      </c>
      <c r="D37" s="115">
        <f>'Gemensamma Tjänster'!AH10</f>
        <v>607898.49595940672</v>
      </c>
      <c r="E37" s="52"/>
      <c r="F37" s="116" t="str">
        <f>'Gemensamma Tjänster'!AH31</f>
        <v>Kvartal förskott</v>
      </c>
      <c r="G37" s="52"/>
      <c r="H37" s="116" t="str">
        <f>'Gemensamma Tjänster'!AH32</f>
        <v>Dec,Mar,Jun,Sep</v>
      </c>
      <c r="I37" s="52"/>
      <c r="J37" s="117" t="str">
        <f>'Gemensamma Tjänster'!AH33</f>
        <v>N/A</v>
      </c>
    </row>
    <row r="38" spans="3:10" hidden="1" outlineLevel="1" x14ac:dyDescent="0.3">
      <c r="C38" s="114" t="str">
        <f>'Gemensamma Tjänster'!AI2</f>
        <v>Personuppgifts- tjänst 
(gemensam från 2025)</v>
      </c>
      <c r="D38" s="115">
        <f>'Gemensamma Tjänster'!AI10</f>
        <v>63873.78318892009</v>
      </c>
      <c r="E38" s="52"/>
      <c r="F38" s="116" t="str">
        <f>'Gemensamma Tjänster'!AI31</f>
        <v>Kvartal förskott</v>
      </c>
      <c r="G38" s="52"/>
      <c r="H38" s="116" t="str">
        <f>'Gemensamma Tjänster'!AI32</f>
        <v>Dec,Mar,Jun,Sep</v>
      </c>
      <c r="I38" s="52"/>
      <c r="J38" s="117" t="str">
        <f>'Gemensamma Tjänster'!AI33</f>
        <v>Gemensam från 2025</v>
      </c>
    </row>
    <row r="39" spans="3:10" hidden="1" outlineLevel="1" x14ac:dyDescent="0.3">
      <c r="C39" s="114" t="str">
        <f>'Gemensamma Tjänster'!AJ2</f>
        <v>1177 formulär- hantering gemensam
(Ny från Q2)</v>
      </c>
      <c r="D39" s="115">
        <f>'Gemensamma Tjänster'!AJ10</f>
        <v>119769.77650000001</v>
      </c>
      <c r="E39" s="52"/>
      <c r="F39" s="116" t="str">
        <f>'Gemensamma Tjänster'!AJ31</f>
        <v>Kvartal förskott</v>
      </c>
      <c r="G39" s="52"/>
      <c r="H39" s="116" t="str">
        <f>'Gemensamma Tjänster'!AJ32</f>
        <v>Dec,Mar,Jun,Sep</v>
      </c>
      <c r="I39" s="52"/>
      <c r="J39" s="117" t="str">
        <f>'Gemensamma Tjänster'!AJ33</f>
        <v>Gemensam del från Q2-2025</v>
      </c>
    </row>
    <row r="40" spans="3:10" hidden="1" outlineLevel="1" x14ac:dyDescent="0.3">
      <c r="C40" s="114">
        <f>'Gemensamma Tjänster'!AK2</f>
        <v>0</v>
      </c>
      <c r="D40" s="115">
        <f>'Gemensamma Tjänster'!AK10</f>
        <v>0</v>
      </c>
      <c r="E40" s="52"/>
      <c r="F40" s="116">
        <f>'Gemensamma Tjänster'!AK31</f>
        <v>0</v>
      </c>
      <c r="G40" s="52"/>
      <c r="H40" s="116">
        <f>'Gemensamma Tjänster'!AK32</f>
        <v>0</v>
      </c>
      <c r="I40" s="52"/>
      <c r="J40" s="117">
        <f>'Gemensamma Tjänster'!AK33</f>
        <v>0</v>
      </c>
    </row>
    <row r="41" spans="3:10" hidden="1" outlineLevel="1" x14ac:dyDescent="0.3">
      <c r="C41" s="114">
        <f>'Gemensamma Tjänster'!AL2</f>
        <v>0</v>
      </c>
      <c r="D41" s="115">
        <f>'Gemensamma Tjänster'!AL10</f>
        <v>0</v>
      </c>
      <c r="E41" s="52"/>
      <c r="F41" s="116">
        <f>'Gemensamma Tjänster'!AL31</f>
        <v>0</v>
      </c>
      <c r="G41" s="52"/>
      <c r="H41" s="116">
        <f>'Gemensamma Tjänster'!AL32</f>
        <v>0</v>
      </c>
      <c r="I41" s="52"/>
      <c r="J41" s="117">
        <f>'Gemensamma Tjänster'!AL33</f>
        <v>0</v>
      </c>
    </row>
    <row r="42" spans="3:10" hidden="1" outlineLevel="1" x14ac:dyDescent="0.3">
      <c r="C42" s="114">
        <f>'Gemensamma Tjänster'!AM2</f>
        <v>0</v>
      </c>
      <c r="D42" s="115">
        <f>'Gemensamma Tjänster'!AM10</f>
        <v>0</v>
      </c>
      <c r="E42" s="52"/>
      <c r="F42" s="116">
        <f>'Gemensamma Tjänster'!AM31</f>
        <v>0</v>
      </c>
      <c r="G42" s="52"/>
      <c r="H42" s="116">
        <f>'Gemensamma Tjänster'!AM32</f>
        <v>0</v>
      </c>
      <c r="I42" s="52"/>
      <c r="J42" s="117">
        <f>'Gemensamma Tjänster'!AM33</f>
        <v>0</v>
      </c>
    </row>
    <row r="43" spans="3:10" hidden="1" outlineLevel="1" x14ac:dyDescent="0.3">
      <c r="C43" s="114">
        <f>'Gemensamma Tjänster'!AN2</f>
        <v>0</v>
      </c>
      <c r="D43" s="115">
        <f>'Gemensamma Tjänster'!AN10</f>
        <v>0</v>
      </c>
      <c r="E43" s="52"/>
      <c r="F43" s="116">
        <f>'Gemensamma Tjänster'!AN31</f>
        <v>0</v>
      </c>
      <c r="G43" s="52"/>
      <c r="H43" s="116">
        <f>'Gemensamma Tjänster'!AN32</f>
        <v>0</v>
      </c>
      <c r="I43" s="52"/>
      <c r="J43" s="117">
        <f>'Gemensamma Tjänster'!AN33</f>
        <v>0</v>
      </c>
    </row>
    <row r="44" spans="3:10" hidden="1" outlineLevel="1" x14ac:dyDescent="0.3">
      <c r="C44" s="114">
        <f>'Gemensamma Tjänster'!AO2</f>
        <v>0</v>
      </c>
      <c r="D44" s="115">
        <f>'Gemensamma Tjänster'!AO10</f>
        <v>0</v>
      </c>
      <c r="E44" s="52"/>
      <c r="F44" s="116">
        <f>'Gemensamma Tjänster'!AO31</f>
        <v>0</v>
      </c>
      <c r="G44" s="52"/>
      <c r="H44" s="116">
        <f>'Gemensamma Tjänster'!AO32</f>
        <v>0</v>
      </c>
      <c r="I44" s="52"/>
      <c r="J44" s="117">
        <f>'Gemensamma Tjänster'!AO33</f>
        <v>0</v>
      </c>
    </row>
    <row r="45" spans="3:10" hidden="1" outlineLevel="1" x14ac:dyDescent="0.3">
      <c r="C45" s="114">
        <f>'Gemensamma Tjänster'!AP2</f>
        <v>0</v>
      </c>
      <c r="D45" s="115">
        <f>'Gemensamma Tjänster'!AP10</f>
        <v>0</v>
      </c>
      <c r="E45" s="52"/>
      <c r="F45" s="116">
        <f>'Gemensamma Tjänster'!AP31</f>
        <v>0</v>
      </c>
      <c r="G45" s="52"/>
      <c r="H45" s="116">
        <f>'Gemensamma Tjänster'!AP32</f>
        <v>0</v>
      </c>
      <c r="I45" s="52"/>
      <c r="J45" s="117">
        <f>'Gemensamma Tjänster'!AP33</f>
        <v>0</v>
      </c>
    </row>
    <row r="46" spans="3:10" hidden="1" outlineLevel="1" x14ac:dyDescent="0.3">
      <c r="C46" s="114">
        <f>'Gemensamma Tjänster'!AQ2</f>
        <v>0</v>
      </c>
      <c r="D46" s="115">
        <f>'Gemensamma Tjänster'!AQ10</f>
        <v>0</v>
      </c>
      <c r="E46" s="52"/>
      <c r="F46" s="116">
        <f>'Gemensamma Tjänster'!AQ31</f>
        <v>0</v>
      </c>
      <c r="G46" s="52"/>
      <c r="H46" s="116">
        <f>'Gemensamma Tjänster'!AQ32</f>
        <v>0</v>
      </c>
      <c r="I46" s="52"/>
      <c r="J46" s="117">
        <f>'Gemensamma Tjänster'!AQ33</f>
        <v>0</v>
      </c>
    </row>
    <row r="47" spans="3:10" hidden="1" outlineLevel="1" x14ac:dyDescent="0.3">
      <c r="C47" s="114">
        <f>'Gemensamma Tjänster'!AR2</f>
        <v>0</v>
      </c>
      <c r="D47" s="115">
        <f>'Gemensamma Tjänster'!AR10</f>
        <v>0</v>
      </c>
      <c r="E47" s="52"/>
      <c r="F47" s="116">
        <f>'Gemensamma Tjänster'!AR31</f>
        <v>0</v>
      </c>
      <c r="G47" s="52"/>
      <c r="H47" s="116">
        <f>'Gemensamma Tjänster'!AR32</f>
        <v>0</v>
      </c>
      <c r="I47" s="52"/>
      <c r="J47" s="117">
        <f>'Gemensamma Tjänster'!AR33</f>
        <v>0</v>
      </c>
    </row>
    <row r="48" spans="3:10" hidden="1" outlineLevel="1" x14ac:dyDescent="0.3">
      <c r="C48" s="114">
        <f>'Gemensamma Tjänster'!AS2</f>
        <v>0</v>
      </c>
      <c r="D48" s="115">
        <f>'Gemensamma Tjänster'!AS10</f>
        <v>0</v>
      </c>
      <c r="E48" s="52"/>
      <c r="F48" s="116">
        <f>'Gemensamma Tjänster'!AS31</f>
        <v>0</v>
      </c>
      <c r="G48" s="52"/>
      <c r="H48" s="116">
        <f>'Gemensamma Tjänster'!AS32</f>
        <v>0</v>
      </c>
      <c r="I48" s="52"/>
      <c r="J48" s="117">
        <f>'Gemensamma Tjänster'!AS33</f>
        <v>0</v>
      </c>
    </row>
    <row r="49" spans="3:10" hidden="1" outlineLevel="1" x14ac:dyDescent="0.3">
      <c r="C49" s="114">
        <f>'Gemensamma Tjänster'!AT2</f>
        <v>0</v>
      </c>
      <c r="D49" s="115">
        <f>'Gemensamma Tjänster'!AT10</f>
        <v>0</v>
      </c>
      <c r="E49" s="52"/>
      <c r="F49" s="116">
        <f>'Gemensamma Tjänster'!AT31</f>
        <v>0</v>
      </c>
      <c r="G49" s="52"/>
      <c r="H49" s="116">
        <f>'Gemensamma Tjänster'!AT32</f>
        <v>0</v>
      </c>
      <c r="I49" s="52"/>
      <c r="J49" s="117">
        <f>'Gemensamma Tjänster'!AT33</f>
        <v>0</v>
      </c>
    </row>
    <row r="50" spans="3:10" hidden="1" outlineLevel="1" x14ac:dyDescent="0.3">
      <c r="C50" s="114">
        <f>'Gemensamma Tjänster'!AU2</f>
        <v>0</v>
      </c>
      <c r="D50" s="115">
        <f>'Gemensamma Tjänster'!AU10</f>
        <v>0</v>
      </c>
      <c r="E50" s="52"/>
      <c r="F50" s="116">
        <f>'Gemensamma Tjänster'!AU31</f>
        <v>0</v>
      </c>
      <c r="G50" s="52"/>
      <c r="H50" s="116">
        <f>'Gemensamma Tjänster'!AU32</f>
        <v>0</v>
      </c>
      <c r="I50" s="52"/>
      <c r="J50" s="117">
        <f>'Gemensamma Tjänster'!AU33</f>
        <v>0</v>
      </c>
    </row>
    <row r="51" spans="3:10" hidden="1" outlineLevel="1" x14ac:dyDescent="0.3">
      <c r="C51" s="114">
        <f>'Gemensamma Tjänster'!AV2</f>
        <v>0</v>
      </c>
      <c r="D51" s="115">
        <f>'Gemensamma Tjänster'!AV10</f>
        <v>0</v>
      </c>
      <c r="E51" s="52"/>
      <c r="F51" s="116">
        <f>'Gemensamma Tjänster'!AV31</f>
        <v>0</v>
      </c>
      <c r="G51" s="52"/>
      <c r="H51" s="116">
        <f>'Gemensamma Tjänster'!AV32</f>
        <v>0</v>
      </c>
      <c r="I51" s="52"/>
      <c r="J51" s="117">
        <f>'Gemensamma Tjänster'!AV33</f>
        <v>0</v>
      </c>
    </row>
    <row r="52" spans="3:10" hidden="1" outlineLevel="1" x14ac:dyDescent="0.3">
      <c r="C52" s="114">
        <f>'Gemensamma Tjänster'!AW2</f>
        <v>0</v>
      </c>
      <c r="D52" s="115">
        <f>'Gemensamma Tjänster'!AW10</f>
        <v>0</v>
      </c>
      <c r="E52" s="52"/>
      <c r="F52" s="116">
        <f>'Gemensamma Tjänster'!AW31</f>
        <v>0</v>
      </c>
      <c r="G52" s="52"/>
      <c r="H52" s="116">
        <f>'Gemensamma Tjänster'!AW32</f>
        <v>0</v>
      </c>
      <c r="I52" s="52"/>
      <c r="J52" s="117">
        <f>'Gemensamma Tjänster'!AW33</f>
        <v>0</v>
      </c>
    </row>
    <row r="53" spans="3:10" hidden="1" outlineLevel="1" x14ac:dyDescent="0.3">
      <c r="C53" s="114">
        <f>'Gemensamma Tjänster'!AX2</f>
        <v>0</v>
      </c>
      <c r="D53" s="115">
        <f>'Gemensamma Tjänster'!AX10</f>
        <v>0</v>
      </c>
      <c r="E53" s="52"/>
      <c r="F53" s="116">
        <f>'Gemensamma Tjänster'!AX31</f>
        <v>0</v>
      </c>
      <c r="G53" s="52"/>
      <c r="H53" s="116">
        <f>'Gemensamma Tjänster'!AX32</f>
        <v>0</v>
      </c>
      <c r="I53" s="52"/>
      <c r="J53" s="117">
        <f>'Gemensamma Tjänster'!AX33</f>
        <v>0</v>
      </c>
    </row>
    <row r="54" spans="3:10" hidden="1" outlineLevel="1" x14ac:dyDescent="0.3">
      <c r="C54" s="114">
        <f>'Gemensamma Tjänster'!AY2</f>
        <v>0</v>
      </c>
      <c r="D54" s="115">
        <f>'Gemensamma Tjänster'!AY10</f>
        <v>0</v>
      </c>
      <c r="E54" s="52"/>
      <c r="F54" s="116">
        <f>'Gemensamma Tjänster'!AY31</f>
        <v>0</v>
      </c>
      <c r="G54" s="52"/>
      <c r="H54" s="116">
        <f>'Gemensamma Tjänster'!AY32</f>
        <v>0</v>
      </c>
      <c r="I54" s="52"/>
      <c r="J54" s="117">
        <f>'Gemensamma Tjänster'!AY33</f>
        <v>0</v>
      </c>
    </row>
    <row r="55" spans="3:10" ht="15" hidden="1" outlineLevel="1" thickBot="1" x14ac:dyDescent="0.35">
      <c r="C55" s="97">
        <f>'Gemensamma Tjänster'!AZ2</f>
        <v>0</v>
      </c>
      <c r="D55" s="98">
        <f>'Gemensamma Tjänster'!AZ10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52"/>
      <c r="D56" s="115"/>
      <c r="E56" s="52"/>
      <c r="F56" s="52"/>
      <c r="G56" s="52"/>
      <c r="H56" s="52"/>
      <c r="I56" s="52"/>
      <c r="J56" s="52"/>
    </row>
    <row r="57" spans="3:10" ht="15" collapsed="1" thickBot="1" x14ac:dyDescent="0.35">
      <c r="C57" s="52"/>
      <c r="D57" s="118"/>
      <c r="E57" s="52"/>
      <c r="F57" s="52"/>
      <c r="G57" s="52"/>
      <c r="H57" s="52"/>
      <c r="I57" s="52"/>
      <c r="J57" s="52"/>
    </row>
    <row r="58" spans="3:10" ht="21" x14ac:dyDescent="0.3">
      <c r="C58" s="107" t="s">
        <v>31</v>
      </c>
      <c r="D58" s="108">
        <f>SUM(D59:D107)</f>
        <v>11658779.305009438</v>
      </c>
      <c r="E58" s="109"/>
      <c r="F58" s="90" t="s">
        <v>39</v>
      </c>
      <c r="G58" s="109"/>
      <c r="H58" s="109"/>
      <c r="I58" s="109"/>
      <c r="J58" s="119"/>
    </row>
    <row r="59" spans="3:10" hidden="1" outlineLevel="1" x14ac:dyDescent="0.3">
      <c r="C59" s="114" t="str">
        <f>'Valbara Tjänster'!F1</f>
        <v>Legitimerings-tjänst IdP för medarbetare Bas (valbar)</v>
      </c>
      <c r="D59" s="115">
        <f>'Valbara Tjänster'!F6</f>
        <v>64050.660960000001</v>
      </c>
      <c r="E59" s="52"/>
      <c r="F59" s="95" t="str">
        <f>'Valbara Tjänster'!F27</f>
        <v>Kvartal förskott</v>
      </c>
      <c r="G59" s="52"/>
      <c r="H59" s="52" t="str">
        <f>'Valbara Tjänster'!F28</f>
        <v>Dec,Mar,Jun,Sep</v>
      </c>
      <c r="I59" s="52"/>
      <c r="J59" s="117" t="str">
        <f>'Valbara Tjänster'!F29</f>
        <v>N/A</v>
      </c>
    </row>
    <row r="60" spans="3:10" hidden="1" outlineLevel="1" x14ac:dyDescent="0.3">
      <c r="C60" s="114" t="str">
        <f>'Valbara Tjänster'!J1</f>
        <v>Legitimerings-tjänst IdP för medarbetare Plus (valbar)</v>
      </c>
      <c r="D60" s="115">
        <f>'Valbara Tjänster'!J6</f>
        <v>0</v>
      </c>
      <c r="E60" s="52"/>
      <c r="F60" s="95" t="str">
        <f>'Valbara Tjänster'!J27</f>
        <v>Kvartal förskott</v>
      </c>
      <c r="G60" s="52"/>
      <c r="H60" s="52" t="str">
        <f>'Valbara Tjänster'!J28</f>
        <v>Dec,Mar,Jun,Sep</v>
      </c>
      <c r="I60" s="52"/>
      <c r="J60" s="117" t="str">
        <f>'Valbara Tjänster'!J29</f>
        <v>N/A</v>
      </c>
    </row>
    <row r="61" spans="3:10" hidden="1" outlineLevel="1" x14ac:dyDescent="0.3">
      <c r="C61" s="114" t="str">
        <f>'Valbara Tjänster'!N1</f>
        <v>Säkerhets-tjänster Logg, spärr &amp; samtycke</v>
      </c>
      <c r="D61" s="115">
        <f>'Valbara Tjänster'!N6</f>
        <v>64050.660960000001</v>
      </c>
      <c r="E61" s="52"/>
      <c r="F61" s="95" t="str">
        <f>'Valbara Tjänster'!N27</f>
        <v>Kvartal förskott</v>
      </c>
      <c r="G61" s="52"/>
      <c r="H61" s="52" t="str">
        <f>'Valbara Tjänster'!N28</f>
        <v>Dec,Mar,Jun,Sep</v>
      </c>
      <c r="I61" s="52"/>
      <c r="J61" s="117" t="str">
        <f>'Valbara Tjänster'!N29</f>
        <v>N/A</v>
      </c>
    </row>
    <row r="62" spans="3:10" hidden="1" outlineLevel="1" x14ac:dyDescent="0.3">
      <c r="C62" s="114" t="str">
        <f>'Valbara Tjänster'!R1</f>
        <v>Autentiserings-tjänst SITHS</v>
      </c>
      <c r="D62" s="115">
        <f>'Valbara Tjänster'!R6</f>
        <v>64050.660960000001</v>
      </c>
      <c r="E62" s="52"/>
      <c r="F62" s="95" t="str">
        <f>'Valbara Tjänster'!R27</f>
        <v>Kvartal förskott</v>
      </c>
      <c r="G62" s="52"/>
      <c r="H62" s="52" t="str">
        <f>'Valbara Tjänster'!R28</f>
        <v>Dec,Mar,Jun,Sep</v>
      </c>
      <c r="I62" s="52"/>
      <c r="J62" s="117" t="str">
        <f>'Valbara Tjänster'!R29</f>
        <v>N/A</v>
      </c>
    </row>
    <row r="63" spans="3:10" hidden="1" outlineLevel="1" x14ac:dyDescent="0.3">
      <c r="C63" s="114" t="str">
        <f>'Valbara Tjänster'!V1</f>
        <v>Underskrifts-tjänst web/API</v>
      </c>
      <c r="D63" s="115">
        <f>'Valbara Tjänster'!V6</f>
        <v>308961.0451714301</v>
      </c>
      <c r="E63" s="52"/>
      <c r="F63" s="95" t="str">
        <f>'Valbara Tjänster'!V27</f>
        <v>Kvartal förskott</v>
      </c>
      <c r="G63" s="52"/>
      <c r="H63" s="52" t="str">
        <f>'Valbara Tjänster'!V28</f>
        <v>Dec,Mar,Jun,Sep</v>
      </c>
      <c r="I63" s="52"/>
      <c r="J63" s="117" t="str">
        <f>'Valbara Tjänster'!V29</f>
        <v>Bindningstid: 2027-06-30</v>
      </c>
    </row>
    <row r="64" spans="3:10" hidden="1" outlineLevel="1" x14ac:dyDescent="0.3">
      <c r="C64" s="114" t="str">
        <f>'Valbara Tjänster'!Z1</f>
        <v>1177 formulär- hantering valbar
(delad från Q2)</v>
      </c>
      <c r="D64" s="115">
        <f>'Valbara Tjänster'!Z6</f>
        <v>472371.59199999995</v>
      </c>
      <c r="E64" s="52"/>
      <c r="F64" s="95" t="str">
        <f>'Valbara Tjänster'!Z27</f>
        <v>Kvartal förskott</v>
      </c>
      <c r="G64" s="52"/>
      <c r="H64" s="52" t="str">
        <f>'Valbara Tjänster'!Z28</f>
        <v>Dec,Mar,Jun,Sep</v>
      </c>
      <c r="I64" s="52"/>
      <c r="J64" s="117" t="str">
        <f>'Valbara Tjänster'!Z29</f>
        <v>N/A</v>
      </c>
    </row>
    <row r="65" spans="3:10" hidden="1" outlineLevel="1" x14ac:dyDescent="0.3">
      <c r="C65" s="114" t="str">
        <f>'Valbara Tjänster'!AD1</f>
        <v>1177 Ombudstjänst</v>
      </c>
      <c r="D65" s="115">
        <f>'Valbara Tjänster'!AD6</f>
        <v>157205.94226022399</v>
      </c>
      <c r="E65" s="52"/>
      <c r="F65" s="95" t="str">
        <f>'Valbara Tjänster'!AD27</f>
        <v>Kvartal förskott</v>
      </c>
      <c r="G65" s="52"/>
      <c r="H65" s="52" t="str">
        <f>'Valbara Tjänster'!AD28</f>
        <v>Dec,Mar,Jun,Sep</v>
      </c>
      <c r="I65" s="52"/>
      <c r="J65" s="117" t="str">
        <f>'Valbara Tjänster'!AD29</f>
        <v>N/A</v>
      </c>
    </row>
    <row r="66" spans="3:10" ht="100.8" hidden="1" outlineLevel="1" x14ac:dyDescent="0.3">
      <c r="C66" s="114" t="str">
        <f>'Valbara Tjänster'!AH1</f>
        <v>Hjälpmedels-tjänsten abonnemang
(ej volym)</v>
      </c>
      <c r="D66" s="115">
        <f>'Valbara Tjänster'!AH6</f>
        <v>31600</v>
      </c>
      <c r="E66" s="52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52"/>
      <c r="H66" s="52" t="str">
        <f>'Valbara Tjänster'!AH28</f>
        <v>Dec, Mar, Jun, Sep</v>
      </c>
      <c r="I66" s="52"/>
      <c r="J66" s="117" t="str">
        <f>'Valbara Tjänster'!AH29</f>
        <v>Prognos 2025 inkl 1% indexhöjning. Faktureras av förvaltning</v>
      </c>
    </row>
    <row r="67" spans="3:10" ht="43.2" hidden="1" outlineLevel="1" x14ac:dyDescent="0.3">
      <c r="C67" s="114" t="str">
        <f>'Valbara Tjänster'!AL1</f>
        <v>E-klient</v>
      </c>
      <c r="D67" s="115">
        <f>'Valbara Tjänster'!AL6</f>
        <v>1666824</v>
      </c>
      <c r="E67" s="52"/>
      <c r="F67" s="95" t="str">
        <f>'Valbara Tjänster'!AL27</f>
        <v>Helår i förskott baserat på regionernas inventering av antal PC</v>
      </c>
      <c r="G67" s="52"/>
      <c r="H67" s="52" t="str">
        <f>'Valbara Tjänster'!AL28</f>
        <v>Januari</v>
      </c>
      <c r="I67" s="52"/>
      <c r="J67" s="117" t="str">
        <f>'Valbara Tjänster'!AL29</f>
        <v>Fakturerat helår 2024</v>
      </c>
    </row>
    <row r="68" spans="3:10" ht="57.6" hidden="1" outlineLevel="1" x14ac:dyDescent="0.3">
      <c r="C68" s="114" t="str">
        <f>'Valbara Tjänster'!AP1</f>
        <v>Eira Licenser (innehåll)</v>
      </c>
      <c r="D68" s="115">
        <f>'Valbara Tjänster'!AP6</f>
        <v>2114092.7099233889</v>
      </c>
      <c r="E68" s="52"/>
      <c r="F68" s="95" t="str">
        <f>'Valbara Tjänster'!AP27</f>
        <v>Licenskostnaden fördelas solidariskt mellan landsting och regioner baserat på antal invånare.</v>
      </c>
      <c r="G68" s="52"/>
      <c r="H68" s="52" t="str">
        <f>'Valbara Tjänster'!AP28</f>
        <v>Årsvis engång i Dec</v>
      </c>
      <c r="I68" s="52"/>
      <c r="J68" s="117" t="str">
        <f>'Valbara Tjänster'!AP29</f>
        <v>Prognos. Faktureras av förvaltning</v>
      </c>
    </row>
    <row r="69" spans="3:10" ht="28.8" hidden="1" outlineLevel="1" x14ac:dyDescent="0.3">
      <c r="C69" s="114" t="str">
        <f>'Valbara Tjänster'!AT1</f>
        <v>Informations- utlämning till kvalitetsregister</v>
      </c>
      <c r="D69" s="115">
        <f>'Valbara Tjänster'!AT6</f>
        <v>0</v>
      </c>
      <c r="E69" s="52"/>
      <c r="F69" s="95" t="str">
        <f>'Valbara Tjänster'!AT27</f>
        <v>Faktureras separat av tjänstens förvaltning</v>
      </c>
      <c r="G69" s="52"/>
      <c r="H69" s="52" t="str">
        <f>'Valbara Tjänster'!AT28</f>
        <v xml:space="preserve"> </v>
      </c>
      <c r="I69" s="52"/>
      <c r="J69" s="120" t="str">
        <f>'Valbara Tjänster'!AT29</f>
        <v>Ingen regionsfakturering</v>
      </c>
    </row>
    <row r="70" spans="3:10" ht="28.8" hidden="1" outlineLevel="1" x14ac:dyDescent="0.3">
      <c r="C70" s="114" t="str">
        <f>'Valbara Tjänster'!AX1</f>
        <v xml:space="preserve">1177 inkorg </v>
      </c>
      <c r="D70" s="115">
        <f>'Valbara Tjänster'!AX6</f>
        <v>232489.23360000001</v>
      </c>
      <c r="E70" s="52"/>
      <c r="F70" s="95" t="str">
        <f>'Valbara Tjänster'!AX27</f>
        <v xml:space="preserve">Volymsbaserad. Faktureras av förvaltning kvartalsvis efterskott </v>
      </c>
      <c r="G70" s="52"/>
      <c r="H70" s="52">
        <f>'Valbara Tjänster'!AX28</f>
        <v>0</v>
      </c>
      <c r="I70" s="52"/>
      <c r="J70" s="117" t="str">
        <f>'Valbara Tjänster'!AX29</f>
        <v>Prognos 2023. Faktureras av förvaltning</v>
      </c>
    </row>
    <row r="71" spans="3:10" hidden="1" outlineLevel="1" x14ac:dyDescent="0.3">
      <c r="C71" s="114" t="str">
        <f>'Valbara Tjänster'!BB1</f>
        <v>Bild (i 1177 på telefon)</v>
      </c>
      <c r="D71" s="115">
        <f>'Valbara Tjänster'!BB6</f>
        <v>318218.20179909759</v>
      </c>
      <c r="E71" s="52"/>
      <c r="F71" s="95" t="str">
        <f>'Valbara Tjänster'!BB27</f>
        <v>Kvartal förskott</v>
      </c>
      <c r="G71" s="52"/>
      <c r="H71" s="52" t="str">
        <f>'Valbara Tjänster'!BB28</f>
        <v>Dec,Mar,Jun,Sep</v>
      </c>
      <c r="I71" s="52"/>
      <c r="J71" s="117" t="str">
        <f>'Valbara Tjänster'!BB29</f>
        <v>N/A</v>
      </c>
    </row>
    <row r="72" spans="3:10" hidden="1" outlineLevel="1" x14ac:dyDescent="0.3">
      <c r="C72" s="114" t="str">
        <f>'Valbara Tjänster'!BF1</f>
        <v>Video (i 1177 på telefon)</v>
      </c>
      <c r="D72" s="115">
        <f>'Valbara Tjänster'!BF6</f>
        <v>0</v>
      </c>
      <c r="E72" s="52"/>
      <c r="F72" s="95" t="str">
        <f>'Valbara Tjänster'!BF27</f>
        <v>Kvartal förskott</v>
      </c>
      <c r="G72" s="52"/>
      <c r="H72" s="52" t="str">
        <f>'Valbara Tjänster'!BF28</f>
        <v>Dec,Mar,Jun,Sep</v>
      </c>
      <c r="I72" s="52"/>
      <c r="J72" s="117" t="str">
        <f>'Valbara Tjänster'!BF29</f>
        <v>N/A</v>
      </c>
    </row>
    <row r="73" spans="3:10" hidden="1" outlineLevel="1" x14ac:dyDescent="0.3">
      <c r="C73" s="114" t="str">
        <f>'Valbara Tjänster'!BJ1</f>
        <v>Utbudstjänsten
PAUSAD!</v>
      </c>
      <c r="D73" s="115">
        <f>'Valbara Tjänster'!BJ6</f>
        <v>0</v>
      </c>
      <c r="E73" s="52"/>
      <c r="F73" s="95" t="str">
        <f>'Valbara Tjänster'!BJ27</f>
        <v>Kvartal förskott</v>
      </c>
      <c r="G73" s="52"/>
      <c r="H73" s="52" t="str">
        <f>'Valbara Tjänster'!BJ28</f>
        <v>Dec,Mar,Jun,Sep</v>
      </c>
      <c r="I73" s="52"/>
      <c r="J73" s="117" t="str">
        <f>'Valbara Tjänster'!BJ29</f>
        <v>Pausad</v>
      </c>
    </row>
    <row r="74" spans="3:10" hidden="1" outlineLevel="1" x14ac:dyDescent="0.3">
      <c r="C74" s="114" t="str">
        <f>'Valbara Tjänster'!BN1</f>
        <v>Statistiktjänst Organisations-statistik</v>
      </c>
      <c r="D74" s="115">
        <f>'Valbara Tjänster'!BN6</f>
        <v>55839.366224928002</v>
      </c>
      <c r="E74" s="52"/>
      <c r="F74" s="95" t="str">
        <f>'Valbara Tjänster'!BN27</f>
        <v>Kvartal förskott</v>
      </c>
      <c r="G74" s="52"/>
      <c r="H74" s="52" t="str">
        <f>'Valbara Tjänster'!BN28</f>
        <v>Dec,Mar,Jun,Sep</v>
      </c>
      <c r="I74" s="52"/>
      <c r="J74" s="117" t="str">
        <f>'Valbara Tjänster'!BN29</f>
        <v>Bindningstid: 2025-09-01</v>
      </c>
    </row>
    <row r="75" spans="3:10" hidden="1" outlineLevel="1" x14ac:dyDescent="0.3">
      <c r="C75" s="114" t="str">
        <f>'Valbara Tjänster'!BR1</f>
        <v>Statistiktjänst export</v>
      </c>
      <c r="D75" s="115">
        <f>'Valbara Tjänster'!BR6</f>
        <v>200387.23256227103</v>
      </c>
      <c r="E75" s="52"/>
      <c r="F75" s="95" t="str">
        <f>'Valbara Tjänster'!BR27</f>
        <v>Kvartal förskott</v>
      </c>
      <c r="G75" s="52"/>
      <c r="H75" s="52" t="str">
        <f>'Valbara Tjänster'!BR28</f>
        <v>Dec,Mar,Jun,Sep</v>
      </c>
      <c r="I75" s="52"/>
      <c r="J75" s="117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Tjänster'!BV6</f>
        <v>345556.86629525898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Tjänster'!BZ6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Tjänster'!CD6</f>
        <v>181105.31927661688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Tjänster'!CH6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Tjänster'!CL6</f>
        <v>555105.72831999999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Tjänster'!CP6</f>
        <v>3577340.8000000003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Tjänster'!CT6</f>
        <v>865879.08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Tjänster'!CX6</f>
        <v>157743.52349030002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Tjänster'!DB6</f>
        <v>225906.68120592003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Tjänster'!DF6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Tjänster'!DJ6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Tjänster'!DN6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Tjänster'!DR6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Tjänster'!DV6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4.25" hidden="1" customHeight="1" outlineLevel="1" x14ac:dyDescent="0.3">
      <c r="C90" s="87">
        <f>'Valbara Tjänster'!DZ1</f>
        <v>0</v>
      </c>
      <c r="D90" s="94">
        <f>'Valbara Tjänster'!DZ6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Tjänster'!ED6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Tjänster'!EH6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Tjänster'!EL6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Tjänster'!EP6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Tjänster'!ET6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Tjänster'!EX6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Tjänster'!FB6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Tjänster'!FF6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Tjänster'!FJ6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Tjänster'!FN6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Tjänster'!FR6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Tjänster'!FV6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Tjänster'!FZ6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Tjänster'!GD6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Tjänster'!GH6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Tjänster'!GL6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Tjänster'!GP6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52"/>
      <c r="D108" s="115"/>
      <c r="E108" s="52"/>
      <c r="F108" s="52"/>
      <c r="G108" s="52"/>
      <c r="H108" s="52"/>
      <c r="I108" s="52"/>
      <c r="J108" s="52"/>
    </row>
    <row r="109" spans="3:10" ht="15" collapsed="1" thickBot="1" x14ac:dyDescent="0.35">
      <c r="C109" s="52"/>
      <c r="D109" s="52"/>
      <c r="E109" s="52"/>
      <c r="F109" s="52"/>
      <c r="G109" s="52"/>
      <c r="H109" s="52"/>
      <c r="I109" s="52"/>
      <c r="J109" s="52"/>
    </row>
    <row r="110" spans="3:10" ht="21" x14ac:dyDescent="0.3">
      <c r="C110" s="107" t="s">
        <v>55</v>
      </c>
      <c r="D110" s="108">
        <f>SUM(D111:D131)</f>
        <v>1729668.0406707735</v>
      </c>
      <c r="E110" s="109"/>
      <c r="F110" s="73" t="s">
        <v>39</v>
      </c>
      <c r="G110" s="91"/>
      <c r="H110" s="104"/>
      <c r="I110" s="90"/>
      <c r="J110" s="102"/>
    </row>
    <row r="111" spans="3:10" ht="17.25" hidden="1" customHeight="1" outlineLevel="1" x14ac:dyDescent="0.3">
      <c r="C111" s="114" t="str">
        <f>'Gemensamma i utveckling'!C1</f>
        <v>Utvecklingsram 2025</v>
      </c>
      <c r="D111" s="115">
        <f>'Gemensamma i utveckling'!C9</f>
        <v>1729668.0406707735</v>
      </c>
      <c r="E111" s="52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7.25" hidden="1" customHeight="1" outlineLevel="1" x14ac:dyDescent="0.3">
      <c r="C112" s="114" t="str">
        <f>'Gemensamma i utveckling'!D1</f>
        <v>Utveckling ny 1177-app</v>
      </c>
      <c r="D112" s="115">
        <f>'Gemensamma i utveckling'!D9</f>
        <v>0</v>
      </c>
      <c r="E112" s="52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7.25" hidden="1" customHeight="1" outlineLevel="1" x14ac:dyDescent="0.3">
      <c r="C113" s="114" t="str">
        <f>'Gemensamma i utveckling'!E1</f>
        <v>Förenklad utgivning SITHS eID</v>
      </c>
      <c r="D113" s="115">
        <f>'Gemensamma i utveckling'!E9</f>
        <v>0</v>
      </c>
      <c r="E113" s="52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7.25" hidden="1" customHeight="1" outlineLevel="1" x14ac:dyDescent="0.3">
      <c r="C114" s="114">
        <f>'Gemensamma i utveckling'!F1</f>
        <v>0</v>
      </c>
      <c r="D114" s="115">
        <f>'Gemensamma i utveckling'!F9</f>
        <v>0</v>
      </c>
      <c r="E114" s="52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7.25" hidden="1" customHeight="1" outlineLevel="1" x14ac:dyDescent="0.3">
      <c r="C115" s="114">
        <f>'Gemensamma i utveckling'!G1</f>
        <v>0</v>
      </c>
      <c r="D115" s="115">
        <f>'Gemensamma i utveckling'!G9</f>
        <v>0</v>
      </c>
      <c r="E115" s="52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7.25" hidden="1" customHeight="1" outlineLevel="1" x14ac:dyDescent="0.3">
      <c r="C116" s="114">
        <f>'Gemensamma i utveckling'!H1</f>
        <v>0</v>
      </c>
      <c r="D116" s="115">
        <f>'Gemensamma i utveckling'!H9</f>
        <v>0</v>
      </c>
      <c r="E116" s="52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7.25" hidden="1" customHeight="1" outlineLevel="1" x14ac:dyDescent="0.3">
      <c r="C117" s="87">
        <f>'Gemensamma i utveckling'!I1</f>
        <v>0</v>
      </c>
      <c r="D117" s="94">
        <f>'Gemensamma i utveckling'!I9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7.25" hidden="1" customHeight="1" outlineLevel="1" x14ac:dyDescent="0.3">
      <c r="C118" s="87">
        <f>'Gemensamma i utveckling'!J1</f>
        <v>0</v>
      </c>
      <c r="D118" s="94">
        <f>'Gemensamma i utveckling'!J9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7.25" hidden="1" customHeight="1" outlineLevel="1" x14ac:dyDescent="0.3">
      <c r="C119" s="87">
        <f>'Gemensamma i utveckling'!K1</f>
        <v>0</v>
      </c>
      <c r="D119" s="94">
        <f>'Gemensamma i utveckling'!K9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7.25" hidden="1" customHeight="1" outlineLevel="1" x14ac:dyDescent="0.3">
      <c r="C120" s="87">
        <f>'Gemensamma i utveckling'!L1</f>
        <v>0</v>
      </c>
      <c r="D120" s="94">
        <f>'Gemensamma i utveckling'!L9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7.25" hidden="1" customHeight="1" outlineLevel="1" x14ac:dyDescent="0.3">
      <c r="C121" s="87">
        <f>'Gemensamma i utveckling'!M1</f>
        <v>0</v>
      </c>
      <c r="D121" s="94">
        <f>'Gemensamma i utveckling'!M9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7.25" hidden="1" customHeight="1" outlineLevel="1" x14ac:dyDescent="0.3">
      <c r="C122" s="87">
        <f>'Gemensamma i utveckling'!N1</f>
        <v>0</v>
      </c>
      <c r="D122" s="94">
        <f>'Gemensamma i utveckling'!N9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7.25" hidden="1" customHeight="1" outlineLevel="1" x14ac:dyDescent="0.3">
      <c r="C123" s="87">
        <f>'Gemensamma i utveckling'!O1</f>
        <v>0</v>
      </c>
      <c r="D123" s="94">
        <f>'Gemensamma i utveckling'!O9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7.25" hidden="1" customHeight="1" outlineLevel="1" x14ac:dyDescent="0.3">
      <c r="C124" s="87">
        <f>'Gemensamma i utveckling'!P1</f>
        <v>0</v>
      </c>
      <c r="D124" s="94">
        <f>'Gemensamma i utveckling'!P9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7.25" hidden="1" customHeight="1" outlineLevel="1" x14ac:dyDescent="0.3">
      <c r="C125" s="87">
        <f>'Gemensamma i utveckling'!Q1</f>
        <v>0</v>
      </c>
      <c r="D125" s="94">
        <f>'Gemensamma i utveckling'!Q9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7.25" hidden="1" customHeight="1" outlineLevel="1" x14ac:dyDescent="0.3">
      <c r="C126" s="87">
        <f>'Gemensamma i utveckling'!R1</f>
        <v>0</v>
      </c>
      <c r="D126" s="94">
        <f>'Gemensamma i utveckling'!R9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7.25" hidden="1" customHeight="1" outlineLevel="1" x14ac:dyDescent="0.3">
      <c r="C127" s="87">
        <f>'Gemensamma i utveckling'!S1</f>
        <v>0</v>
      </c>
      <c r="D127" s="94">
        <f>'Gemensamma i utveckling'!S9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7.25" hidden="1" customHeight="1" outlineLevel="1" x14ac:dyDescent="0.3">
      <c r="C128" s="87">
        <f>'Gemensamma i utveckling'!T1</f>
        <v>0</v>
      </c>
      <c r="D128" s="94">
        <f>'Gemensamma i utveckling'!T9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7.25" hidden="1" customHeight="1" outlineLevel="1" x14ac:dyDescent="0.3">
      <c r="C129" s="87">
        <f>'Gemensamma i utveckling'!U1</f>
        <v>0</v>
      </c>
      <c r="D129" s="94">
        <f>'Gemensamma i utveckling'!U9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7.25" hidden="1" customHeight="1" outlineLevel="1" x14ac:dyDescent="0.3">
      <c r="C130" s="87">
        <f>'Gemensamma i utveckling'!V1</f>
        <v>0</v>
      </c>
      <c r="D130" s="94">
        <f>'Gemensamma i utveckling'!V9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7.25" hidden="1" customHeight="1" outlineLevel="1" thickBot="1" x14ac:dyDescent="0.35">
      <c r="C131" s="97">
        <f>'Gemensamma i utveckling'!W1</f>
        <v>0</v>
      </c>
      <c r="D131" s="98">
        <f>'Gemensamma i utveckling'!W9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52"/>
      <c r="D132" s="115"/>
      <c r="E132" s="52"/>
      <c r="F132" s="52"/>
      <c r="G132" s="52"/>
      <c r="H132" s="52"/>
      <c r="I132" s="52"/>
      <c r="J132" s="52"/>
    </row>
    <row r="133" spans="3:10" ht="15" collapsed="1" thickBot="1" x14ac:dyDescent="0.35">
      <c r="C133" s="52"/>
      <c r="D133" s="52"/>
      <c r="E133" s="52"/>
      <c r="F133" s="52"/>
      <c r="G133" s="52"/>
      <c r="H133" s="52"/>
      <c r="I133" s="52"/>
      <c r="J133" s="52"/>
    </row>
    <row r="134" spans="3:10" ht="21" x14ac:dyDescent="0.3">
      <c r="C134" s="107" t="s">
        <v>56</v>
      </c>
      <c r="D134" s="108">
        <f>SUM(D135:D163)</f>
        <v>1110469.7683405352</v>
      </c>
      <c r="E134" s="109"/>
      <c r="F134" s="109" t="s">
        <v>39</v>
      </c>
      <c r="G134" s="109"/>
      <c r="H134" s="109"/>
      <c r="I134" s="109"/>
      <c r="J134" s="119"/>
    </row>
    <row r="135" spans="3:10" ht="28.8" hidden="1" outlineLevel="1" x14ac:dyDescent="0.3">
      <c r="C135" s="114" t="str">
        <f>'Valbara i utveckling'!F1</f>
        <v>1177 sammanhållen planering endast Q1&amp;Q2</v>
      </c>
      <c r="D135" s="115">
        <f>'Valbara i utveckling'!F9</f>
        <v>349975.39096082834</v>
      </c>
      <c r="E135" s="52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idden="1" outlineLevel="1" x14ac:dyDescent="0.3">
      <c r="C136" s="114" t="str">
        <f>'Valbara i utveckling'!J1</f>
        <v>Invånarens samtycken på 1177</v>
      </c>
      <c r="D136" s="115">
        <f>'Valbara i utveckling'!J9</f>
        <v>513535.9073797068</v>
      </c>
      <c r="E136" s="52"/>
      <c r="F136" s="52" t="str">
        <f>'Valbara i utveckling'!J30</f>
        <v>Kvartal förskott</v>
      </c>
      <c r="G136" s="52"/>
      <c r="H136" s="52" t="str">
        <f>'Valbara i utveckling'!J31</f>
        <v>Dec,Mar,Jun,Sep</v>
      </c>
      <c r="I136" s="52"/>
      <c r="J136" s="121" t="str">
        <f>'Valbara i utveckling'!J32</f>
        <v>Skåne och VGR kompletteringsfinansierar</v>
      </c>
    </row>
    <row r="137" spans="3:10" hidden="1" outlineLevel="1" x14ac:dyDescent="0.3">
      <c r="C137" s="114" t="str">
        <f>'Valbara i utveckling'!N1</f>
        <v>Elektronisk beställning och svar av lab.undersökningar Ny 2025</v>
      </c>
      <c r="D137" s="115">
        <f>'Valbara i utveckling'!N9</f>
        <v>246958.47000000003</v>
      </c>
      <c r="E137" s="52"/>
      <c r="F137" s="52" t="str">
        <f>'Valbara i utveckling'!N30</f>
        <v>Kvartal förskott</v>
      </c>
      <c r="G137" s="52"/>
      <c r="H137" s="52" t="str">
        <f>'Valbara i utveckling'!N31</f>
        <v>Mar,Jun,Sep,Dec,</v>
      </c>
      <c r="I137" s="52"/>
      <c r="J137" s="121" t="str">
        <f>'Valbara i utveckling'!N32</f>
        <v>3/4 av projektet 2025</v>
      </c>
    </row>
    <row r="138" spans="3:10" hidden="1" outlineLevel="1" x14ac:dyDescent="0.3">
      <c r="C138" s="114" t="str">
        <f>'Valbara i utveckling'!R1</f>
        <v>Barn och ungas rätt till information i 1177</v>
      </c>
      <c r="D138" s="115">
        <f>'Valbara i utveckling'!R9</f>
        <v>0</v>
      </c>
      <c r="E138" s="52"/>
      <c r="F138" s="52" t="str">
        <f>'Valbara i utveckling'!R30</f>
        <v xml:space="preserve"> -</v>
      </c>
      <c r="G138" s="52"/>
      <c r="H138" s="52" t="str">
        <f>'Valbara i utveckling'!R31</f>
        <v xml:space="preserve"> -</v>
      </c>
      <c r="I138" s="52"/>
      <c r="J138" s="121" t="str">
        <f>'Valbara i utveckling'!R32</f>
        <v>Väntar Avsiktsförkl</v>
      </c>
    </row>
    <row r="139" spans="3:10" hidden="1" outlineLevel="1" x14ac:dyDescent="0.3">
      <c r="C139" s="114" t="str">
        <f>'Valbara i utveckling'!V1</f>
        <v>1177 sammanhållen planering Steg 2</v>
      </c>
      <c r="D139" s="115">
        <f>'Valbara i utveckling'!V9</f>
        <v>0</v>
      </c>
      <c r="E139" s="52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114" t="str">
        <f>'Valbara i utveckling'!Z1</f>
        <v>Fortsatt utveckling 1177 för vårdpersonal​</v>
      </c>
      <c r="D140" s="115">
        <f>'Valbara i utveckling'!Z9</f>
        <v>0</v>
      </c>
      <c r="E140" s="52"/>
      <c r="F140" s="52" t="str">
        <f>'Valbara i utveckling'!Z30</f>
        <v xml:space="preserve"> -</v>
      </c>
      <c r="G140" s="52"/>
      <c r="H140" s="52" t="str">
        <f>'Valbara i utveckling'!Z31</f>
        <v xml:space="preserve"> -</v>
      </c>
      <c r="I140" s="52"/>
      <c r="J140" s="121" t="str">
        <f>'Valbara i utveckling'!Z32</f>
        <v>Väntar Avsiktsförkl</v>
      </c>
    </row>
    <row r="141" spans="3:10" hidden="1" outlineLevel="1" x14ac:dyDescent="0.3">
      <c r="C141" s="114" t="str">
        <f>'Valbara i utveckling'!AD1</f>
        <v>Fristående hänvisningsstöd (RGS webb 2.0)​</v>
      </c>
      <c r="D141" s="115">
        <f>'Valbara i utveckling'!AD9</f>
        <v>0</v>
      </c>
      <c r="E141" s="52"/>
      <c r="F141" s="52" t="str">
        <f>'Valbara i utveckling'!AD30</f>
        <v xml:space="preserve"> -</v>
      </c>
      <c r="G141" s="52"/>
      <c r="H141" s="52" t="str">
        <f>'Valbara i utveckling'!AD31</f>
        <v xml:space="preserve"> -</v>
      </c>
      <c r="I141" s="52"/>
      <c r="J141" s="121" t="str">
        <f>'Valbara i utveckling'!AD32</f>
        <v>Väntar intresseanmälan</v>
      </c>
    </row>
    <row r="142" spans="3:10" hidden="1" outlineLevel="1" x14ac:dyDescent="0.3">
      <c r="C142" s="114">
        <f>'Valbara i utveckling'!AH1</f>
        <v>0</v>
      </c>
      <c r="D142" s="115">
        <f>'Valbara i utveckling'!AH9</f>
        <v>0</v>
      </c>
      <c r="E142" s="52"/>
      <c r="F142" s="52">
        <f>'Valbara i utveckling'!AH30</f>
        <v>0</v>
      </c>
      <c r="G142" s="52"/>
      <c r="H142" s="52">
        <f>'Valbara i utveckling'!AH31</f>
        <v>0</v>
      </c>
      <c r="I142" s="52"/>
      <c r="J142" s="121">
        <f>'Valbara i utveckling'!AH32</f>
        <v>0</v>
      </c>
    </row>
    <row r="143" spans="3:10" hidden="1" outlineLevel="1" x14ac:dyDescent="0.3">
      <c r="C143" s="114">
        <f>'Valbara i utveckling'!AL1</f>
        <v>0</v>
      </c>
      <c r="D143" s="115">
        <f>'Valbara i utveckling'!AL9</f>
        <v>0</v>
      </c>
      <c r="E143" s="52"/>
      <c r="F143" s="52">
        <f>'Valbara i utveckling'!AL30</f>
        <v>0</v>
      </c>
      <c r="G143" s="52"/>
      <c r="H143" s="52">
        <f>'Valbara i utveckling'!AL31</f>
        <v>0</v>
      </c>
      <c r="I143" s="52"/>
      <c r="J143" s="121">
        <f>'Valbara i utveckling'!AL32</f>
        <v>0</v>
      </c>
    </row>
    <row r="144" spans="3:10" hidden="1" outlineLevel="1" x14ac:dyDescent="0.3">
      <c r="C144" s="114">
        <f>'Valbara i utveckling'!AP1</f>
        <v>0</v>
      </c>
      <c r="D144" s="115">
        <f>'Valbara i utveckling'!AP9</f>
        <v>0</v>
      </c>
      <c r="E144" s="52"/>
      <c r="F144" s="52">
        <f>'Valbara i utveckling'!AP30</f>
        <v>0</v>
      </c>
      <c r="G144" s="52"/>
      <c r="H144" s="52">
        <f>'Valbara i utveckling'!AP31</f>
        <v>0</v>
      </c>
      <c r="I144" s="52"/>
      <c r="J144" s="121">
        <f>'Valbara i utveckling'!AP32</f>
        <v>0</v>
      </c>
    </row>
    <row r="145" spans="3:10" hidden="1" outlineLevel="1" x14ac:dyDescent="0.3">
      <c r="C145" s="114">
        <f>'Valbara i utveckling'!AT1</f>
        <v>0</v>
      </c>
      <c r="D145" s="115">
        <f>'Valbara i utveckling'!AT9</f>
        <v>0</v>
      </c>
      <c r="E145" s="52"/>
      <c r="F145" s="52">
        <f>'Valbara i utveckling'!AT30</f>
        <v>0</v>
      </c>
      <c r="G145" s="52"/>
      <c r="H145" s="52">
        <f>'Valbara i utveckling'!AT31</f>
        <v>0</v>
      </c>
      <c r="I145" s="52"/>
      <c r="J145" s="121">
        <f>'Valbara i utveckling'!AT32</f>
        <v>0</v>
      </c>
    </row>
    <row r="146" spans="3:10" hidden="1" outlineLevel="1" x14ac:dyDescent="0.3">
      <c r="C146" s="114">
        <f>'Valbara i utveckling'!AX1</f>
        <v>0</v>
      </c>
      <c r="D146" s="115">
        <f>'Valbara i utveckling'!AX9</f>
        <v>0</v>
      </c>
      <c r="E146" s="52"/>
      <c r="F146" s="52">
        <f>'Valbara i utveckling'!AX30</f>
        <v>0</v>
      </c>
      <c r="G146" s="52"/>
      <c r="H146" s="52">
        <f>'Valbara i utveckling'!AX31</f>
        <v>0</v>
      </c>
      <c r="I146" s="52"/>
      <c r="J146" s="121">
        <f>'Valbara i utveckling'!AX32</f>
        <v>0</v>
      </c>
    </row>
    <row r="147" spans="3:10" hidden="1" outlineLevel="1" x14ac:dyDescent="0.3">
      <c r="C147" s="114">
        <f>'Valbara i utveckling'!BB1</f>
        <v>0</v>
      </c>
      <c r="D147" s="115">
        <f>'Valbara i utveckling'!BB9</f>
        <v>0</v>
      </c>
      <c r="E147" s="52"/>
      <c r="F147" s="52">
        <f>'Valbara i utveckling'!BB30</f>
        <v>0</v>
      </c>
      <c r="G147" s="52"/>
      <c r="H147" s="52">
        <f>'Valbara i utveckling'!BB31</f>
        <v>0</v>
      </c>
      <c r="I147" s="52"/>
      <c r="J147" s="121">
        <f>'Valbara i utveckling'!BB32</f>
        <v>0</v>
      </c>
    </row>
    <row r="148" spans="3:10" hidden="1" outlineLevel="1" x14ac:dyDescent="0.3">
      <c r="C148" s="114">
        <f>'Valbara i utveckling'!BF1</f>
        <v>0</v>
      </c>
      <c r="D148" s="115">
        <f>'Valbara i utveckling'!BF9</f>
        <v>0</v>
      </c>
      <c r="E148" s="52"/>
      <c r="F148" s="52">
        <f>'Valbara i utveckling'!BF30</f>
        <v>0</v>
      </c>
      <c r="G148" s="52"/>
      <c r="H148" s="52">
        <f>'Valbara i utveckling'!BF31</f>
        <v>0</v>
      </c>
      <c r="I148" s="52"/>
      <c r="J148" s="121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utveckling'!BJ9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utveckling'!BN9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utveckling'!BR9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utveckling'!BV9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utveckling'!BZ9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utveckling'!CD9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utveckling'!CH9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utveckling'!CL9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utveckling'!CP9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utveckling'!CT9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utveckling'!CX9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utveckling'!DB9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utveckling'!DF9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utveckling'!DJ9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utveckling'!DN9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52"/>
      <c r="D164" s="52"/>
      <c r="E164" s="52"/>
      <c r="F164" s="52"/>
      <c r="G164" s="52"/>
      <c r="H164" s="52"/>
      <c r="I164" s="52"/>
      <c r="J164" s="52"/>
    </row>
    <row r="165" spans="3:10" collapsed="1" x14ac:dyDescent="0.3">
      <c r="C165" s="52"/>
      <c r="D165" s="52"/>
      <c r="E165" s="52"/>
      <c r="F165" s="52"/>
      <c r="G165" s="52"/>
      <c r="H165" s="52"/>
      <c r="I165" s="52"/>
      <c r="J165" s="52"/>
    </row>
  </sheetData>
  <mergeCells count="3">
    <mergeCell ref="C2:J2"/>
    <mergeCell ref="A3:A7"/>
    <mergeCell ref="C3:J3"/>
  </mergeCells>
  <conditionalFormatting sqref="D8:D55">
    <cfRule type="cellIs" dxfId="19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6564-E55E-45E4-AE27-9AAF96FB0D4E}">
  <sheetPr>
    <tabColor rgb="FFE7DAC5"/>
  </sheetPr>
  <dimension ref="A1:K164"/>
  <sheetViews>
    <sheetView showZeros="0" workbookViewId="0">
      <selection activeCell="J112" sqref="J112:J115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33203125" customWidth="1"/>
    <col min="6" max="6" width="28.88671875" style="70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Tjänster'!B28</f>
        <v>Region Västerbotten</v>
      </c>
    </row>
    <row r="2" spans="1:11" ht="80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78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19062365.701669686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6.5" hidden="1" customHeight="1" outlineLevel="1" x14ac:dyDescent="0.3">
      <c r="C8" s="87" t="str">
        <f>'Gemensamma Tjänster'!E2</f>
        <v>Identifierings-tjänster SITHS</v>
      </c>
      <c r="D8" s="94">
        <f>'Gemensamma Tjänster'!E28</f>
        <v>1373302.3596783138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6.5" hidden="1" customHeight="1" outlineLevel="1" x14ac:dyDescent="0.3">
      <c r="C9" s="87" t="str">
        <f>'Gemensamma Tjänster'!F2</f>
        <v>Katalogtjänster HSA</v>
      </c>
      <c r="D9" s="94">
        <f>'Gemensamma Tjänster'!F28</f>
        <v>176598.73360283923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6.5" hidden="1" customHeight="1" outlineLevel="1" x14ac:dyDescent="0.3">
      <c r="C10" s="87" t="str">
        <f>'Gemensamma Tjänster'!G2</f>
        <v>Kommunikations-tjänster Sjunet</v>
      </c>
      <c r="D10" s="94">
        <f>'Gemensamma Tjänster'!G28</f>
        <v>31852.827925487029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6.5" hidden="1" customHeight="1" outlineLevel="1" x14ac:dyDescent="0.3">
      <c r="C11" s="87" t="str">
        <f>'Gemensamma Tjänster'!H2</f>
        <v>Säkerhetstjänster gemensam</v>
      </c>
      <c r="D11" s="94">
        <f>'Gemensamma Tjänster'!H28</f>
        <v>310283.96741913049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6.5" hidden="1" customHeight="1" outlineLevel="1" x14ac:dyDescent="0.3">
      <c r="C12" s="87" t="str">
        <f>'Gemensamma Tjänster'!I2</f>
        <v>1177 inloggningsportal (e-tjänster)</v>
      </c>
      <c r="D12" s="94">
        <f>'Gemensamma Tjänster'!I28</f>
        <v>2231803.0224339776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6.5" hidden="1" customHeight="1" outlineLevel="1" x14ac:dyDescent="0.3">
      <c r="C13" s="87" t="str">
        <f>'Gemensamma Tjänster'!J2</f>
        <v xml:space="preserve">1177 på telefon </v>
      </c>
      <c r="D13" s="94">
        <f>'Gemensamma Tjänster'!J28</f>
        <v>1717511.0777999999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6.5" hidden="1" customHeight="1" outlineLevel="1" x14ac:dyDescent="0.3">
      <c r="C14" s="87" t="str">
        <f>'Gemensamma Tjänster'!K2</f>
        <v>1177.se</v>
      </c>
      <c r="D14" s="94">
        <f>'Gemensamma Tjänster'!K28</f>
        <v>1767267.5943172113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6.5" hidden="1" customHeight="1" outlineLevel="1" x14ac:dyDescent="0.3">
      <c r="C15" s="87" t="str">
        <f>'Gemensamma Tjänster'!L2</f>
        <v>Eira 
(biblioteks- konsortium)</v>
      </c>
      <c r="D15" s="94">
        <f>'Gemensamma Tjänster'!L28</f>
        <v>110523.56205403763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6.5" hidden="1" customHeight="1" outlineLevel="1" x14ac:dyDescent="0.3">
      <c r="C16" s="87" t="str">
        <f>'Gemensamma Tjänster'!M2</f>
        <v>Elektronisk remiss</v>
      </c>
      <c r="D16" s="94">
        <f>'Gemensamma Tjänster'!M28</f>
        <v>115474.01166493085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6.5" hidden="1" customHeight="1" outlineLevel="1" x14ac:dyDescent="0.3">
      <c r="C17" s="87" t="str">
        <f>'Gemensamma Tjänster'!N2</f>
        <v>Födelseanmälan</v>
      </c>
      <c r="D17" s="94">
        <f>'Gemensamma Tjänster'!N28</f>
        <v>80569.801274471931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6.5" hidden="1" customHeight="1" outlineLevel="1" x14ac:dyDescent="0.3">
      <c r="C18" s="87" t="str">
        <f>'Gemensamma Tjänster'!O2</f>
        <v>Infektions-verktyget</v>
      </c>
      <c r="D18" s="94">
        <f>'Gemensamma Tjänster'!O28</f>
        <v>267912.23875996406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6.5" hidden="1" customHeight="1" outlineLevel="1" x14ac:dyDescent="0.3">
      <c r="C19" s="87" t="str">
        <f>'Gemensamma Tjänster'!P2</f>
        <v>1177 journal</v>
      </c>
      <c r="D19" s="94">
        <f>'Gemensamma Tjänster'!P28</f>
        <v>739376.57966111472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6.5" hidden="1" customHeight="1" outlineLevel="1" x14ac:dyDescent="0.3">
      <c r="C20" s="87" t="str">
        <f>'Gemensamma Tjänster'!Q2</f>
        <v>Intygstjänster Webcert</v>
      </c>
      <c r="D20" s="94">
        <f>'Gemensamma Tjänster'!Q28</f>
        <v>393164.83684745245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6.5" hidden="1" customHeight="1" outlineLevel="1" x14ac:dyDescent="0.3">
      <c r="C21" s="87" t="str">
        <f>'Gemensamma Tjänster'!R2</f>
        <v>Nationell patientöversikt</v>
      </c>
      <c r="D21" s="94">
        <f>'Gemensamma Tjänster'!R28</f>
        <v>410234.98277491465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6.5" hidden="1" customHeight="1" outlineLevel="1" x14ac:dyDescent="0.3">
      <c r="C22" s="87" t="str">
        <f>'Gemensamma Tjänster'!S2</f>
        <v>Pascal</v>
      </c>
      <c r="D22" s="94">
        <f>'Gemensamma Tjänster'!S28</f>
        <v>90397.741984437613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6.5" hidden="1" customHeight="1" outlineLevel="1" x14ac:dyDescent="0.3">
      <c r="C23" s="87" t="str">
        <f>'Gemensamma Tjänster'!T2</f>
        <v>Rikshandboken i barnhälsovård</v>
      </c>
      <c r="D23" s="94">
        <f>'Gemensamma Tjänster'!T28</f>
        <v>266195.5678935945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6.5" hidden="1" customHeight="1" outlineLevel="1" x14ac:dyDescent="0.3">
      <c r="C24" s="87" t="str">
        <f>'Gemensamma Tjänster'!U2</f>
        <v>1177 högkostnadsskydd</v>
      </c>
      <c r="D24" s="94">
        <f>'Gemensamma Tjänster'!U28</f>
        <v>199108.07043587242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6.5" hidden="1" customHeight="1" outlineLevel="1" x14ac:dyDescent="0.3">
      <c r="C25" s="87" t="str">
        <f>'Gemensamma Tjänster'!V2</f>
        <v>1177 för vårdpersonal (tidigare NKK)</v>
      </c>
      <c r="D25" s="94">
        <f>'Gemensamma Tjänster'!V28</f>
        <v>903827.21114356886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6.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Tjänster'!W28</f>
        <v>1295234.6061915755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6.5" hidden="1" customHeight="1" outlineLevel="1" x14ac:dyDescent="0.3">
      <c r="C27" s="87" t="str">
        <f>'Gemensamma Tjänster'!X2</f>
        <v>UMO (Youmo)</v>
      </c>
      <c r="D27" s="94">
        <f>'Gemensamma Tjänster'!X28</f>
        <v>533719.40987004247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6.5" hidden="1" customHeight="1" outlineLevel="1" x14ac:dyDescent="0.3">
      <c r="C28" s="87" t="str">
        <f>'Gemensamma Tjänster'!Y2</f>
        <v>Vårdhandboken</v>
      </c>
      <c r="D28" s="94">
        <f>'Gemensamma Tjänster'!Y28</f>
        <v>282334.41987605125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6.5" hidden="1" customHeight="1" outlineLevel="1" x14ac:dyDescent="0.3">
      <c r="C29" s="87" t="str">
        <f>'Gemensamma Tjänster'!Z2</f>
        <v>1177 rådgivningsstöd webb</v>
      </c>
      <c r="D29" s="94">
        <f>'Gemensamma Tjänster'!Z28</f>
        <v>228800.03890831678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6.5" hidden="1" customHeight="1" outlineLevel="1" x14ac:dyDescent="0.3">
      <c r="C30" s="87" t="str">
        <f>'Gemensamma Tjänster'!AA2</f>
        <v>1177  stöd och behandlings-plattform</v>
      </c>
      <c r="D30" s="94">
        <f>'Gemensamma Tjänster'!AA28</f>
        <v>999482.25765626319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6.5" hidden="1" customHeight="1" outlineLevel="1" x14ac:dyDescent="0.3">
      <c r="C31" s="87" t="str">
        <f>'Gemensamma Tjänster'!AB2</f>
        <v>Utomläns- fakturering</v>
      </c>
      <c r="D31" s="94">
        <f>'Gemensamma Tjänster'!AB28</f>
        <v>100633.39202516607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6.5" hidden="1" customHeight="1" outlineLevel="1" x14ac:dyDescent="0.3">
      <c r="C32" s="87" t="str">
        <f>'Gemensamma Tjänster'!AC2</f>
        <v>Gemensam infrastruktur</v>
      </c>
      <c r="D32" s="94">
        <f>'Gemensamma Tjänster'!AC28</f>
        <v>2225925.570555245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6.5" hidden="1" customHeight="1" outlineLevel="1" x14ac:dyDescent="0.3">
      <c r="C33" s="87" t="str">
        <f>'Gemensamma Tjänster'!AD2</f>
        <v>Gemensam arkitektur</v>
      </c>
      <c r="D33" s="94">
        <f>'Gemensamma Tjänster'!AD28</f>
        <v>644032.67974294978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6.5" hidden="1" customHeight="1" outlineLevel="1" x14ac:dyDescent="0.3">
      <c r="C34" s="87" t="str">
        <f>'Gemensamma Tjänster'!AE2</f>
        <v>1177 listning</v>
      </c>
      <c r="D34" s="94">
        <f>'Gemensamma Tjänster'!AE28</f>
        <v>167845.34812069993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6.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Tjänster'!AF28</f>
        <v>233544.48801524562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6.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Tjänster'!AG28</f>
        <v>618507.39787139487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6.5" hidden="1" customHeight="1" outlineLevel="1" x14ac:dyDescent="0.3">
      <c r="C37" s="87" t="str">
        <f>'Gemensamma Tjänster'!AH2</f>
        <v xml:space="preserve">1177 tidbokning
</v>
      </c>
      <c r="D37" s="94">
        <f>'Gemensamma Tjänster'!AH28</f>
        <v>420016.65384043526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6.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Tjänster'!AI28</f>
        <v>44132.454449979654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6.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Tjänster'!AJ28</f>
        <v>82752.796875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6.5" hidden="1" customHeight="1" outlineLevel="1" x14ac:dyDescent="0.3">
      <c r="C40" s="87">
        <f>'Gemensamma Tjänster'!AK2</f>
        <v>0</v>
      </c>
      <c r="D40" s="94">
        <f>'Gemensamma Tjänster'!AK28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6.5" hidden="1" customHeight="1" outlineLevel="1" x14ac:dyDescent="0.3">
      <c r="C41" s="87">
        <f>'Gemensamma Tjänster'!AL2</f>
        <v>0</v>
      </c>
      <c r="D41" s="94">
        <f>'Gemensamma Tjänster'!AL28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6.5" hidden="1" customHeight="1" outlineLevel="1" x14ac:dyDescent="0.3">
      <c r="C42" s="87">
        <f>'Gemensamma Tjänster'!AM2</f>
        <v>0</v>
      </c>
      <c r="D42" s="94">
        <f>'Gemensamma Tjänster'!AM28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6.5" hidden="1" customHeight="1" outlineLevel="1" x14ac:dyDescent="0.3">
      <c r="C43" s="87">
        <f>'Gemensamma Tjänster'!AN2</f>
        <v>0</v>
      </c>
      <c r="D43" s="94">
        <f>'Gemensamma Tjänster'!AN28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6.5" hidden="1" customHeight="1" outlineLevel="1" x14ac:dyDescent="0.3">
      <c r="C44" s="87">
        <f>'Gemensamma Tjänster'!AO2</f>
        <v>0</v>
      </c>
      <c r="D44" s="94">
        <f>'Gemensamma Tjänster'!AO28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6.5" hidden="1" customHeight="1" outlineLevel="1" x14ac:dyDescent="0.3">
      <c r="C45" s="87">
        <f>'Gemensamma Tjänster'!AP2</f>
        <v>0</v>
      </c>
      <c r="D45" s="94">
        <f>'Gemensamma Tjänster'!AP28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6.5" hidden="1" customHeight="1" outlineLevel="1" x14ac:dyDescent="0.3">
      <c r="C46" s="87">
        <f>'Gemensamma Tjänster'!AQ2</f>
        <v>0</v>
      </c>
      <c r="D46" s="94">
        <f>'Gemensamma Tjänster'!AQ28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6.5" hidden="1" customHeight="1" outlineLevel="1" x14ac:dyDescent="0.3">
      <c r="C47" s="87">
        <f>'Gemensamma Tjänster'!AR2</f>
        <v>0</v>
      </c>
      <c r="D47" s="94">
        <f>'Gemensamma Tjänster'!AR28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6.5" hidden="1" customHeight="1" outlineLevel="1" x14ac:dyDescent="0.3">
      <c r="C48" s="87">
        <f>'Gemensamma Tjänster'!AS2</f>
        <v>0</v>
      </c>
      <c r="D48" s="94">
        <f>'Gemensamma Tjänster'!AS28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6.5" hidden="1" customHeight="1" outlineLevel="1" x14ac:dyDescent="0.3">
      <c r="C49" s="87">
        <f>'Gemensamma Tjänster'!AT2</f>
        <v>0</v>
      </c>
      <c r="D49" s="94">
        <f>'Gemensamma Tjänster'!AT28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6.5" hidden="1" customHeight="1" outlineLevel="1" x14ac:dyDescent="0.3">
      <c r="C50" s="87">
        <f>'Gemensamma Tjänster'!AU2</f>
        <v>0</v>
      </c>
      <c r="D50" s="94">
        <f>'Gemensamma Tjänster'!AU28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6.5" hidden="1" customHeight="1" outlineLevel="1" x14ac:dyDescent="0.3">
      <c r="C51" s="87">
        <f>'Gemensamma Tjänster'!AV2</f>
        <v>0</v>
      </c>
      <c r="D51" s="94">
        <f>'Gemensamma Tjänster'!AV28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6.5" hidden="1" customHeight="1" outlineLevel="1" x14ac:dyDescent="0.3">
      <c r="C52" s="87">
        <f>'Gemensamma Tjänster'!AW2</f>
        <v>0</v>
      </c>
      <c r="D52" s="94">
        <f>'Gemensamma Tjänster'!AW28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6.5" hidden="1" customHeight="1" outlineLevel="1" x14ac:dyDescent="0.3">
      <c r="C53" s="87">
        <f>'Gemensamma Tjänster'!AX2</f>
        <v>0</v>
      </c>
      <c r="D53" s="94">
        <f>'Gemensamma Tjänster'!AX28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6.5" hidden="1" customHeight="1" outlineLevel="1" x14ac:dyDescent="0.3">
      <c r="C54" s="87">
        <f>'Gemensamma Tjänster'!AY2</f>
        <v>0</v>
      </c>
      <c r="D54" s="94">
        <f>'Gemensamma Tjänster'!AY28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6.5" hidden="1" customHeight="1" outlineLevel="1" thickBot="1" x14ac:dyDescent="0.35">
      <c r="C55" s="97">
        <f>'Gemensamma Tjänster'!AZ2</f>
        <v>0</v>
      </c>
      <c r="D55" s="98">
        <f>'Gemensamma Tjänster'!AZ28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idden="1" outlineLevel="1" x14ac:dyDescent="0.3">
      <c r="C57" s="95"/>
      <c r="D57" s="94"/>
      <c r="E57" s="95"/>
      <c r="F57" s="95"/>
      <c r="G57" s="95"/>
      <c r="H57" s="95"/>
      <c r="I57" s="95"/>
      <c r="J57" s="95"/>
    </row>
    <row r="58" spans="3:10" ht="15" collapsed="1" thickBot="1" x14ac:dyDescent="0.35">
      <c r="C58" s="95"/>
      <c r="D58" s="101"/>
      <c r="E58" s="95"/>
      <c r="F58" s="95"/>
      <c r="G58" s="95"/>
      <c r="H58" s="95"/>
      <c r="I58" s="95"/>
      <c r="J58" s="95"/>
    </row>
    <row r="59" spans="3:10" ht="21" x14ac:dyDescent="0.3">
      <c r="C59" s="88" t="s">
        <v>31</v>
      </c>
      <c r="D59" s="89">
        <f>SUM(D60:D108)</f>
        <v>4908660.9161817832</v>
      </c>
      <c r="E59" s="90"/>
      <c r="F59" s="90" t="s">
        <v>39</v>
      </c>
      <c r="G59" s="90"/>
      <c r="H59" s="90"/>
      <c r="I59" s="90"/>
      <c r="J59" s="102"/>
    </row>
    <row r="60" spans="3:10" hidden="1" outlineLevel="1" x14ac:dyDescent="0.3">
      <c r="C60" s="87" t="str">
        <f>'Valbara Tjänster'!F1</f>
        <v>Legitimerings-tjänst IdP för medarbetare Bas (valbar)</v>
      </c>
      <c r="D60" s="94">
        <f>'Valbara Tjänster'!F24</f>
        <v>44254.665000000001</v>
      </c>
      <c r="E60" s="95"/>
      <c r="F60" s="95" t="str">
        <f>'Valbara Tjänster'!F27</f>
        <v>Kvartal förskott</v>
      </c>
      <c r="G60" s="95"/>
      <c r="H60" s="95" t="str">
        <f>'Valbara Tjänster'!F28</f>
        <v>Dec,Mar,Jun,Sep</v>
      </c>
      <c r="I60" s="95"/>
      <c r="J60" s="96" t="str">
        <f>'Valbara Tjänster'!F29</f>
        <v>N/A</v>
      </c>
    </row>
    <row r="61" spans="3:10" hidden="1" outlineLevel="1" x14ac:dyDescent="0.3">
      <c r="C61" s="87" t="str">
        <f>'Valbara Tjänster'!J1</f>
        <v>Legitimerings-tjänst IdP för medarbetare Plus (valbar)</v>
      </c>
      <c r="D61" s="94">
        <f>'Valbara Tjänster'!J24</f>
        <v>0</v>
      </c>
      <c r="E61" s="95"/>
      <c r="F61" s="95" t="str">
        <f>'Valbara Tjänster'!J27</f>
        <v>Kvartal förskott</v>
      </c>
      <c r="G61" s="95"/>
      <c r="H61" s="95" t="str">
        <f>'Valbara Tjänster'!J28</f>
        <v>Dec,Mar,Jun,Sep</v>
      </c>
      <c r="I61" s="95"/>
      <c r="J61" s="96" t="str">
        <f>'Valbara Tjänster'!J29</f>
        <v>N/A</v>
      </c>
    </row>
    <row r="62" spans="3:10" hidden="1" outlineLevel="1" x14ac:dyDescent="0.3">
      <c r="C62" s="87" t="str">
        <f>'Valbara Tjänster'!N1</f>
        <v>Säkerhets-tjänster Logg, spärr &amp; samtycke</v>
      </c>
      <c r="D62" s="94">
        <f>'Valbara Tjänster'!N24</f>
        <v>44254.665000000001</v>
      </c>
      <c r="E62" s="95"/>
      <c r="F62" s="95" t="str">
        <f>'Valbara Tjänster'!N27</f>
        <v>Kvartal förskott</v>
      </c>
      <c r="G62" s="95"/>
      <c r="H62" s="95" t="str">
        <f>'Valbara Tjänster'!N28</f>
        <v>Dec,Mar,Jun,Sep</v>
      </c>
      <c r="I62" s="95"/>
      <c r="J62" s="96" t="str">
        <f>'Valbara Tjänster'!N29</f>
        <v>N/A</v>
      </c>
    </row>
    <row r="63" spans="3:10" hidden="1" outlineLevel="1" x14ac:dyDescent="0.3">
      <c r="C63" s="87" t="str">
        <f>'Valbara Tjänster'!R1</f>
        <v>Autentiserings-tjänst SITHS</v>
      </c>
      <c r="D63" s="94">
        <f>'Valbara Tjänster'!R24</f>
        <v>0</v>
      </c>
      <c r="E63" s="95"/>
      <c r="F63" s="95" t="str">
        <f>'Valbara Tjänster'!R27</f>
        <v>Kvartal förskott</v>
      </c>
      <c r="G63" s="95"/>
      <c r="H63" s="95" t="str">
        <f>'Valbara Tjänster'!R28</f>
        <v>Dec,Mar,Jun,Sep</v>
      </c>
      <c r="I63" s="95"/>
      <c r="J63" s="96" t="str">
        <f>'Valbara Tjänster'!R29</f>
        <v>N/A</v>
      </c>
    </row>
    <row r="64" spans="3:10" hidden="1" outlineLevel="1" x14ac:dyDescent="0.3">
      <c r="C64" s="87" t="str">
        <f>'Valbara Tjänster'!V1</f>
        <v>Underskrifts-tjänst web/API</v>
      </c>
      <c r="D64" s="94">
        <f>'Valbara Tjänster'!V24</f>
        <v>0</v>
      </c>
      <c r="E64" s="95"/>
      <c r="F64" s="95" t="str">
        <f>'Valbara Tjänster'!V27</f>
        <v>Kvartal förskott</v>
      </c>
      <c r="G64" s="95"/>
      <c r="H64" s="95" t="str">
        <f>'Valbara Tjänster'!V28</f>
        <v>Dec,Mar,Jun,Sep</v>
      </c>
      <c r="I64" s="95"/>
      <c r="J64" s="96" t="str">
        <f>'Valbara Tjänster'!V29</f>
        <v>Bindningstid: 2027-06-30</v>
      </c>
    </row>
    <row r="65" spans="3:10" ht="28.8" hidden="1" outlineLevel="1" x14ac:dyDescent="0.3">
      <c r="C65" s="87" t="str">
        <f>'Valbara Tjänster'!Z1</f>
        <v>1177 formulär- hantering valbar
(delad från Q2)</v>
      </c>
      <c r="D65" s="94">
        <f>'Valbara Tjänster'!Z24</f>
        <v>326376.75</v>
      </c>
      <c r="E65" s="95"/>
      <c r="F65" s="95" t="str">
        <f>'Valbara Tjänster'!Z27</f>
        <v>Kvartal förskott</v>
      </c>
      <c r="G65" s="95"/>
      <c r="H65" s="95" t="str">
        <f>'Valbara Tjänster'!Z28</f>
        <v>Dec,Mar,Jun,Sep</v>
      </c>
      <c r="I65" s="95"/>
      <c r="J65" s="96" t="str">
        <f>'Valbara Tjänster'!Z29</f>
        <v>N/A</v>
      </c>
    </row>
    <row r="66" spans="3:10" hidden="1" outlineLevel="1" x14ac:dyDescent="0.3">
      <c r="C66" s="87" t="str">
        <f>'Valbara Tjänster'!AD1</f>
        <v>1177 Ombudstjänst</v>
      </c>
      <c r="D66" s="94">
        <f>'Valbara Tjänster'!AD24</f>
        <v>0</v>
      </c>
      <c r="E66" s="95"/>
      <c r="F66" s="95" t="str">
        <f>'Valbara Tjänster'!AD27</f>
        <v>Kvartal förskott</v>
      </c>
      <c r="G66" s="95"/>
      <c r="H66" s="95" t="str">
        <f>'Valbara Tjänster'!AD28</f>
        <v>Dec,Mar,Jun,Sep</v>
      </c>
      <c r="I66" s="95"/>
      <c r="J66" s="96" t="str">
        <f>'Valbara Tjänster'!AD29</f>
        <v>N/A</v>
      </c>
    </row>
    <row r="67" spans="3:10" ht="100.8" hidden="1" outlineLevel="1" x14ac:dyDescent="0.3">
      <c r="C67" s="87" t="str">
        <f>'Valbara Tjänster'!AH1</f>
        <v>Hjälpmedels-tjänsten abonnemang
(ej volym)</v>
      </c>
      <c r="D67" s="94">
        <f>'Valbara Tjänster'!AH24</f>
        <v>52600</v>
      </c>
      <c r="E67" s="95"/>
      <c r="F67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7" s="95"/>
      <c r="H67" s="95" t="str">
        <f>'Valbara Tjänster'!AH28</f>
        <v>Dec, Mar, Jun, Sep</v>
      </c>
      <c r="I67" s="95"/>
      <c r="J67" s="96" t="str">
        <f>'Valbara Tjänster'!AH29</f>
        <v>Prognos 2025 inkl 1% indexhöjning. Faktureras av förvaltning</v>
      </c>
    </row>
    <row r="68" spans="3:10" ht="43.2" hidden="1" outlineLevel="1" x14ac:dyDescent="0.3">
      <c r="C68" s="87" t="str">
        <f>'Valbara Tjänster'!AL1</f>
        <v>E-klient</v>
      </c>
      <c r="D68" s="94">
        <f>'Valbara Tjänster'!AL24</f>
        <v>1260864</v>
      </c>
      <c r="E68" s="95"/>
      <c r="F68" s="95" t="str">
        <f>'Valbara Tjänster'!AL27</f>
        <v>Helår i förskott baserat på regionernas inventering av antal PC</v>
      </c>
      <c r="G68" s="95"/>
      <c r="H68" s="95" t="str">
        <f>'Valbara Tjänster'!AL28</f>
        <v>Januari</v>
      </c>
      <c r="I68" s="95"/>
      <c r="J68" s="96" t="str">
        <f>'Valbara Tjänster'!AL29</f>
        <v>Fakturerat helår 2024</v>
      </c>
    </row>
    <row r="69" spans="3:10" ht="57.6" hidden="1" outlineLevel="1" x14ac:dyDescent="0.3">
      <c r="C69" s="87" t="str">
        <f>'Valbara Tjänster'!AP1</f>
        <v>Eira Licenser (innehåll)</v>
      </c>
      <c r="D69" s="94">
        <f>'Valbara Tjänster'!AP24</f>
        <v>1460694.7571552701</v>
      </c>
      <c r="E69" s="95"/>
      <c r="F69" s="95" t="str">
        <f>'Valbara Tjänster'!AP27</f>
        <v>Licenskostnaden fördelas solidariskt mellan landsting och regioner baserat på antal invånare.</v>
      </c>
      <c r="G69" s="95"/>
      <c r="H69" s="95" t="str">
        <f>'Valbara Tjänster'!AP28</f>
        <v>Årsvis engång i Dec</v>
      </c>
      <c r="I69" s="95"/>
      <c r="J69" s="96" t="str">
        <f>'Valbara Tjänster'!AP29</f>
        <v>Prognos. Faktureras av förvaltning</v>
      </c>
    </row>
    <row r="70" spans="3:10" ht="28.8" hidden="1" outlineLevel="1" x14ac:dyDescent="0.3">
      <c r="C70" s="87" t="str">
        <f>'Valbara Tjänster'!AT1</f>
        <v>Informations- utlämning till kvalitetsregister</v>
      </c>
      <c r="D70" s="94">
        <f>'Valbara Tjänster'!AT24</f>
        <v>0</v>
      </c>
      <c r="E70" s="95"/>
      <c r="F70" s="95" t="str">
        <f>'Valbara Tjänster'!AT27</f>
        <v>Faktureras separat av tjänstens förvaltning</v>
      </c>
      <c r="G70" s="95"/>
      <c r="H70" s="95" t="str">
        <f>'Valbara Tjänster'!AT28</f>
        <v xml:space="preserve"> </v>
      </c>
      <c r="I70" s="95"/>
      <c r="J70" s="103" t="str">
        <f>'Valbara Tjänster'!AT29</f>
        <v>Ingen regionsfakturering</v>
      </c>
    </row>
    <row r="71" spans="3:10" ht="28.8" hidden="1" outlineLevel="1" x14ac:dyDescent="0.3">
      <c r="C71" s="87" t="str">
        <f>'Valbara Tjänster'!AX1</f>
        <v xml:space="preserve">1177 inkorg </v>
      </c>
      <c r="D71" s="94">
        <f>'Valbara Tjänster'!AX24</f>
        <v>270784.71679999999</v>
      </c>
      <c r="E71" s="95"/>
      <c r="F71" s="95" t="str">
        <f>'Valbara Tjänster'!AX27</f>
        <v xml:space="preserve">Volymsbaserad. Faktureras av förvaltning kvartalsvis efterskott </v>
      </c>
      <c r="G71" s="95"/>
      <c r="H71" s="95">
        <f>'Valbara Tjänster'!AX28</f>
        <v>0</v>
      </c>
      <c r="I71" s="95"/>
      <c r="J71" s="96" t="str">
        <f>'Valbara Tjänster'!AX29</f>
        <v>Prognos 2023. Faktureras av förvaltning</v>
      </c>
    </row>
    <row r="72" spans="3:10" hidden="1" outlineLevel="1" x14ac:dyDescent="0.3">
      <c r="C72" s="87" t="str">
        <f>'Valbara Tjänster'!BB1</f>
        <v>Bild (i 1177 på telefon)</v>
      </c>
      <c r="D72" s="94">
        <f>'Valbara Tjänster'!BB24</f>
        <v>219867.20677740002</v>
      </c>
      <c r="E72" s="95"/>
      <c r="F72" s="95" t="str">
        <f>'Valbara Tjänster'!BB27</f>
        <v>Kvartal förskott</v>
      </c>
      <c r="G72" s="95"/>
      <c r="H72" s="95" t="str">
        <f>'Valbara Tjänster'!BB28</f>
        <v>Dec,Mar,Jun,Sep</v>
      </c>
      <c r="I72" s="95"/>
      <c r="J72" s="96" t="str">
        <f>'Valbara Tjänster'!BB29</f>
        <v>N/A</v>
      </c>
    </row>
    <row r="73" spans="3:10" hidden="1" outlineLevel="1" x14ac:dyDescent="0.3">
      <c r="C73" s="87" t="str">
        <f>'Valbara Tjänster'!BF1</f>
        <v>Video (i 1177 på telefon)</v>
      </c>
      <c r="D73" s="94">
        <f>'Valbara Tjänster'!BF24</f>
        <v>0</v>
      </c>
      <c r="E73" s="95"/>
      <c r="F73" s="95" t="str">
        <f>'Valbara Tjänster'!BF27</f>
        <v>Kvartal förskott</v>
      </c>
      <c r="G73" s="95"/>
      <c r="H73" s="95" t="str">
        <f>'Valbara Tjänster'!BF28</f>
        <v>Dec,Mar,Jun,Sep</v>
      </c>
      <c r="I73" s="95"/>
      <c r="J73" s="96" t="str">
        <f>'Valbara Tjänster'!BF29</f>
        <v>N/A</v>
      </c>
    </row>
    <row r="74" spans="3:10" ht="28.8" hidden="1" outlineLevel="1" x14ac:dyDescent="0.3">
      <c r="C74" s="87" t="str">
        <f>'Valbara Tjänster'!BJ1</f>
        <v>Utbudstjänsten
PAUSAD!</v>
      </c>
      <c r="D74" s="94">
        <f>'Valbara Tjänster'!BJ24</f>
        <v>0</v>
      </c>
      <c r="E74" s="95"/>
      <c r="F74" s="95" t="str">
        <f>'Valbara Tjänster'!BJ27</f>
        <v>Kvartal förskott</v>
      </c>
      <c r="G74" s="95"/>
      <c r="H74" s="95" t="str">
        <f>'Valbara Tjänster'!BJ28</f>
        <v>Dec,Mar,Jun,Sep</v>
      </c>
      <c r="I74" s="95"/>
      <c r="J74" s="96" t="str">
        <f>'Valbara Tjänster'!BJ29</f>
        <v>Pausad</v>
      </c>
    </row>
    <row r="75" spans="3:10" hidden="1" outlineLevel="1" x14ac:dyDescent="0.3">
      <c r="C75" s="87" t="str">
        <f>'Valbara Tjänster'!BN1</f>
        <v>Statistiktjänst Organisations-statistik</v>
      </c>
      <c r="D75" s="94">
        <f>'Valbara Tjänster'!BN24</f>
        <v>0</v>
      </c>
      <c r="E75" s="95"/>
      <c r="F75" s="95" t="str">
        <f>'Valbara Tjänster'!BN27</f>
        <v>Kvartal förskott</v>
      </c>
      <c r="G75" s="95"/>
      <c r="H75" s="95" t="str">
        <f>'Valbara Tjänster'!BN28</f>
        <v>Dec,Mar,Jun,Sep</v>
      </c>
      <c r="I75" s="95"/>
      <c r="J75" s="96" t="str">
        <f>'Valbara Tjänster'!BN29</f>
        <v>Bindningstid: 2025-09-01</v>
      </c>
    </row>
    <row r="76" spans="3:10" s="70" customFormat="1" hidden="1" outlineLevel="1" x14ac:dyDescent="0.3">
      <c r="C76" s="87" t="str">
        <f>'Valbara Tjänster'!BR1</f>
        <v>Statistiktjänst export</v>
      </c>
      <c r="D76" s="94">
        <f>'Valbara Tjänster'!BR24</f>
        <v>0</v>
      </c>
      <c r="E76" s="95"/>
      <c r="F76" s="74" t="str">
        <f>'Valbara Tjänster'!BR27</f>
        <v>Kvartal förskott</v>
      </c>
      <c r="G76" s="95"/>
      <c r="H76" s="74" t="str">
        <f>'Valbara Tjänster'!BR28</f>
        <v>Dec,Mar,Jun,Sep</v>
      </c>
      <c r="I76" s="95"/>
      <c r="J76" s="166" t="str">
        <f>'Valbara Tjänster'!BR29</f>
        <v>Bindningstid: 2027-06-01</v>
      </c>
    </row>
    <row r="77" spans="3:10" s="70" customFormat="1" hidden="1" outlineLevel="1" x14ac:dyDescent="0.3">
      <c r="C77" s="87" t="str">
        <f>'Valbara Tjänster'!BV1</f>
        <v>Terminologi-tjänst</v>
      </c>
      <c r="D77" s="94">
        <f>'Valbara Tjänster'!BV24</f>
        <v>238756.37077182907</v>
      </c>
      <c r="E77" s="95"/>
      <c r="F77" s="74" t="str">
        <f>'Valbara Tjänster'!BV27</f>
        <v>Övergår från utveckling 2024</v>
      </c>
      <c r="G77" s="95"/>
      <c r="H77" s="74" t="str">
        <f>'Valbara Tjänster'!BV28</f>
        <v>Dec,Mar,Jun,Sep</v>
      </c>
      <c r="I77" s="95"/>
      <c r="J77" s="166" t="str">
        <f>'Valbara Tjänster'!BV29</f>
        <v>Bindningstid: 2025-12-31</v>
      </c>
    </row>
    <row r="78" spans="3:10" s="70" customFormat="1" ht="28.8" hidden="1" outlineLevel="1" x14ac:dyDescent="0.3">
      <c r="C78" s="87" t="str">
        <f>'Valbara Tjänster'!BZ1</f>
        <v>Digitalt möte</v>
      </c>
      <c r="D78" s="94">
        <f>'Valbara Tjänster'!BZ24</f>
        <v>600000</v>
      </c>
      <c r="E78" s="95"/>
      <c r="F78" s="74" t="str">
        <f>'Valbara Tjänster'!BZ27</f>
        <v>Volymbaserad. Faktureras av förvaltning</v>
      </c>
      <c r="G78" s="95"/>
      <c r="H78" s="74">
        <f>'Valbara Tjänster'!BZ28</f>
        <v>0</v>
      </c>
      <c r="I78" s="95"/>
      <c r="J78" s="166" t="str">
        <f>'Valbara Tjänster'!BZ29</f>
        <v>Prognos 2025</v>
      </c>
    </row>
    <row r="79" spans="3:10" s="70" customFormat="1" hidden="1" outlineLevel="1" x14ac:dyDescent="0.3">
      <c r="C79" s="87" t="str">
        <f>'Valbara Tjänster'!CD1</f>
        <v>Video och distans Infrastruktur</v>
      </c>
      <c r="D79" s="94">
        <f>'Valbara Tjänster'!CD24</f>
        <v>125131.49925665844</v>
      </c>
      <c r="E79" s="95"/>
      <c r="F79" s="74" t="str">
        <f>'Valbara Tjänster'!CD27</f>
        <v>Kvartal förskott</v>
      </c>
      <c r="G79" s="95"/>
      <c r="H79" s="74" t="str">
        <f>'Valbara Tjänster'!CD28</f>
        <v>Dec,Mar,Jun,Sep</v>
      </c>
      <c r="I79" s="95"/>
      <c r="J79" s="166" t="str">
        <f>'Valbara Tjänster'!CD29</f>
        <v>Prishöjd 24% 250701</v>
      </c>
    </row>
    <row r="80" spans="3:10" s="70" customFormat="1" hidden="1" outlineLevel="1" x14ac:dyDescent="0.3">
      <c r="C80" s="87" t="str">
        <f>'Valbara Tjänster'!CH1</f>
        <v>Video &amp; distans Flerpartsmöte</v>
      </c>
      <c r="D80" s="94">
        <f>'Valbara Tjänster'!CH24</f>
        <v>0</v>
      </c>
      <c r="E80" s="95"/>
      <c r="F80" s="74" t="str">
        <f>'Valbara Tjänster'!CH27</f>
        <v>Kvartal förskott</v>
      </c>
      <c r="G80" s="95"/>
      <c r="H80" s="74" t="str">
        <f>'Valbara Tjänster'!CH28</f>
        <v>Dec,Mar,Jun,Sep</v>
      </c>
      <c r="I80" s="95"/>
      <c r="J80" s="166" t="str">
        <f>'Valbara Tjänster'!CH29</f>
        <v>Prishöjd 24% 250701</v>
      </c>
    </row>
    <row r="81" spans="3:10" s="70" customFormat="1" hidden="1" outlineLevel="1" x14ac:dyDescent="0.3">
      <c r="C81" s="87" t="str">
        <f>'Valbara Tjänster'!CL1</f>
        <v xml:space="preserve">1177 Egen provhantering </v>
      </c>
      <c r="D81" s="94">
        <f>'Valbara Tjänster'!CL24</f>
        <v>0</v>
      </c>
      <c r="E81" s="95"/>
      <c r="F81" s="74" t="str">
        <f>'Valbara Tjänster'!CL27</f>
        <v>Kvartal förskott</v>
      </c>
      <c r="G81" s="95"/>
      <c r="H81" s="74" t="str">
        <f>'Valbara Tjänster'!CL28</f>
        <v>Dec,Mar,Jun,Sep</v>
      </c>
      <c r="I81" s="95"/>
      <c r="J81" s="166" t="str">
        <f>'Valbara Tjänster'!CL29</f>
        <v>N/A</v>
      </c>
    </row>
    <row r="82" spans="3:10" s="70" customFormat="1" hidden="1" outlineLevel="1" x14ac:dyDescent="0.3">
      <c r="C82" s="87" t="str">
        <f>'Valbara Tjänster'!CP1</f>
        <v>1177 Symtom- bedömning och hänvisning</v>
      </c>
      <c r="D82" s="94">
        <f>'Valbara Tjänster'!CP24</f>
        <v>0</v>
      </c>
      <c r="E82" s="95"/>
      <c r="F82" s="74" t="str">
        <f>'Valbara Tjänster'!CP27</f>
        <v>Kvartal förskott</v>
      </c>
      <c r="G82" s="95"/>
      <c r="H82" s="74" t="str">
        <f>'Valbara Tjänster'!CP28</f>
        <v>Dec,Mar,Jun,Sep</v>
      </c>
      <c r="I82" s="95"/>
      <c r="J82" s="166" t="str">
        <f>'Valbara Tjänster'!CP29</f>
        <v>Bindningstid: 2027-03-31</v>
      </c>
    </row>
    <row r="83" spans="3:10" s="70" customFormat="1" hidden="1" outlineLevel="1" x14ac:dyDescent="0.3">
      <c r="C83" s="87" t="str">
        <f>'Valbara Tjänster'!CT1</f>
        <v>Listnings-funktion i 1177 SBH (NY 2025)</v>
      </c>
      <c r="D83" s="94">
        <f>'Valbara Tjänster'!CT24</f>
        <v>0</v>
      </c>
      <c r="E83" s="95"/>
      <c r="F83" s="74" t="str">
        <f>'Valbara Tjänster'!CT27</f>
        <v>Kvartal förskott</v>
      </c>
      <c r="G83" s="95"/>
      <c r="H83" s="74" t="str">
        <f>'Valbara Tjänster'!CT28</f>
        <v>Dec,Mar,Jun,Sep</v>
      </c>
      <c r="I83" s="95"/>
      <c r="J83" s="166" t="str">
        <f>'Valbara Tjänster'!CT29</f>
        <v>N/A</v>
      </c>
    </row>
    <row r="84" spans="3:10" s="70" customFormat="1" ht="28.8" hidden="1" outlineLevel="1" x14ac:dyDescent="0.3">
      <c r="C84" s="87" t="str">
        <f>'Valbara Tjänster'!CX1</f>
        <v>1177 samtycken förvaltning
(Ny Q3-25)</v>
      </c>
      <c r="D84" s="94">
        <f>'Valbara Tjänster'!CX24</f>
        <v>108990.08196562501</v>
      </c>
      <c r="E84" s="95"/>
      <c r="F84" s="74" t="str">
        <f>'Valbara Tjänster'!CX27</f>
        <v>Kvartal förskott</v>
      </c>
      <c r="G84" s="95"/>
      <c r="H84" s="74" t="str">
        <f>'Valbara Tjänster'!CX28</f>
        <v>Dec,Mar,Jun,Sep</v>
      </c>
      <c r="I84" s="95"/>
      <c r="J84" s="166" t="str">
        <f>'Valbara Tjänster'!CX29</f>
        <v>Bindningstid: 2028-06-30</v>
      </c>
    </row>
    <row r="85" spans="3:10" s="70" customFormat="1" hidden="1" outlineLevel="1" x14ac:dyDescent="0.3">
      <c r="C85" s="87" t="str">
        <f>'Valbara Tjänster'!DB1</f>
        <v>Händelseanalys (Nitha)</v>
      </c>
      <c r="D85" s="94">
        <f>'Valbara Tjänster'!DB24</f>
        <v>156086.20345500004</v>
      </c>
      <c r="E85" s="95"/>
      <c r="F85" s="74" t="str">
        <f>'Valbara Tjänster'!DB27</f>
        <v>Kvartal förskott</v>
      </c>
      <c r="G85" s="95"/>
      <c r="H85" s="74" t="str">
        <f>'Valbara Tjänster'!DB28</f>
        <v>Dec,Mar,Jun,Sep</v>
      </c>
      <c r="I85" s="95"/>
      <c r="J85" s="166" t="str">
        <f>'Valbara Tjänster'!DB29</f>
        <v>N/A</v>
      </c>
    </row>
    <row r="86" spans="3:10" s="70" customFormat="1" hidden="1" outlineLevel="1" x14ac:dyDescent="0.3">
      <c r="C86" s="87" t="str">
        <f>'Valbara Tjänster'!DF1</f>
        <v>Beställning läkemedelsnära produkter</v>
      </c>
      <c r="D86" s="94">
        <f>'Valbara Tjänster'!DF24</f>
        <v>0</v>
      </c>
      <c r="E86" s="95"/>
      <c r="F86" s="74">
        <f>'Valbara Tjänster'!DF27</f>
        <v>0</v>
      </c>
      <c r="G86" s="95"/>
      <c r="H86" s="74">
        <f>'Valbara Tjänster'!DF28</f>
        <v>0</v>
      </c>
      <c r="I86" s="95"/>
      <c r="J86" s="166" t="str">
        <f>'Valbara Tjänster'!DF29</f>
        <v>Väntar</v>
      </c>
    </row>
    <row r="87" spans="3:10" s="70" customFormat="1" hidden="1" outlineLevel="1" x14ac:dyDescent="0.3">
      <c r="C87" s="87">
        <f>'Valbara Tjänster'!DJ1</f>
        <v>0</v>
      </c>
      <c r="D87" s="94">
        <f>'Valbara Tjänster'!DJ24</f>
        <v>0</v>
      </c>
      <c r="E87" s="95"/>
      <c r="F87" s="74">
        <f>'Valbara Tjänster'!DJ27</f>
        <v>0</v>
      </c>
      <c r="G87" s="95"/>
      <c r="H87" s="74">
        <f>'Valbara Tjänster'!DJ28</f>
        <v>0</v>
      </c>
      <c r="I87" s="95"/>
      <c r="J87" s="166">
        <f>'Valbara Tjänster'!DJ29</f>
        <v>0</v>
      </c>
    </row>
    <row r="88" spans="3:10" s="70" customFormat="1" hidden="1" outlineLevel="1" x14ac:dyDescent="0.3">
      <c r="C88" s="87">
        <f>'Valbara Tjänster'!DN1</f>
        <v>0</v>
      </c>
      <c r="D88" s="94">
        <f>'Valbara Tjänster'!DN24</f>
        <v>0</v>
      </c>
      <c r="E88" s="95"/>
      <c r="F88" s="74">
        <f>'Valbara Tjänster'!DN27</f>
        <v>0</v>
      </c>
      <c r="G88" s="95"/>
      <c r="H88" s="74">
        <f>'Valbara Tjänster'!DN28</f>
        <v>0</v>
      </c>
      <c r="I88" s="95"/>
      <c r="J88" s="166">
        <f>'Valbara Tjänster'!DN29</f>
        <v>0</v>
      </c>
    </row>
    <row r="89" spans="3:10" s="70" customFormat="1" hidden="1" outlineLevel="1" x14ac:dyDescent="0.3">
      <c r="C89" s="87">
        <f>'Valbara Tjänster'!DR1</f>
        <v>0</v>
      </c>
      <c r="D89" s="94">
        <f>'Valbara Tjänster'!DR24</f>
        <v>0</v>
      </c>
      <c r="E89" s="95"/>
      <c r="F89" s="74">
        <f>'Valbara Tjänster'!DR27</f>
        <v>0</v>
      </c>
      <c r="G89" s="95"/>
      <c r="H89" s="74">
        <f>'Valbara Tjänster'!DR28</f>
        <v>0</v>
      </c>
      <c r="I89" s="95"/>
      <c r="J89" s="166">
        <f>'Valbara Tjänster'!DR29</f>
        <v>0</v>
      </c>
    </row>
    <row r="90" spans="3:10" s="70" customFormat="1" hidden="1" outlineLevel="1" x14ac:dyDescent="0.3">
      <c r="C90" s="87">
        <f>'Valbara Tjänster'!DV1</f>
        <v>0</v>
      </c>
      <c r="D90" s="94">
        <f>'Valbara Tjänster'!DV24</f>
        <v>0</v>
      </c>
      <c r="E90" s="95"/>
      <c r="F90" s="74">
        <f>'Valbara Tjänster'!DV27</f>
        <v>0</v>
      </c>
      <c r="G90" s="95"/>
      <c r="H90" s="74">
        <f>'Valbara Tjänster'!DV28</f>
        <v>0</v>
      </c>
      <c r="I90" s="95"/>
      <c r="J90" s="166">
        <f>'Valbara Tjänster'!DV29</f>
        <v>0</v>
      </c>
    </row>
    <row r="91" spans="3:10" s="70" customFormat="1" ht="16.5" hidden="1" customHeight="1" outlineLevel="1" x14ac:dyDescent="0.3">
      <c r="C91" s="87">
        <f>'Valbara Tjänster'!DZ1</f>
        <v>0</v>
      </c>
      <c r="D91" s="94">
        <f>'Valbara Tjänster'!DZ24</f>
        <v>0</v>
      </c>
      <c r="E91" s="95"/>
      <c r="F91" s="74">
        <f>'Valbara Tjänster'!DZ27</f>
        <v>0</v>
      </c>
      <c r="G91" s="95"/>
      <c r="H91" s="74">
        <f>'Valbara Tjänster'!DZ28</f>
        <v>0</v>
      </c>
      <c r="I91" s="95"/>
      <c r="J91" s="166">
        <f>'Valbara Tjänster'!DZ29</f>
        <v>0</v>
      </c>
    </row>
    <row r="92" spans="3:10" s="70" customFormat="1" ht="16.5" hidden="1" customHeight="1" outlineLevel="1" x14ac:dyDescent="0.3">
      <c r="C92" s="87">
        <f>'Valbara Tjänster'!ED1</f>
        <v>0</v>
      </c>
      <c r="D92" s="94">
        <f>'Valbara Tjänster'!ED24</f>
        <v>0</v>
      </c>
      <c r="E92" s="95"/>
      <c r="F92" s="74">
        <f>'Valbara Tjänster'!ED27</f>
        <v>0</v>
      </c>
      <c r="G92" s="95"/>
      <c r="H92" s="74">
        <f>'Valbara Tjänster'!ED28</f>
        <v>0</v>
      </c>
      <c r="I92" s="95"/>
      <c r="J92" s="166">
        <f>'Valbara Tjänster'!ED29</f>
        <v>0</v>
      </c>
    </row>
    <row r="93" spans="3:10" s="70" customFormat="1" ht="16.5" hidden="1" customHeight="1" outlineLevel="1" x14ac:dyDescent="0.3">
      <c r="C93" s="87">
        <f>'Valbara Tjänster'!EH1</f>
        <v>0</v>
      </c>
      <c r="D93" s="94">
        <f>'Valbara Tjänster'!EH24</f>
        <v>0</v>
      </c>
      <c r="E93" s="95"/>
      <c r="F93" s="74">
        <f>'Valbara Tjänster'!EH27</f>
        <v>0</v>
      </c>
      <c r="G93" s="95"/>
      <c r="H93" s="74">
        <f>'Valbara Tjänster'!EH28</f>
        <v>0</v>
      </c>
      <c r="I93" s="95"/>
      <c r="J93" s="166">
        <f>'Valbara Tjänster'!EH29</f>
        <v>0</v>
      </c>
    </row>
    <row r="94" spans="3:10" s="70" customFormat="1" ht="16.5" hidden="1" customHeight="1" outlineLevel="1" x14ac:dyDescent="0.3">
      <c r="C94" s="87">
        <f>'Valbara Tjänster'!EL1</f>
        <v>0</v>
      </c>
      <c r="D94" s="94">
        <f>'Valbara Tjänster'!EL24</f>
        <v>0</v>
      </c>
      <c r="E94" s="95"/>
      <c r="F94" s="74">
        <f>'Valbara Tjänster'!EL27</f>
        <v>0</v>
      </c>
      <c r="G94" s="95"/>
      <c r="H94" s="74">
        <f>'Valbara Tjänster'!EL28</f>
        <v>0</v>
      </c>
      <c r="I94" s="95"/>
      <c r="J94" s="166">
        <f>'Valbara Tjänster'!EL29</f>
        <v>0</v>
      </c>
    </row>
    <row r="95" spans="3:10" s="70" customFormat="1" ht="16.5" hidden="1" customHeight="1" outlineLevel="1" x14ac:dyDescent="0.3">
      <c r="C95" s="87">
        <f>'Valbara Tjänster'!EP1</f>
        <v>0</v>
      </c>
      <c r="D95" s="94">
        <f>'Valbara Tjänster'!EP24</f>
        <v>0</v>
      </c>
      <c r="E95" s="95"/>
      <c r="F95" s="74">
        <f>'Valbara Tjänster'!EP27</f>
        <v>0</v>
      </c>
      <c r="G95" s="95"/>
      <c r="H95" s="74">
        <f>'Valbara Tjänster'!EP28</f>
        <v>0</v>
      </c>
      <c r="I95" s="95"/>
      <c r="J95" s="166">
        <f>'Valbara Tjänster'!EP29</f>
        <v>0</v>
      </c>
    </row>
    <row r="96" spans="3:10" s="70" customFormat="1" ht="16.5" hidden="1" customHeight="1" outlineLevel="1" x14ac:dyDescent="0.3">
      <c r="C96" s="87">
        <f>'Valbara Tjänster'!ET1</f>
        <v>0</v>
      </c>
      <c r="D96" s="94">
        <f>'Valbara Tjänster'!ET24</f>
        <v>0</v>
      </c>
      <c r="E96" s="95"/>
      <c r="F96" s="74">
        <f>'Valbara Tjänster'!ET27</f>
        <v>0</v>
      </c>
      <c r="G96" s="95"/>
      <c r="H96" s="74">
        <f>'Valbara Tjänster'!ET28</f>
        <v>0</v>
      </c>
      <c r="I96" s="95"/>
      <c r="J96" s="166">
        <f>'Valbara Tjänster'!ET29</f>
        <v>0</v>
      </c>
    </row>
    <row r="97" spans="3:10" s="70" customFormat="1" ht="16.5" hidden="1" customHeight="1" outlineLevel="1" x14ac:dyDescent="0.3">
      <c r="C97" s="87">
        <f>'Valbara Tjänster'!EX1</f>
        <v>0</v>
      </c>
      <c r="D97" s="94">
        <f>'Valbara Tjänster'!EX24</f>
        <v>0</v>
      </c>
      <c r="E97" s="95"/>
      <c r="F97" s="74">
        <f>'Valbara Tjänster'!EX27</f>
        <v>0</v>
      </c>
      <c r="G97" s="95"/>
      <c r="H97" s="74">
        <f>'Valbara Tjänster'!EX28</f>
        <v>0</v>
      </c>
      <c r="I97" s="95"/>
      <c r="J97" s="166">
        <f>'Valbara Tjänster'!EX29</f>
        <v>0</v>
      </c>
    </row>
    <row r="98" spans="3:10" s="70" customFormat="1" ht="16.5" hidden="1" customHeight="1" outlineLevel="1" x14ac:dyDescent="0.3">
      <c r="C98" s="87">
        <f>'Valbara Tjänster'!FB1</f>
        <v>0</v>
      </c>
      <c r="D98" s="94">
        <f>'Valbara Tjänster'!FB24</f>
        <v>0</v>
      </c>
      <c r="E98" s="95"/>
      <c r="F98" s="74">
        <f>'Valbara Tjänster'!FB27</f>
        <v>0</v>
      </c>
      <c r="G98" s="95"/>
      <c r="H98" s="74">
        <f>'Valbara Tjänster'!FB28</f>
        <v>0</v>
      </c>
      <c r="I98" s="95"/>
      <c r="J98" s="166">
        <f>'Valbara Tjänster'!FB29</f>
        <v>0</v>
      </c>
    </row>
    <row r="99" spans="3:10" s="70" customFormat="1" ht="16.5" hidden="1" customHeight="1" outlineLevel="1" x14ac:dyDescent="0.3">
      <c r="C99" s="87">
        <f>'Valbara Tjänster'!FF1</f>
        <v>0</v>
      </c>
      <c r="D99" s="94">
        <f>'Valbara Tjänster'!FF24</f>
        <v>0</v>
      </c>
      <c r="E99" s="95"/>
      <c r="F99" s="74">
        <f>'Valbara Tjänster'!FF27</f>
        <v>0</v>
      </c>
      <c r="G99" s="95"/>
      <c r="H99" s="74">
        <f>'Valbara Tjänster'!FF28</f>
        <v>0</v>
      </c>
      <c r="I99" s="95"/>
      <c r="J99" s="166">
        <f>'Valbara Tjänster'!FF29</f>
        <v>0</v>
      </c>
    </row>
    <row r="100" spans="3:10" s="70" customFormat="1" ht="16.5" hidden="1" customHeight="1" outlineLevel="1" x14ac:dyDescent="0.3">
      <c r="C100" s="87">
        <f>'Valbara Tjänster'!FJ1</f>
        <v>0</v>
      </c>
      <c r="D100" s="94">
        <f>'Valbara Tjänster'!FJ24</f>
        <v>0</v>
      </c>
      <c r="E100" s="95"/>
      <c r="F100" s="74">
        <f>'Valbara Tjänster'!FJ27</f>
        <v>0</v>
      </c>
      <c r="G100" s="95"/>
      <c r="H100" s="74">
        <f>'Valbara Tjänster'!FJ28</f>
        <v>0</v>
      </c>
      <c r="I100" s="95"/>
      <c r="J100" s="166">
        <f>'Valbara Tjänster'!FJ29</f>
        <v>0</v>
      </c>
    </row>
    <row r="101" spans="3:10" s="70" customFormat="1" ht="16.5" hidden="1" customHeight="1" outlineLevel="1" x14ac:dyDescent="0.3">
      <c r="C101" s="87">
        <f>'Valbara Tjänster'!FN1</f>
        <v>0</v>
      </c>
      <c r="D101" s="94">
        <f>'Valbara Tjänster'!FN24</f>
        <v>0</v>
      </c>
      <c r="E101" s="95"/>
      <c r="F101" s="74">
        <f>'Valbara Tjänster'!FN27</f>
        <v>0</v>
      </c>
      <c r="G101" s="95"/>
      <c r="H101" s="74">
        <f>'Valbara Tjänster'!FN28</f>
        <v>0</v>
      </c>
      <c r="I101" s="95"/>
      <c r="J101" s="166">
        <f>'Valbara Tjänster'!FN29</f>
        <v>0</v>
      </c>
    </row>
    <row r="102" spans="3:10" s="70" customFormat="1" ht="16.5" hidden="1" customHeight="1" outlineLevel="1" x14ac:dyDescent="0.3">
      <c r="C102" s="87">
        <f>'Valbara Tjänster'!FR1</f>
        <v>0</v>
      </c>
      <c r="D102" s="94">
        <f>'Valbara Tjänster'!FR24</f>
        <v>0</v>
      </c>
      <c r="E102" s="95"/>
      <c r="F102" s="74">
        <f>'Valbara Tjänster'!FR27</f>
        <v>0</v>
      </c>
      <c r="G102" s="95"/>
      <c r="H102" s="74">
        <f>'Valbara Tjänster'!FR28</f>
        <v>0</v>
      </c>
      <c r="I102" s="95"/>
      <c r="J102" s="166">
        <f>'Valbara Tjänster'!FR29</f>
        <v>0</v>
      </c>
    </row>
    <row r="103" spans="3:10" s="70" customFormat="1" ht="16.5" hidden="1" customHeight="1" outlineLevel="1" x14ac:dyDescent="0.3">
      <c r="C103" s="87">
        <f>'Valbara Tjänster'!FV1</f>
        <v>0</v>
      </c>
      <c r="D103" s="94">
        <f>'Valbara Tjänster'!FV24</f>
        <v>0</v>
      </c>
      <c r="E103" s="95"/>
      <c r="F103" s="74">
        <f>'Valbara Tjänster'!FV27</f>
        <v>0</v>
      </c>
      <c r="G103" s="95"/>
      <c r="H103" s="74">
        <f>'Valbara Tjänster'!FV28</f>
        <v>0</v>
      </c>
      <c r="I103" s="95"/>
      <c r="J103" s="166">
        <f>'Valbara Tjänster'!FV29</f>
        <v>0</v>
      </c>
    </row>
    <row r="104" spans="3:10" s="70" customFormat="1" ht="16.5" hidden="1" customHeight="1" outlineLevel="1" x14ac:dyDescent="0.3">
      <c r="C104" s="87">
        <f>'Valbara Tjänster'!FZ1</f>
        <v>0</v>
      </c>
      <c r="D104" s="94">
        <f>'Valbara Tjänster'!FZ24</f>
        <v>0</v>
      </c>
      <c r="E104" s="95"/>
      <c r="F104" s="74">
        <f>'Valbara Tjänster'!FZ27</f>
        <v>0</v>
      </c>
      <c r="G104" s="95"/>
      <c r="H104" s="74">
        <f>'Valbara Tjänster'!FZ28</f>
        <v>0</v>
      </c>
      <c r="I104" s="95"/>
      <c r="J104" s="166">
        <f>'Valbara Tjänster'!FZ29</f>
        <v>0</v>
      </c>
    </row>
    <row r="105" spans="3:10" s="70" customFormat="1" ht="16.5" hidden="1" customHeight="1" outlineLevel="1" x14ac:dyDescent="0.3">
      <c r="C105" s="87">
        <f>'Valbara Tjänster'!GD1</f>
        <v>0</v>
      </c>
      <c r="D105" s="94">
        <f>'Valbara Tjänster'!GD24</f>
        <v>0</v>
      </c>
      <c r="E105" s="95"/>
      <c r="F105" s="74">
        <f>'Valbara Tjänster'!GD27</f>
        <v>0</v>
      </c>
      <c r="G105" s="95"/>
      <c r="H105" s="74">
        <f>'Valbara Tjänster'!GD28</f>
        <v>0</v>
      </c>
      <c r="I105" s="95"/>
      <c r="J105" s="166">
        <f>'Valbara Tjänster'!GD29</f>
        <v>0</v>
      </c>
    </row>
    <row r="106" spans="3:10" s="70" customFormat="1" ht="16.5" hidden="1" customHeight="1" outlineLevel="1" x14ac:dyDescent="0.3">
      <c r="C106" s="87">
        <f>'Valbara Tjänster'!GH1</f>
        <v>0</v>
      </c>
      <c r="D106" s="94">
        <f>'Valbara Tjänster'!GH24</f>
        <v>0</v>
      </c>
      <c r="E106" s="95"/>
      <c r="F106" s="74">
        <f>'Valbara Tjänster'!GH27</f>
        <v>0</v>
      </c>
      <c r="G106" s="95"/>
      <c r="H106" s="74">
        <f>'Valbara Tjänster'!GH28</f>
        <v>0</v>
      </c>
      <c r="I106" s="95"/>
      <c r="J106" s="166">
        <f>'Valbara Tjänster'!GH29</f>
        <v>0</v>
      </c>
    </row>
    <row r="107" spans="3:10" s="70" customFormat="1" ht="16.5" hidden="1" customHeight="1" outlineLevel="1" x14ac:dyDescent="0.3">
      <c r="C107" s="87">
        <f>'Valbara Tjänster'!GL1</f>
        <v>0</v>
      </c>
      <c r="D107" s="94">
        <f>'Valbara Tjänster'!GL24</f>
        <v>0</v>
      </c>
      <c r="E107" s="95"/>
      <c r="F107" s="74">
        <f>'Valbara Tjänster'!GL27</f>
        <v>0</v>
      </c>
      <c r="G107" s="95"/>
      <c r="H107" s="74">
        <f>'Valbara Tjänster'!GL28</f>
        <v>0</v>
      </c>
      <c r="I107" s="95"/>
      <c r="J107" s="166">
        <f>'Valbara Tjänster'!GL29</f>
        <v>0</v>
      </c>
    </row>
    <row r="108" spans="3:10" ht="16.5" hidden="1" customHeight="1" outlineLevel="1" thickBot="1" x14ac:dyDescent="0.35">
      <c r="C108" s="97">
        <f>'Valbara Tjänster'!GP1</f>
        <v>0</v>
      </c>
      <c r="D108" s="98">
        <f>'Valbara Tjänster'!GP24</f>
        <v>0</v>
      </c>
      <c r="E108" s="99"/>
      <c r="F108" s="99">
        <f>'Valbara Tjänster'!GP27</f>
        <v>0</v>
      </c>
      <c r="G108" s="99"/>
      <c r="H108" s="99">
        <f>'Valbara Tjänster'!GP28</f>
        <v>0</v>
      </c>
      <c r="I108" s="99"/>
      <c r="J108" s="100">
        <f>'Valbara Tjänster'!GP29</f>
        <v>0</v>
      </c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1195083.3692238524</v>
      </c>
      <c r="E110" s="90"/>
      <c r="F110" s="73" t="s">
        <v>39</v>
      </c>
      <c r="G110" s="91"/>
      <c r="H110" s="104"/>
      <c r="I110" s="90"/>
      <c r="J110" s="102"/>
    </row>
    <row r="111" spans="3:10" ht="15" hidden="1" customHeight="1" outlineLevel="1" x14ac:dyDescent="0.3">
      <c r="C111" s="87" t="str">
        <f>'Gemensamma i utveckling'!C1</f>
        <v>Utvecklingsram 2025</v>
      </c>
      <c r="D111" s="94">
        <f>'Gemensamma i utveckling'!C27</f>
        <v>1195083.3692238524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5" hidden="1" customHeight="1" outlineLevel="1" x14ac:dyDescent="0.3">
      <c r="C112" s="87" t="str">
        <f>'Gemensamma i utveckling'!D1</f>
        <v>Utveckling ny 1177-app</v>
      </c>
      <c r="D112" s="94">
        <f>'Gemensamma i utveckling'!D27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5" hidden="1" customHeight="1" outlineLevel="1" x14ac:dyDescent="0.3">
      <c r="C113" s="87" t="str">
        <f>'Gemensamma i utveckling'!E1</f>
        <v>Förenklad utgivning SITHS eID</v>
      </c>
      <c r="D113" s="94">
        <f>'Gemensamma i utveckling'!E27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5" hidden="1" customHeight="1" outlineLevel="1" x14ac:dyDescent="0.3">
      <c r="C114" s="87">
        <f>'Gemensamma i utveckling'!F1</f>
        <v>0</v>
      </c>
      <c r="D114" s="94">
        <f>'Gemensamma i utveckling'!F27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5" hidden="1" customHeight="1" outlineLevel="1" x14ac:dyDescent="0.3">
      <c r="C115" s="87">
        <f>'Gemensamma i utveckling'!G1</f>
        <v>0</v>
      </c>
      <c r="D115" s="94">
        <f>'Gemensamma i utveckling'!G27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5" hidden="1" customHeight="1" outlineLevel="1" x14ac:dyDescent="0.3">
      <c r="C116" s="87">
        <f>'Gemensamma i utveckling'!H1</f>
        <v>0</v>
      </c>
      <c r="D116" s="94">
        <f>'Gemensamma i utveckling'!H27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5" hidden="1" customHeight="1" outlineLevel="1" x14ac:dyDescent="0.3">
      <c r="C117" s="87">
        <f>'Gemensamma i utveckling'!I1</f>
        <v>0</v>
      </c>
      <c r="D117" s="94">
        <f>'Gemensamma i utveckling'!I27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5" hidden="1" customHeight="1" outlineLevel="1" x14ac:dyDescent="0.3">
      <c r="C118" s="87">
        <f>'Gemensamma i utveckling'!J1</f>
        <v>0</v>
      </c>
      <c r="D118" s="94">
        <f>'Gemensamma i utveckling'!J27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5" hidden="1" customHeight="1" outlineLevel="1" x14ac:dyDescent="0.3">
      <c r="C119" s="87">
        <f>'Gemensamma i utveckling'!K1</f>
        <v>0</v>
      </c>
      <c r="D119" s="94">
        <f>'Gemensamma i utveckling'!K27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5" hidden="1" customHeight="1" outlineLevel="1" x14ac:dyDescent="0.3">
      <c r="C120" s="87">
        <f>'Gemensamma i utveckling'!L1</f>
        <v>0</v>
      </c>
      <c r="D120" s="94">
        <f>'Gemensamma i utveckling'!L27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5" hidden="1" customHeight="1" outlineLevel="1" x14ac:dyDescent="0.3">
      <c r="C121" s="87">
        <f>'Gemensamma i utveckling'!M1</f>
        <v>0</v>
      </c>
      <c r="D121" s="94">
        <f>'Gemensamma i utveckling'!M27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5" hidden="1" customHeight="1" outlineLevel="1" x14ac:dyDescent="0.3">
      <c r="C122" s="87">
        <f>'Gemensamma i utveckling'!N1</f>
        <v>0</v>
      </c>
      <c r="D122" s="94">
        <f>'Gemensamma i utveckling'!N27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5" hidden="1" customHeight="1" outlineLevel="1" x14ac:dyDescent="0.3">
      <c r="C123" s="87">
        <f>'Gemensamma i utveckling'!O1</f>
        <v>0</v>
      </c>
      <c r="D123" s="94">
        <f>'Gemensamma i utveckling'!O27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5" hidden="1" customHeight="1" outlineLevel="1" x14ac:dyDescent="0.3">
      <c r="C124" s="87">
        <f>'Gemensamma i utveckling'!P1</f>
        <v>0</v>
      </c>
      <c r="D124" s="94">
        <f>'Gemensamma i utveckling'!P27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5" hidden="1" customHeight="1" outlineLevel="1" x14ac:dyDescent="0.3">
      <c r="C125" s="87">
        <f>'Gemensamma i utveckling'!Q1</f>
        <v>0</v>
      </c>
      <c r="D125" s="94">
        <f>'Gemensamma i utveckling'!Q27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5" hidden="1" customHeight="1" outlineLevel="1" x14ac:dyDescent="0.3">
      <c r="C126" s="87">
        <f>'Gemensamma i utveckling'!R1</f>
        <v>0</v>
      </c>
      <c r="D126" s="94">
        <f>'Gemensamma i utveckling'!R27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5" hidden="1" customHeight="1" outlineLevel="1" x14ac:dyDescent="0.3">
      <c r="C127" s="87">
        <f>'Gemensamma i utveckling'!S1</f>
        <v>0</v>
      </c>
      <c r="D127" s="94">
        <f>'Gemensamma i utveckling'!S27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5" hidden="1" customHeight="1" outlineLevel="1" x14ac:dyDescent="0.3">
      <c r="C128" s="87">
        <f>'Gemensamma i utveckling'!T1</f>
        <v>0</v>
      </c>
      <c r="D128" s="94">
        <f>'Gemensamma i utveckling'!T27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5" hidden="1" customHeight="1" outlineLevel="1" x14ac:dyDescent="0.3">
      <c r="C129" s="87">
        <f>'Gemensamma i utveckling'!U1</f>
        <v>0</v>
      </c>
      <c r="D129" s="94">
        <f>'Gemensamma i utveckling'!U27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5" hidden="1" customHeight="1" outlineLevel="1" x14ac:dyDescent="0.3">
      <c r="C130" s="87">
        <f>'Gemensamma i utveckling'!V1</f>
        <v>0</v>
      </c>
      <c r="D130" s="94">
        <f>'Gemensamma i utveckling'!V27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5" hidden="1" customHeight="1" outlineLevel="1" thickBot="1" x14ac:dyDescent="0.35">
      <c r="C131" s="97">
        <f>'Gemensamma i utveckling'!W1</f>
        <v>0</v>
      </c>
      <c r="D131" s="98">
        <f>'Gemensamma i utveckling'!W27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t="15" collapsed="1" thickBot="1" x14ac:dyDescent="0.35">
      <c r="C132" s="95"/>
      <c r="D132" s="95"/>
      <c r="E132" s="95"/>
      <c r="F132" s="95"/>
      <c r="G132" s="95"/>
      <c r="H132" s="95"/>
      <c r="I132" s="95"/>
      <c r="J132" s="95"/>
    </row>
    <row r="133" spans="3:10" ht="21" x14ac:dyDescent="0.3">
      <c r="C133" s="88" t="s">
        <v>56</v>
      </c>
      <c r="D133" s="89">
        <f>SUM(D134:D162)</f>
        <v>767259.33587521233</v>
      </c>
      <c r="E133" s="90"/>
      <c r="F133" s="90" t="s">
        <v>39</v>
      </c>
      <c r="G133" s="90"/>
      <c r="H133" s="90"/>
      <c r="I133" s="90"/>
      <c r="J133" s="102"/>
    </row>
    <row r="134" spans="3:10" ht="28.8" hidden="1" outlineLevel="1" x14ac:dyDescent="0.3">
      <c r="C134" s="87" t="str">
        <f>'Valbara i utveckling'!F1</f>
        <v>1177 sammanhållen planering endast Q1&amp;Q2</v>
      </c>
      <c r="D134" s="94">
        <f>'Valbara i utveckling'!F27</f>
        <v>241809.27180264163</v>
      </c>
      <c r="E134" s="95"/>
      <c r="F134" s="95" t="str">
        <f>'Valbara i utveckling'!F30</f>
        <v>Kvartal förskott</v>
      </c>
      <c r="G134" s="95"/>
      <c r="H134" s="95" t="str">
        <f>'Valbara i utveckling'!F31</f>
        <v>Dec,Mar,Jun,Sep</v>
      </c>
      <c r="I134" s="95"/>
      <c r="J134" s="96" t="str">
        <f>'Valbara i utveckling'!F32</f>
        <v>2/3 av projektet 2024. 1/3 2025</v>
      </c>
    </row>
    <row r="135" spans="3:10" ht="28.8" hidden="1" outlineLevel="1" x14ac:dyDescent="0.3">
      <c r="C135" s="87" t="str">
        <f>'Valbara i utveckling'!J1</f>
        <v>Invånarens samtycken på 1177</v>
      </c>
      <c r="D135" s="94">
        <f>'Valbara i utveckling'!J27</f>
        <v>354818.50157257071</v>
      </c>
      <c r="E135" s="95"/>
      <c r="F135" s="95" t="str">
        <f>'Valbara i utveckling'!J30</f>
        <v>Kvartal förskott</v>
      </c>
      <c r="G135" s="95"/>
      <c r="H135" s="95" t="str">
        <f>'Valbara i utveckling'!J31</f>
        <v>Dec,Mar,Jun,Sep</v>
      </c>
      <c r="I135" s="95"/>
      <c r="J135" s="106" t="str">
        <f>'Valbara i utveckling'!J32</f>
        <v>Skåne och VGR kompletteringsfinansierar</v>
      </c>
    </row>
    <row r="136" spans="3:10" ht="28.8" hidden="1" outlineLevel="1" x14ac:dyDescent="0.3">
      <c r="C136" s="87" t="str">
        <f>'Valbara i utveckling'!N1</f>
        <v>Elektronisk beställning och svar av lab.undersökningar Ny 2025</v>
      </c>
      <c r="D136" s="94">
        <f>'Valbara i utveckling'!N27</f>
        <v>170631.5625</v>
      </c>
      <c r="E136" s="95"/>
      <c r="F136" s="95" t="str">
        <f>'Valbara i utveckling'!N30</f>
        <v>Kvartal förskott</v>
      </c>
      <c r="G136" s="95"/>
      <c r="H136" s="95" t="str">
        <f>'Valbara i utveckling'!N31</f>
        <v>Mar,Jun,Sep,Dec,</v>
      </c>
      <c r="I136" s="95"/>
      <c r="J136" s="106" t="str">
        <f>'Valbara i utveckling'!N32</f>
        <v>3/4 av projektet 2025</v>
      </c>
    </row>
    <row r="137" spans="3:10" hidden="1" outlineLevel="1" x14ac:dyDescent="0.3">
      <c r="C137" s="87" t="str">
        <f>'Valbara i utveckling'!R1</f>
        <v>Barn och ungas rätt till information i 1177</v>
      </c>
      <c r="D137" s="94">
        <f>'Valbara i utveckling'!R27</f>
        <v>0</v>
      </c>
      <c r="E137" s="95"/>
      <c r="F137" s="95" t="str">
        <f>'Valbara i utveckling'!R30</f>
        <v xml:space="preserve"> -</v>
      </c>
      <c r="G137" s="95"/>
      <c r="H137" s="95" t="str">
        <f>'Valbara i utveckling'!R31</f>
        <v xml:space="preserve"> -</v>
      </c>
      <c r="I137" s="95"/>
      <c r="J137" s="106" t="str">
        <f>'Valbara i utveckling'!R32</f>
        <v>Väntar Avsiktsförkl</v>
      </c>
    </row>
    <row r="138" spans="3:10" hidden="1" outlineLevel="1" x14ac:dyDescent="0.3">
      <c r="C138" s="87" t="str">
        <f>'Valbara i utveckling'!V1</f>
        <v>1177 sammanhållen planering Steg 2</v>
      </c>
      <c r="D138" s="94">
        <f>'Valbara i utveckling'!V27</f>
        <v>0</v>
      </c>
      <c r="E138" s="95"/>
      <c r="F138" s="74" t="str">
        <f>'Valbara i utveckling'!V30</f>
        <v xml:space="preserve"> -</v>
      </c>
      <c r="G138" s="95"/>
      <c r="H138" s="74" t="str">
        <f>'Valbara i utveckling'!V31</f>
        <v xml:space="preserve"> -</v>
      </c>
      <c r="I138" s="95"/>
      <c r="J138" s="106" t="str">
        <f>'Valbara i utveckling'!V32</f>
        <v>Väntar Avsiktsförkl</v>
      </c>
    </row>
    <row r="139" spans="3:10" hidden="1" outlineLevel="1" x14ac:dyDescent="0.3">
      <c r="C139" s="87" t="str">
        <f>'Valbara i utveckling'!Z1</f>
        <v>Fortsatt utveckling 1177 för vårdpersonal​</v>
      </c>
      <c r="D139" s="94">
        <f>'Valbara i utveckling'!Z27</f>
        <v>0</v>
      </c>
      <c r="E139" s="95"/>
      <c r="F139" s="95" t="str">
        <f>'Valbara i utveckling'!Z30</f>
        <v xml:space="preserve"> -</v>
      </c>
      <c r="G139" s="95"/>
      <c r="H139" s="95" t="str">
        <f>'Valbara i utveckling'!Z31</f>
        <v xml:space="preserve"> -</v>
      </c>
      <c r="I139" s="95"/>
      <c r="J139" s="106" t="str">
        <f>'Valbara i utveckling'!Z32</f>
        <v>Väntar Avsiktsförkl</v>
      </c>
    </row>
    <row r="140" spans="3:10" hidden="1" outlineLevel="1" x14ac:dyDescent="0.3">
      <c r="C140" s="87" t="str">
        <f>'Valbara i utveckling'!AD1</f>
        <v>Fristående hänvisningsstöd (RGS webb 2.0)​</v>
      </c>
      <c r="D140" s="94">
        <f>'Valbara i utveckling'!AD27</f>
        <v>0</v>
      </c>
      <c r="E140" s="95"/>
      <c r="F140" s="95" t="str">
        <f>'Valbara i utveckling'!AD30</f>
        <v xml:space="preserve"> -</v>
      </c>
      <c r="G140" s="95"/>
      <c r="H140" s="95" t="str">
        <f>'Valbara i utveckling'!AD31</f>
        <v xml:space="preserve"> -</v>
      </c>
      <c r="I140" s="95"/>
      <c r="J140" s="106" t="str">
        <f>'Valbara i utveckling'!AD32</f>
        <v>Väntar intresseanmälan</v>
      </c>
    </row>
    <row r="141" spans="3:10" hidden="1" outlineLevel="1" x14ac:dyDescent="0.3">
      <c r="C141" s="87">
        <f>'Valbara i utveckling'!AH1</f>
        <v>0</v>
      </c>
      <c r="D141" s="94">
        <f>'Valbara i utveckling'!AH27</f>
        <v>0</v>
      </c>
      <c r="E141" s="95"/>
      <c r="F141" s="95">
        <f>'Valbara i utveckling'!AH30</f>
        <v>0</v>
      </c>
      <c r="G141" s="95"/>
      <c r="H141" s="95">
        <f>'Valbara i utveckling'!AH31</f>
        <v>0</v>
      </c>
      <c r="I141" s="95"/>
      <c r="J141" s="106">
        <f>'Valbara i utveckling'!AH32</f>
        <v>0</v>
      </c>
    </row>
    <row r="142" spans="3:10" hidden="1" outlineLevel="1" x14ac:dyDescent="0.3">
      <c r="C142" s="87">
        <f>'Valbara i utveckling'!AL1</f>
        <v>0</v>
      </c>
      <c r="D142" s="94">
        <f>'Valbara i utveckling'!AL27</f>
        <v>0</v>
      </c>
      <c r="E142" s="95"/>
      <c r="F142" s="95">
        <f>'Valbara i utveckling'!AL30</f>
        <v>0</v>
      </c>
      <c r="G142" s="95"/>
      <c r="H142" s="95">
        <f>'Valbara i utveckling'!AL31</f>
        <v>0</v>
      </c>
      <c r="I142" s="95"/>
      <c r="J142" s="106">
        <f>'Valbara i utveckling'!AL32</f>
        <v>0</v>
      </c>
    </row>
    <row r="143" spans="3:10" hidden="1" outlineLevel="1" x14ac:dyDescent="0.3">
      <c r="C143" s="87">
        <f>'Valbara i utveckling'!AP1</f>
        <v>0</v>
      </c>
      <c r="D143" s="94">
        <f>'Valbara i utveckling'!AP27</f>
        <v>0</v>
      </c>
      <c r="E143" s="95"/>
      <c r="F143" s="95">
        <f>'Valbara i utveckling'!AP30</f>
        <v>0</v>
      </c>
      <c r="G143" s="95"/>
      <c r="H143" s="95">
        <f>'Valbara i utveckling'!AP31</f>
        <v>0</v>
      </c>
      <c r="I143" s="95"/>
      <c r="J143" s="106">
        <f>'Valbara i utveckling'!AP32</f>
        <v>0</v>
      </c>
    </row>
    <row r="144" spans="3:10" hidden="1" outlineLevel="1" x14ac:dyDescent="0.3">
      <c r="C144" s="87">
        <f>'Valbara i utveckling'!AT1</f>
        <v>0</v>
      </c>
      <c r="D144" s="94">
        <f>'Valbara i utveckling'!AT27</f>
        <v>0</v>
      </c>
      <c r="E144" s="95"/>
      <c r="F144" s="95">
        <f>'Valbara i utveckling'!AT30</f>
        <v>0</v>
      </c>
      <c r="G144" s="95"/>
      <c r="H144" s="95">
        <f>'Valbara i utveckling'!AT31</f>
        <v>0</v>
      </c>
      <c r="I144" s="95"/>
      <c r="J144" s="106">
        <f>'Valbara i utveckling'!AT32</f>
        <v>0</v>
      </c>
    </row>
    <row r="145" spans="1:10" hidden="1" outlineLevel="1" x14ac:dyDescent="0.3">
      <c r="C145" s="87">
        <f>'Valbara i utveckling'!AX1</f>
        <v>0</v>
      </c>
      <c r="D145" s="94">
        <f>'Valbara i utveckling'!AX27</f>
        <v>0</v>
      </c>
      <c r="E145" s="95"/>
      <c r="F145" s="95">
        <f>'Valbara i utveckling'!AX30</f>
        <v>0</v>
      </c>
      <c r="G145" s="95"/>
      <c r="H145" s="95">
        <f>'Valbara i utveckling'!AX31</f>
        <v>0</v>
      </c>
      <c r="I145" s="95"/>
      <c r="J145" s="106">
        <f>'Valbara i utveckling'!AX32</f>
        <v>0</v>
      </c>
    </row>
    <row r="146" spans="1:10" hidden="1" outlineLevel="1" x14ac:dyDescent="0.3">
      <c r="C146" s="87">
        <f>'Valbara i utveckling'!BB1</f>
        <v>0</v>
      </c>
      <c r="D146" s="94">
        <f>'Valbara i utveckling'!BB27</f>
        <v>0</v>
      </c>
      <c r="E146" s="95"/>
      <c r="F146" s="95">
        <f>'Valbara i utveckling'!BB30</f>
        <v>0</v>
      </c>
      <c r="G146" s="95"/>
      <c r="H146" s="95">
        <f>'Valbara i utveckling'!BB31</f>
        <v>0</v>
      </c>
      <c r="I146" s="95"/>
      <c r="J146" s="106">
        <f>'Valbara i utveckling'!BB32</f>
        <v>0</v>
      </c>
    </row>
    <row r="147" spans="1:10" hidden="1" outlineLevel="1" x14ac:dyDescent="0.3">
      <c r="C147" s="87">
        <f>'Valbara i utveckling'!BF1</f>
        <v>0</v>
      </c>
      <c r="D147" s="94">
        <f>'Valbara i utveckling'!BF27</f>
        <v>0</v>
      </c>
      <c r="E147" s="95"/>
      <c r="F147" s="95">
        <f>'Valbara i utveckling'!BF30</f>
        <v>0</v>
      </c>
      <c r="G147" s="95"/>
      <c r="H147" s="95">
        <f>'Valbara i utveckling'!BF31</f>
        <v>0</v>
      </c>
      <c r="I147" s="95"/>
      <c r="J147" s="106">
        <f>'Valbara i utveckling'!BF32</f>
        <v>0</v>
      </c>
    </row>
    <row r="148" spans="1:10" ht="15" hidden="1" customHeight="1" outlineLevel="1" x14ac:dyDescent="0.3">
      <c r="A148" s="70"/>
      <c r="B148" s="70"/>
      <c r="C148" s="87">
        <f>'Valbara i utveckling'!BJ1</f>
        <v>0</v>
      </c>
      <c r="D148" s="94">
        <f>'Valbara i utveckling'!BJ27</f>
        <v>0</v>
      </c>
      <c r="E148" s="95"/>
      <c r="F148" s="95">
        <f>'Valbara i utveckling'!BJ30</f>
        <v>0</v>
      </c>
      <c r="G148" s="95"/>
      <c r="H148" s="95">
        <f>'Valbara i utveckling'!BJ31</f>
        <v>0</v>
      </c>
      <c r="I148" s="95"/>
      <c r="J148" s="106">
        <f>'Valbara i utveckling'!BJ32</f>
        <v>0</v>
      </c>
    </row>
    <row r="149" spans="1:10" ht="15" hidden="1" customHeight="1" outlineLevel="1" x14ac:dyDescent="0.3">
      <c r="A149" s="70"/>
      <c r="B149" s="70"/>
      <c r="C149" s="87">
        <f>'Valbara i utveckling'!BN1</f>
        <v>0</v>
      </c>
      <c r="D149" s="94">
        <f>'Valbara i utveckling'!BN27</f>
        <v>0</v>
      </c>
      <c r="E149" s="95"/>
      <c r="F149" s="95">
        <f>'Valbara i utveckling'!BN30</f>
        <v>0</v>
      </c>
      <c r="G149" s="95"/>
      <c r="H149" s="95">
        <f>'Valbara i utveckling'!BN31</f>
        <v>0</v>
      </c>
      <c r="I149" s="95"/>
      <c r="J149" s="106">
        <f>'Valbara i utveckling'!BN32</f>
        <v>0</v>
      </c>
    </row>
    <row r="150" spans="1:10" ht="15" hidden="1" customHeight="1" outlineLevel="1" x14ac:dyDescent="0.3">
      <c r="A150" s="70"/>
      <c r="B150" s="70"/>
      <c r="C150" s="87">
        <f>'Valbara i utveckling'!BR1</f>
        <v>0</v>
      </c>
      <c r="D150" s="94">
        <f>'Valbara i utveckling'!BR27</f>
        <v>0</v>
      </c>
      <c r="E150" s="95"/>
      <c r="F150" s="95">
        <f>'Valbara i utveckling'!BR30</f>
        <v>0</v>
      </c>
      <c r="G150" s="95"/>
      <c r="H150" s="95">
        <f>'Valbara i utveckling'!BR31</f>
        <v>0</v>
      </c>
      <c r="I150" s="95"/>
      <c r="J150" s="96">
        <f>'Valbara i utveckling'!BR32</f>
        <v>0</v>
      </c>
    </row>
    <row r="151" spans="1:10" ht="15" hidden="1" customHeight="1" outlineLevel="1" x14ac:dyDescent="0.3">
      <c r="A151" s="70"/>
      <c r="B151" s="70"/>
      <c r="C151" s="87">
        <f>'Valbara i utveckling'!BV1</f>
        <v>0</v>
      </c>
      <c r="D151" s="94">
        <f>'Valbara i utveckling'!BV27</f>
        <v>0</v>
      </c>
      <c r="E151" s="95"/>
      <c r="F151" s="95">
        <f>'Valbara i utveckling'!BV30</f>
        <v>0</v>
      </c>
      <c r="G151" s="95"/>
      <c r="H151" s="95">
        <f>'Valbara i utveckling'!BV31</f>
        <v>0</v>
      </c>
      <c r="I151" s="95"/>
      <c r="J151" s="96">
        <f>'Valbara i utveckling'!BV32</f>
        <v>0</v>
      </c>
    </row>
    <row r="152" spans="1:10" ht="15" hidden="1" customHeight="1" outlineLevel="1" x14ac:dyDescent="0.3">
      <c r="A152" s="70"/>
      <c r="B152" s="70"/>
      <c r="C152" s="87">
        <f>'Valbara i utveckling'!BZ1</f>
        <v>0</v>
      </c>
      <c r="D152" s="94">
        <f>'Valbara i utveckling'!BZ27</f>
        <v>0</v>
      </c>
      <c r="E152" s="95"/>
      <c r="F152" s="95">
        <f>'Valbara i utveckling'!BZ30</f>
        <v>0</v>
      </c>
      <c r="G152" s="95"/>
      <c r="H152" s="95">
        <f>'Valbara i utveckling'!BZ31</f>
        <v>0</v>
      </c>
      <c r="I152" s="95"/>
      <c r="J152" s="96">
        <f>'Valbara i utveckling'!BZ32</f>
        <v>0</v>
      </c>
    </row>
    <row r="153" spans="1:10" ht="15" hidden="1" customHeight="1" outlineLevel="1" x14ac:dyDescent="0.3">
      <c r="A153" s="70"/>
      <c r="B153" s="70"/>
      <c r="C153" s="168">
        <f>'Valbara i utveckling'!CD1</f>
        <v>0</v>
      </c>
      <c r="D153" s="94">
        <f>'Valbara i utveckling'!CD27</f>
        <v>0</v>
      </c>
      <c r="E153" s="70"/>
      <c r="F153" s="70">
        <f>'Valbara i utveckling'!CD30</f>
        <v>0</v>
      </c>
      <c r="G153" s="70"/>
      <c r="H153" s="70">
        <f>'Valbara i utveckling'!CD31</f>
        <v>0</v>
      </c>
      <c r="I153" s="70"/>
      <c r="J153" s="169">
        <f>'Valbara i utveckling'!CD32</f>
        <v>0</v>
      </c>
    </row>
    <row r="154" spans="1:10" ht="15" hidden="1" customHeight="1" outlineLevel="1" x14ac:dyDescent="0.3">
      <c r="A154" s="70"/>
      <c r="B154" s="70"/>
      <c r="C154" s="168">
        <f>'Valbara i utveckling'!CH1</f>
        <v>0</v>
      </c>
      <c r="D154" s="94">
        <f>'Valbara i utveckling'!CH27</f>
        <v>0</v>
      </c>
      <c r="E154" s="70"/>
      <c r="F154" s="70">
        <f>'Valbara i utveckling'!CH30</f>
        <v>0</v>
      </c>
      <c r="G154" s="70"/>
      <c r="H154" s="70">
        <f>'Valbara i utveckling'!CH31</f>
        <v>0</v>
      </c>
      <c r="I154" s="70"/>
      <c r="J154" s="169">
        <f>'Valbara i utveckling'!CH32</f>
        <v>0</v>
      </c>
    </row>
    <row r="155" spans="1:10" ht="15" hidden="1" customHeight="1" outlineLevel="1" x14ac:dyDescent="0.3">
      <c r="A155" s="70"/>
      <c r="B155" s="70"/>
      <c r="C155" s="168">
        <f>'Valbara i utveckling'!CL1</f>
        <v>0</v>
      </c>
      <c r="D155" s="94">
        <f>'Valbara i utveckling'!CL27</f>
        <v>0</v>
      </c>
      <c r="E155" s="70"/>
      <c r="F155" s="70">
        <f>'Valbara i utveckling'!CL30</f>
        <v>0</v>
      </c>
      <c r="G155" s="70"/>
      <c r="H155" s="70">
        <f>'Valbara i utveckling'!CL31</f>
        <v>0</v>
      </c>
      <c r="I155" s="70"/>
      <c r="J155" s="169">
        <f>'Valbara i utveckling'!CL32</f>
        <v>0</v>
      </c>
    </row>
    <row r="156" spans="1:10" ht="15" hidden="1" customHeight="1" outlineLevel="1" x14ac:dyDescent="0.3">
      <c r="A156" s="70"/>
      <c r="B156" s="70"/>
      <c r="C156" s="168">
        <f>'Valbara i utveckling'!CP1</f>
        <v>0</v>
      </c>
      <c r="D156" s="94">
        <f>'Valbara i utveckling'!CP27</f>
        <v>0</v>
      </c>
      <c r="E156" s="70"/>
      <c r="F156" s="70">
        <f>'Valbara i utveckling'!CP30</f>
        <v>0</v>
      </c>
      <c r="G156" s="70"/>
      <c r="H156" s="70">
        <f>'Valbara i utveckling'!CP31</f>
        <v>0</v>
      </c>
      <c r="I156" s="70"/>
      <c r="J156" s="169">
        <f>'Valbara i utveckling'!CP32</f>
        <v>0</v>
      </c>
    </row>
    <row r="157" spans="1:10" ht="15" hidden="1" customHeight="1" outlineLevel="1" x14ac:dyDescent="0.3">
      <c r="A157" s="70"/>
      <c r="B157" s="70"/>
      <c r="C157" s="168">
        <f>'Valbara i utveckling'!CT1</f>
        <v>0</v>
      </c>
      <c r="D157" s="94">
        <f>'Valbara i utveckling'!CT27</f>
        <v>0</v>
      </c>
      <c r="E157" s="70"/>
      <c r="F157" s="70">
        <f>'Valbara i utveckling'!CT30</f>
        <v>0</v>
      </c>
      <c r="G157" s="70"/>
      <c r="H157" s="70">
        <f>'Valbara i utveckling'!CT31</f>
        <v>0</v>
      </c>
      <c r="I157" s="70"/>
      <c r="J157" s="169">
        <f>'Valbara i utveckling'!CT32</f>
        <v>0</v>
      </c>
    </row>
    <row r="158" spans="1:10" ht="15" hidden="1" customHeight="1" outlineLevel="1" x14ac:dyDescent="0.3">
      <c r="A158" s="70"/>
      <c r="B158" s="70"/>
      <c r="C158" s="168">
        <f>'Valbara i utveckling'!CX1</f>
        <v>0</v>
      </c>
      <c r="D158" s="94">
        <f>'Valbara i utveckling'!CX27</f>
        <v>0</v>
      </c>
      <c r="E158" s="70"/>
      <c r="F158" s="70">
        <f>'Valbara i utveckling'!CX30</f>
        <v>0</v>
      </c>
      <c r="G158" s="70"/>
      <c r="H158" s="70">
        <f>'Valbara i utveckling'!CX31</f>
        <v>0</v>
      </c>
      <c r="I158" s="70"/>
      <c r="J158" s="169">
        <f>'Valbara i utveckling'!CX32</f>
        <v>0</v>
      </c>
    </row>
    <row r="159" spans="1:10" ht="15" hidden="1" customHeight="1" outlineLevel="1" x14ac:dyDescent="0.3">
      <c r="A159" s="70"/>
      <c r="B159" s="70"/>
      <c r="C159" s="168">
        <f>'Valbara i utveckling'!DB1</f>
        <v>0</v>
      </c>
      <c r="D159" s="94">
        <f>'Valbara i utveckling'!DB27</f>
        <v>0</v>
      </c>
      <c r="E159" s="70"/>
      <c r="F159" s="70">
        <f>'Valbara i utveckling'!DB30</f>
        <v>0</v>
      </c>
      <c r="G159" s="70"/>
      <c r="H159" s="70">
        <f>'Valbara i utveckling'!DB31</f>
        <v>0</v>
      </c>
      <c r="I159" s="70"/>
      <c r="J159" s="169">
        <f>'Valbara i utveckling'!DB32</f>
        <v>0</v>
      </c>
    </row>
    <row r="160" spans="1:10" ht="15" hidden="1" customHeight="1" outlineLevel="1" x14ac:dyDescent="0.3">
      <c r="A160" s="70"/>
      <c r="B160" s="70"/>
      <c r="C160" s="168">
        <f>'Valbara i utveckling'!DF1</f>
        <v>0</v>
      </c>
      <c r="D160" s="94">
        <f>'Valbara i utveckling'!DF27</f>
        <v>0</v>
      </c>
      <c r="E160" s="70"/>
      <c r="F160" s="70">
        <f>'Valbara i utveckling'!DF30</f>
        <v>0</v>
      </c>
      <c r="G160" s="70"/>
      <c r="H160" s="70">
        <f>'Valbara i utveckling'!DF31</f>
        <v>0</v>
      </c>
      <c r="I160" s="70"/>
      <c r="J160" s="169">
        <f>'Valbara i utveckling'!DF32</f>
        <v>0</v>
      </c>
    </row>
    <row r="161" spans="1:10" ht="15" hidden="1" customHeight="1" outlineLevel="1" x14ac:dyDescent="0.3">
      <c r="A161" s="70"/>
      <c r="B161" s="70"/>
      <c r="C161" s="168">
        <f>'Valbara i utveckling'!DJ1</f>
        <v>0</v>
      </c>
      <c r="D161" s="94">
        <f>'Valbara i utveckling'!DJ27</f>
        <v>0</v>
      </c>
      <c r="E161" s="70"/>
      <c r="F161" s="70">
        <f>'Valbara i utveckling'!DJ30</f>
        <v>0</v>
      </c>
      <c r="G161" s="70"/>
      <c r="H161" s="70">
        <f>'Valbara i utveckling'!DJ31</f>
        <v>0</v>
      </c>
      <c r="I161" s="70"/>
      <c r="J161" s="169">
        <f>'Valbara i utveckling'!DJ32</f>
        <v>0</v>
      </c>
    </row>
    <row r="162" spans="1:10" ht="15" hidden="1" customHeight="1" outlineLevel="1" thickBot="1" x14ac:dyDescent="0.35">
      <c r="A162" s="70"/>
      <c r="B162" s="70"/>
      <c r="C162" s="170">
        <f>'Valbara i utveckling'!DN1</f>
        <v>0</v>
      </c>
      <c r="D162" s="98">
        <f>'Valbara i utveckling'!DN27</f>
        <v>0</v>
      </c>
      <c r="E162" s="171"/>
      <c r="F162" s="171">
        <f>'Valbara i utveckling'!DN30</f>
        <v>0</v>
      </c>
      <c r="G162" s="171"/>
      <c r="H162" s="171">
        <f>'Valbara i utveckling'!DN31</f>
        <v>0</v>
      </c>
      <c r="I162" s="171"/>
      <c r="J162" s="172">
        <f>'Valbara i utveckling'!DN32</f>
        <v>0</v>
      </c>
    </row>
    <row r="163" spans="1:10" collapsed="1" x14ac:dyDescent="0.3">
      <c r="C163" s="95"/>
      <c r="D163" s="95"/>
      <c r="E163" s="95"/>
      <c r="F163" s="95"/>
      <c r="G163" s="95"/>
      <c r="H163" s="95"/>
      <c r="I163" s="95"/>
      <c r="J163" s="95"/>
    </row>
    <row r="164" spans="1:10" x14ac:dyDescent="0.3">
      <c r="C164" s="95"/>
      <c r="D164" s="95"/>
      <c r="E164" s="95"/>
      <c r="F164" s="95"/>
      <c r="G164" s="95"/>
      <c r="H164" s="95"/>
      <c r="I164" s="95"/>
      <c r="J164" s="95"/>
    </row>
  </sheetData>
  <mergeCells count="3">
    <mergeCell ref="C2:J2"/>
    <mergeCell ref="A3:A7"/>
    <mergeCell ref="C3:J3"/>
  </mergeCells>
  <conditionalFormatting sqref="D8:D56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1A86-090C-4E36-8FAF-6993B96DAEBD}">
  <sheetPr>
    <tabColor rgb="FFE7DAC5"/>
  </sheetPr>
  <dimension ref="A1:K164"/>
  <sheetViews>
    <sheetView showZeros="0" workbookViewId="0">
      <selection activeCell="D169" sqref="D169"/>
    </sheetView>
  </sheetViews>
  <sheetFormatPr defaultColWidth="9" defaultRowHeight="14.4" outlineLevelRow="1" x14ac:dyDescent="0.3"/>
  <cols>
    <col min="1" max="1" width="21" style="70" customWidth="1"/>
    <col min="2" max="2" width="9" style="70"/>
    <col min="3" max="3" width="46.33203125" style="70" customWidth="1"/>
    <col min="4" max="4" width="26.6640625" style="70" customWidth="1"/>
    <col min="5" max="5" width="9" style="70"/>
    <col min="6" max="6" width="28.44140625" style="70" customWidth="1"/>
    <col min="7" max="7" width="5.33203125" style="70" customWidth="1"/>
    <col min="8" max="8" width="27.6640625" style="70" customWidth="1"/>
    <col min="9" max="9" width="4.6640625" style="70" customWidth="1"/>
    <col min="10" max="10" width="31.33203125" style="70" customWidth="1"/>
    <col min="11" max="11" width="4.6640625" style="70" customWidth="1"/>
    <col min="12" max="16384" width="9" style="70"/>
  </cols>
  <sheetData>
    <row r="1" spans="1:11" ht="45" customHeight="1" thickBot="1" x14ac:dyDescent="0.7">
      <c r="C1" s="77" t="str">
        <f>'Gemensamma Tjänster'!B29</f>
        <v>Region Norrbotten</v>
      </c>
    </row>
    <row r="2" spans="1:11" ht="74.7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6.350000000000001" customHeight="1" x14ac:dyDescent="0.3">
      <c r="A5" s="328"/>
      <c r="D5" s="39" t="s">
        <v>172</v>
      </c>
      <c r="E5" s="79"/>
      <c r="F5" s="78"/>
      <c r="G5" s="78"/>
      <c r="H5" s="80"/>
      <c r="I5" s="78"/>
      <c r="J5" s="78"/>
      <c r="K5" s="81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16880092.436404288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83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Tjänster'!E29</f>
        <v>1215140.9543169464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Tjänster'!F29</f>
        <v>156260.09244721968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Tjänster'!G29</f>
        <v>28184.380118691635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Tjänster'!H29</f>
        <v>274548.9757748972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Tjänster'!I29</f>
        <v>1974769.2381181987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Tjänster'!J29</f>
        <v>1519707.6123984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Tjänster'!K29</f>
        <v>1563733.7371174849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Tjänster'!L29</f>
        <v>97794.710481900533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Tjänster'!M29</f>
        <v>102175.02339848783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Tjänster'!N29</f>
        <v>71290.684472953057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Tjänster'!O29</f>
        <v>237057.14272291082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Tjänster'!P29</f>
        <v>654223.56284268037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Tjänster'!Q29</f>
        <v>347884.56575767446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Tjänster'!R29</f>
        <v>362988.76569328422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Tjänster'!S29</f>
        <v>79986.754329030096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Tjänster'!T29</f>
        <v>235538.17855591048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Tjänster'!U29</f>
        <v>176177.05890953651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Tjänster'!V29</f>
        <v>799734.63392568845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Tjänster'!W29</f>
        <v>1146064.1601173962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Tjänster'!X29</f>
        <v>472251.65563603753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Tjänster'!Y29</f>
        <v>249818.34043092263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Tjänster'!Z29</f>
        <v>202449.44288301645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Tjänster'!AA29</f>
        <v>884373.21601615718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Tjänster'!AB29</f>
        <v>89043.578174769733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Tjänster'!AC29</f>
        <v>1969568.6845514318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Tjänster'!AD29</f>
        <v>569860.29300748056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Tjänster'!AE29</f>
        <v>148514.82272325124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Tjänster'!AF29</f>
        <v>206647.48009956369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Tjänster'!AG29</f>
        <v>560388.75089266535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Tjänster'!AH29</f>
        <v>371643.89471829764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Tjänster'!AI29</f>
        <v>39049.778396404428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Tjänster'!AJ29</f>
        <v>73222.26737500001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Tjänster'!AK29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Tjänster'!AL29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Tjänster'!AM29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Tjänster'!AN29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Tjänster'!AO29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Tjänster'!AP29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Tjänster'!AQ29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Tjänster'!AR29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Tjänster'!AS29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Tjänster'!AT29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Tjänster'!AU29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Tjänster'!AV29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Tjänster'!AW29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Tjänster'!AX29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Tjänster'!AY29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Tjänster'!AZ29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4572800.609159058</v>
      </c>
      <c r="E58" s="90"/>
      <c r="F58" s="73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Tjänster'!F25</f>
        <v>39157.914120000001</v>
      </c>
      <c r="E59" s="95"/>
      <c r="F59" s="74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Tjänster'!J25</f>
        <v>0</v>
      </c>
      <c r="E60" s="95"/>
      <c r="F60" s="74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Tjänster'!N25</f>
        <v>39157.914120000001</v>
      </c>
      <c r="E61" s="95"/>
      <c r="F61" s="74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Tjänster'!R25</f>
        <v>39157.914120000001</v>
      </c>
      <c r="E62" s="95"/>
      <c r="F62" s="74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Tjänster'!V25</f>
        <v>0</v>
      </c>
      <c r="E63" s="95"/>
      <c r="F63" s="74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Tjänster'!Z25</f>
        <v>288788.37399999995</v>
      </c>
      <c r="E64" s="95"/>
      <c r="F64" s="74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Tjänster'!AD25</f>
        <v>0</v>
      </c>
      <c r="E65" s="95"/>
      <c r="F65" s="74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97.5" hidden="1" customHeight="1" outlineLevel="1" x14ac:dyDescent="0.3">
      <c r="C66" s="87" t="str">
        <f>'Valbara Tjänster'!AH1</f>
        <v>Hjälpmedels-tjänsten abonnemang
(ej volym)</v>
      </c>
      <c r="D66" s="94">
        <f>'Valbara Tjänster'!AH25</f>
        <v>52600</v>
      </c>
      <c r="E66" s="95"/>
      <c r="F66" s="74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28.5" hidden="1" customHeight="1" outlineLevel="1" x14ac:dyDescent="0.3">
      <c r="C67" s="87" t="str">
        <f>'Valbara Tjänster'!AL1</f>
        <v>E-klient</v>
      </c>
      <c r="D67" s="94">
        <f>'Valbara Tjänster'!AL25</f>
        <v>979653.11999999988</v>
      </c>
      <c r="E67" s="95"/>
      <c r="F67" s="74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28.5" hidden="1" customHeight="1" outlineLevel="1" x14ac:dyDescent="0.3">
      <c r="C68" s="87" t="str">
        <f>'Valbara Tjänster'!AP1</f>
        <v>Eira Licenser (innehåll)</v>
      </c>
      <c r="D68" s="94">
        <f>'Valbara Tjänster'!AP25</f>
        <v>1292468.4856663207</v>
      </c>
      <c r="E68" s="95"/>
      <c r="F68" s="74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9.25" hidden="1" customHeight="1" outlineLevel="1" x14ac:dyDescent="0.3">
      <c r="C69" s="87" t="str">
        <f>'Valbara Tjänster'!AT1</f>
        <v>Informations- utlämning till kvalitetsregister</v>
      </c>
      <c r="D69" s="94">
        <f>'Valbara Tjänster'!AT25</f>
        <v>0</v>
      </c>
      <c r="E69" s="95"/>
      <c r="F69" s="74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Tjänster'!AX25</f>
        <v>847813.55359999998</v>
      </c>
      <c r="E70" s="95"/>
      <c r="F70" s="74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t="16.350000000000001" hidden="1" customHeight="1" outlineLevel="1" x14ac:dyDescent="0.3">
      <c r="C71" s="87" t="str">
        <f>'Valbara Tjänster'!BB1</f>
        <v>Bild (i 1177 på telefon)</v>
      </c>
      <c r="D71" s="94">
        <f>'Valbara Tjänster'!BB25</f>
        <v>194545.3931420272</v>
      </c>
      <c r="E71" s="95"/>
      <c r="F71" s="74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Tjänster'!BF25</f>
        <v>0</v>
      </c>
      <c r="E72" s="95"/>
      <c r="F72" s="74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Tjänster'!BJ25</f>
        <v>0</v>
      </c>
      <c r="E73" s="95"/>
      <c r="F73" s="74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Tjänster'!BN25</f>
        <v>0</v>
      </c>
      <c r="E74" s="95"/>
      <c r="F74" s="74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hidden="1" outlineLevel="1" x14ac:dyDescent="0.3">
      <c r="C75" s="87" t="str">
        <f>'Valbara Tjänster'!BR1</f>
        <v>Statistiktjänst export</v>
      </c>
      <c r="D75" s="94">
        <f>'Valbara Tjänster'!BR25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hidden="1" outlineLevel="1" x14ac:dyDescent="0.3">
      <c r="C76" s="87" t="str">
        <f>'Valbara Tjänster'!BV1</f>
        <v>Terminologi-tjänst</v>
      </c>
      <c r="D76" s="94">
        <f>'Valbara Tjänster'!BV25</f>
        <v>211259.1172543315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ht="15.75" hidden="1" customHeight="1" outlineLevel="1" x14ac:dyDescent="0.3">
      <c r="C77" s="87" t="str">
        <f>'Valbara Tjänster'!BZ1</f>
        <v>Digitalt möte</v>
      </c>
      <c r="D77" s="94">
        <f>'Valbara Tjänster'!BZ25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hidden="1" outlineLevel="1" x14ac:dyDescent="0.3">
      <c r="C78" s="87" t="str">
        <f>'Valbara Tjänster'!CD1</f>
        <v>Video och distans Infrastruktur</v>
      </c>
      <c r="D78" s="94">
        <f>'Valbara Tjänster'!CD25</f>
        <v>110720.27099513859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hidden="1" outlineLevel="1" x14ac:dyDescent="0.3">
      <c r="C79" s="87" t="str">
        <f>'Valbara Tjänster'!CH1</f>
        <v>Video &amp; distans Flerpartsmöte</v>
      </c>
      <c r="D79" s="94">
        <f>'Valbara Tjänster'!CH25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hidden="1" outlineLevel="1" x14ac:dyDescent="0.3">
      <c r="C80" s="87" t="str">
        <f>'Valbara Tjänster'!CL1</f>
        <v xml:space="preserve">1177 Egen provhantering </v>
      </c>
      <c r="D80" s="94">
        <f>'Valbara Tjänster'!CL25</f>
        <v>339368.58903999999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hidden="1" outlineLevel="1" x14ac:dyDescent="0.3">
      <c r="C81" s="87" t="str">
        <f>'Valbara Tjänster'!CP1</f>
        <v>1177 Symtom- bedömning och hänvisning</v>
      </c>
      <c r="D81" s="94">
        <f>'Valbara Tjänster'!CP25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hidden="1" outlineLevel="1" x14ac:dyDescent="0.3">
      <c r="C82" s="87" t="str">
        <f>'Valbara Tjänster'!CT1</f>
        <v>Listnings-funktion i 1177 SBH (NY 2025)</v>
      </c>
      <c r="D82" s="94">
        <f>'Valbara Tjänster'!CT25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ht="28.8" hidden="1" outlineLevel="1" x14ac:dyDescent="0.3">
      <c r="C83" s="87" t="str">
        <f>'Valbara Tjänster'!CX1</f>
        <v>1177 samtycken förvaltning
(Ny Q3-25)</v>
      </c>
      <c r="D83" s="94">
        <f>'Valbara Tjänster'!CX25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hidden="1" outlineLevel="1" x14ac:dyDescent="0.3">
      <c r="C84" s="87" t="str">
        <f>'Valbara Tjänster'!DB1</f>
        <v>Händelseanalys (Nitha)</v>
      </c>
      <c r="D84" s="94">
        <f>'Valbara Tjänster'!DB25</f>
        <v>138109.96310124002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hidden="1" outlineLevel="1" x14ac:dyDescent="0.3">
      <c r="C85" s="87" t="str">
        <f>'Valbara Tjänster'!DF1</f>
        <v>Beställning läkemedelsnära produkter</v>
      </c>
      <c r="D85" s="94">
        <f>'Valbara Tjänster'!DF25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hidden="1" outlineLevel="1" x14ac:dyDescent="0.3">
      <c r="C86" s="87">
        <f>'Valbara Tjänster'!DJ1</f>
        <v>0</v>
      </c>
      <c r="D86" s="94">
        <f>'Valbara Tjänster'!DJ25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hidden="1" outlineLevel="1" x14ac:dyDescent="0.3">
      <c r="C87" s="87">
        <f>'Valbara Tjänster'!DN1</f>
        <v>0</v>
      </c>
      <c r="D87" s="94">
        <f>'Valbara Tjänster'!DN25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hidden="1" outlineLevel="1" x14ac:dyDescent="0.3">
      <c r="C88" s="87">
        <f>'Valbara Tjänster'!DR1</f>
        <v>0</v>
      </c>
      <c r="D88" s="94">
        <f>'Valbara Tjänster'!DR25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hidden="1" outlineLevel="1" x14ac:dyDescent="0.3">
      <c r="C89" s="87">
        <f>'Valbara Tjänster'!DV1</f>
        <v>0</v>
      </c>
      <c r="D89" s="94">
        <f>'Valbara Tjänster'!DV25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hidden="1" outlineLevel="1" x14ac:dyDescent="0.3">
      <c r="C90" s="87">
        <f>'Valbara Tjänster'!DZ1</f>
        <v>0</v>
      </c>
      <c r="D90" s="94">
        <f>'Valbara Tjänster'!DZ25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hidden="1" outlineLevel="1" x14ac:dyDescent="0.3">
      <c r="C91" s="87">
        <f>'Valbara Tjänster'!ED1</f>
        <v>0</v>
      </c>
      <c r="D91" s="94">
        <f>'Valbara Tjänster'!ED25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hidden="1" outlineLevel="1" x14ac:dyDescent="0.3">
      <c r="C92" s="87">
        <f>'Valbara Tjänster'!EH1</f>
        <v>0</v>
      </c>
      <c r="D92" s="94">
        <f>'Valbara Tjänster'!EH25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hidden="1" outlineLevel="1" x14ac:dyDescent="0.3">
      <c r="C93" s="87">
        <f>'Valbara Tjänster'!EL1</f>
        <v>0</v>
      </c>
      <c r="D93" s="94">
        <f>'Valbara Tjänster'!EL25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hidden="1" outlineLevel="1" x14ac:dyDescent="0.3">
      <c r="C94" s="87">
        <f>'Valbara Tjänster'!EP1</f>
        <v>0</v>
      </c>
      <c r="D94" s="94">
        <f>'Valbara Tjänster'!EP25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hidden="1" outlineLevel="1" x14ac:dyDescent="0.3">
      <c r="C95" s="87">
        <f>'Valbara Tjänster'!ET1</f>
        <v>0</v>
      </c>
      <c r="D95" s="94">
        <f>'Valbara Tjänster'!ET25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hidden="1" outlineLevel="1" x14ac:dyDescent="0.3">
      <c r="C96" s="87">
        <f>'Valbara Tjänster'!EX1</f>
        <v>0</v>
      </c>
      <c r="D96" s="94">
        <f>'Valbara Tjänster'!EX25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hidden="1" outlineLevel="1" x14ac:dyDescent="0.3">
      <c r="C97" s="87">
        <f>'Valbara Tjänster'!FB1</f>
        <v>0</v>
      </c>
      <c r="D97" s="94">
        <f>'Valbara Tjänster'!FB25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hidden="1" outlineLevel="1" x14ac:dyDescent="0.3">
      <c r="C98" s="87">
        <f>'Valbara Tjänster'!FF1</f>
        <v>0</v>
      </c>
      <c r="D98" s="94">
        <f>'Valbara Tjänster'!FF25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hidden="1" outlineLevel="1" x14ac:dyDescent="0.3">
      <c r="C99" s="87">
        <f>'Valbara Tjänster'!FJ1</f>
        <v>0</v>
      </c>
      <c r="D99" s="94">
        <f>'Valbara Tjänster'!FJ25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hidden="1" outlineLevel="1" x14ac:dyDescent="0.3">
      <c r="C100" s="87">
        <f>'Valbara Tjänster'!FN1</f>
        <v>0</v>
      </c>
      <c r="D100" s="94">
        <f>'Valbara Tjänster'!FN25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hidden="1" outlineLevel="1" x14ac:dyDescent="0.3">
      <c r="C101" s="87">
        <f>'Valbara Tjänster'!FR1</f>
        <v>0</v>
      </c>
      <c r="D101" s="94">
        <f>'Valbara Tjänster'!FR25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hidden="1" outlineLevel="1" x14ac:dyDescent="0.3">
      <c r="C102" s="87">
        <f>'Valbara Tjänster'!FV1</f>
        <v>0</v>
      </c>
      <c r="D102" s="94">
        <f>'Valbara Tjänster'!FV25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hidden="1" outlineLevel="1" x14ac:dyDescent="0.3">
      <c r="C103" s="87">
        <f>'Valbara Tjänster'!FZ1</f>
        <v>0</v>
      </c>
      <c r="D103" s="94">
        <f>'Valbara Tjänster'!FZ25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hidden="1" outlineLevel="1" x14ac:dyDescent="0.3">
      <c r="C104" s="87">
        <f>'Valbara Tjänster'!GD1</f>
        <v>0</v>
      </c>
      <c r="D104" s="94">
        <f>'Valbara Tjänster'!GD25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hidden="1" outlineLevel="1" x14ac:dyDescent="0.3">
      <c r="C105" s="87">
        <f>'Valbara Tjänster'!GH1</f>
        <v>0</v>
      </c>
      <c r="D105" s="94">
        <f>'Valbara Tjänster'!GH25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hidden="1" outlineLevel="1" x14ac:dyDescent="0.3">
      <c r="C106" s="87">
        <f>'Valbara Tjänster'!GL1</f>
        <v>0</v>
      </c>
      <c r="D106" s="94">
        <f>'Valbara Tjänster'!GL25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ht="15" hidden="1" outlineLevel="1" thickBot="1" x14ac:dyDescent="0.35">
      <c r="C107" s="97">
        <f>'Valbara Tjänster'!GP1</f>
        <v>0</v>
      </c>
      <c r="D107" s="98">
        <f>'Valbara Tjänster'!GP25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74"/>
      <c r="G108" s="95"/>
      <c r="H108" s="74"/>
      <c r="I108" s="95"/>
      <c r="J108" s="74"/>
    </row>
    <row r="109" spans="3:10" ht="15" collapsed="1" thickBot="1" x14ac:dyDescent="0.35">
      <c r="C109" s="95"/>
      <c r="D109" s="95"/>
      <c r="E109" s="95"/>
      <c r="F109" s="74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1057447.2078436897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utveckling'!C28</f>
        <v>1057447.2078436897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utveckling'!D28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utveckling'!E28</f>
        <v>0</v>
      </c>
      <c r="E113" s="95"/>
      <c r="F113" s="74" t="str">
        <f>'Gemensamma i utveckling'!E30</f>
        <v xml:space="preserve"> -</v>
      </c>
      <c r="G113" s="95"/>
      <c r="H113" s="95" t="str">
        <f>'Gemensamma i utveckling'!E31</f>
        <v xml:space="preserve"> -</v>
      </c>
      <c r="I113" s="95"/>
      <c r="J113" s="96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utveckling'!F28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utveckling'!G28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utveckling'!H28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ht="14.25" hidden="1" customHeight="1" outlineLevel="1" x14ac:dyDescent="0.3">
      <c r="C117" s="87">
        <f>'Gemensamma i utveckling'!I1</f>
        <v>0</v>
      </c>
      <c r="D117" s="94">
        <f>'Gemensamma i utveckling'!I28</f>
        <v>0</v>
      </c>
      <c r="E117" s="95"/>
      <c r="F117" s="74">
        <f>'Gemensamma i utveckling'!I30</f>
        <v>0</v>
      </c>
      <c r="G117" s="95"/>
      <c r="H117" s="95">
        <f>'Gemensamma i utveckling'!I31</f>
        <v>0</v>
      </c>
      <c r="I117" s="95"/>
      <c r="J117" s="96">
        <f>'Gemensamma i utveckling'!I32</f>
        <v>0</v>
      </c>
    </row>
    <row r="118" spans="3:10" ht="14.25" hidden="1" customHeight="1" outlineLevel="1" x14ac:dyDescent="0.3">
      <c r="C118" s="87">
        <f>'Gemensamma i utveckling'!J1</f>
        <v>0</v>
      </c>
      <c r="D118" s="94">
        <f>'Gemensamma i utveckling'!J28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ht="14.25" hidden="1" customHeight="1" outlineLevel="1" x14ac:dyDescent="0.3">
      <c r="C119" s="87">
        <f>'Gemensamma i utveckling'!K1</f>
        <v>0</v>
      </c>
      <c r="D119" s="94">
        <f>'Gemensamma i utveckling'!K28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ht="14.25" hidden="1" customHeight="1" outlineLevel="1" x14ac:dyDescent="0.3">
      <c r="C120" s="87">
        <f>'Gemensamma i utveckling'!L1</f>
        <v>0</v>
      </c>
      <c r="D120" s="94">
        <f>'Gemensamma i utveckling'!L28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ht="14.25" hidden="1" customHeight="1" outlineLevel="1" x14ac:dyDescent="0.3">
      <c r="C121" s="87">
        <f>'Gemensamma i utveckling'!M1</f>
        <v>0</v>
      </c>
      <c r="D121" s="94">
        <f>'Gemensamma i utveckling'!M28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ht="14.25" hidden="1" customHeight="1" outlineLevel="1" x14ac:dyDescent="0.3">
      <c r="C122" s="87">
        <f>'Gemensamma i utveckling'!N1</f>
        <v>0</v>
      </c>
      <c r="D122" s="94">
        <f>'Gemensamma i utveckling'!N28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ht="14.25" hidden="1" customHeight="1" outlineLevel="1" x14ac:dyDescent="0.3">
      <c r="C123" s="87">
        <f>'Gemensamma i utveckling'!O1</f>
        <v>0</v>
      </c>
      <c r="D123" s="94">
        <f>'Gemensamma i utveckling'!O28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ht="14.25" hidden="1" customHeight="1" outlineLevel="1" x14ac:dyDescent="0.3">
      <c r="C124" s="87">
        <f>'Gemensamma i utveckling'!P1</f>
        <v>0</v>
      </c>
      <c r="D124" s="94">
        <f>'Gemensamma i utveckling'!P28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ht="14.25" hidden="1" customHeight="1" outlineLevel="1" x14ac:dyDescent="0.3">
      <c r="C125" s="87">
        <f>'Gemensamma i utveckling'!Q1</f>
        <v>0</v>
      </c>
      <c r="D125" s="94">
        <f>'Gemensamma i utveckling'!Q28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ht="14.25" hidden="1" customHeight="1" outlineLevel="1" x14ac:dyDescent="0.3">
      <c r="C126" s="87">
        <f>'Gemensamma i utveckling'!R1</f>
        <v>0</v>
      </c>
      <c r="D126" s="94">
        <f>'Gemensamma i utveckling'!R28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ht="14.25" hidden="1" customHeight="1" outlineLevel="1" x14ac:dyDescent="0.3">
      <c r="C127" s="87">
        <f>'Gemensamma i utveckling'!S1</f>
        <v>0</v>
      </c>
      <c r="D127" s="94">
        <f>'Gemensamma i utveckling'!S28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ht="14.25" hidden="1" customHeight="1" outlineLevel="1" x14ac:dyDescent="0.3">
      <c r="C128" s="87">
        <f>'Gemensamma i utveckling'!T1</f>
        <v>0</v>
      </c>
      <c r="D128" s="94">
        <f>'Gemensamma i utveckling'!T28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ht="14.25" hidden="1" customHeight="1" outlineLevel="1" x14ac:dyDescent="0.3">
      <c r="C129" s="87">
        <f>'Gemensamma i utveckling'!U1</f>
        <v>0</v>
      </c>
      <c r="D129" s="94">
        <f>'Gemensamma i utveckling'!U28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ht="14.25" hidden="1" customHeight="1" outlineLevel="1" x14ac:dyDescent="0.3">
      <c r="C130" s="87">
        <f>'Gemensamma i utveckling'!V1</f>
        <v>0</v>
      </c>
      <c r="D130" s="94">
        <f>'Gemensamma i utveckling'!V28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utveckling'!W28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74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74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150980.1525</v>
      </c>
      <c r="E134" s="90"/>
      <c r="F134" s="90" t="s">
        <v>39</v>
      </c>
      <c r="G134" s="90"/>
      <c r="H134" s="90"/>
      <c r="I134" s="90"/>
      <c r="J134" s="102"/>
    </row>
    <row r="135" spans="3:10" hidden="1" outlineLevel="1" x14ac:dyDescent="0.3">
      <c r="C135" s="87" t="str">
        <f>'Valbara i utveckling'!F1</f>
        <v>1177 sammanhållen planering endast Q1&amp;Q2</v>
      </c>
      <c r="D135" s="94">
        <f>'Valbara i utveckling'!F28</f>
        <v>0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utveckling'!J28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16.95" hidden="1" customHeight="1" outlineLevel="1" x14ac:dyDescent="0.3">
      <c r="C137" s="87" t="str">
        <f>'Valbara i utveckling'!N1</f>
        <v>Elektronisk beställning och svar av lab.undersökningar Ny 2025</v>
      </c>
      <c r="D137" s="94">
        <f>'Valbara i utveckling'!N28</f>
        <v>150980.1525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t="12.9" hidden="1" customHeight="1" outlineLevel="1" x14ac:dyDescent="0.3">
      <c r="C138" s="87" t="str">
        <f>'Valbara i utveckling'!R1</f>
        <v>Barn och ungas rätt till information i 1177</v>
      </c>
      <c r="D138" s="94">
        <f>'Valbara i utveckling'!R28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t="14.25" hidden="1" customHeight="1" outlineLevel="1" x14ac:dyDescent="0.3">
      <c r="C139" s="87" t="str">
        <f>'Valbara i utveckling'!V1</f>
        <v>1177 sammanhållen planering Steg 2</v>
      </c>
      <c r="D139" s="94">
        <f>'Valbara i utveckling'!V28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utveckling'!Z28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utveckling'!AD28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utveckling'!AH28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utveckling'!AL28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utveckling'!AP28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utveckling'!AT28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utveckling'!AX28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utveckling'!BB28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utveckling'!BF28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idden="1" outlineLevel="1" x14ac:dyDescent="0.3">
      <c r="C149" s="87">
        <f>'Valbara i utveckling'!BJ1</f>
        <v>0</v>
      </c>
      <c r="D149" s="94">
        <f>'Valbara i utveckling'!BJ28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idden="1" outlineLevel="1" x14ac:dyDescent="0.3">
      <c r="C150" s="87">
        <f>'Valbara i utveckling'!BN1</f>
        <v>0</v>
      </c>
      <c r="D150" s="94">
        <f>'Valbara i utveckling'!BN28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idden="1" outlineLevel="1" x14ac:dyDescent="0.3">
      <c r="C151" s="87">
        <f>'Valbara i utveckling'!BR1</f>
        <v>0</v>
      </c>
      <c r="D151" s="94">
        <f>'Valbara i utveckling'!BR28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idden="1" outlineLevel="1" x14ac:dyDescent="0.3">
      <c r="C152" s="87">
        <f>'Valbara i utveckling'!BV1</f>
        <v>0</v>
      </c>
      <c r="D152" s="94">
        <f>'Valbara i utveckling'!BV28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idden="1" outlineLevel="1" x14ac:dyDescent="0.3">
      <c r="C153" s="87">
        <f>'Valbara i utveckling'!BZ1</f>
        <v>0</v>
      </c>
      <c r="D153" s="94">
        <f>'Valbara i utveckling'!BZ28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idden="1" outlineLevel="1" x14ac:dyDescent="0.3">
      <c r="C154" s="168">
        <f>'Valbara i utveckling'!CD1</f>
        <v>0</v>
      </c>
      <c r="D154" s="94">
        <f>'Valbara i utveckling'!CD28</f>
        <v>0</v>
      </c>
      <c r="F154" s="70">
        <f>'Valbara i utveckling'!CD30</f>
        <v>0</v>
      </c>
      <c r="H154" s="70">
        <f>'Valbara i utveckling'!CD31</f>
        <v>0</v>
      </c>
      <c r="J154" s="169">
        <f>'Valbara i utveckling'!CD32</f>
        <v>0</v>
      </c>
    </row>
    <row r="155" spans="3:10" hidden="1" outlineLevel="1" x14ac:dyDescent="0.3">
      <c r="C155" s="168">
        <f>'Valbara i utveckling'!CH1</f>
        <v>0</v>
      </c>
      <c r="D155" s="94">
        <f>'Valbara i utveckling'!CH28</f>
        <v>0</v>
      </c>
      <c r="F155" s="70">
        <f>'Valbara i utveckling'!CH30</f>
        <v>0</v>
      </c>
      <c r="H155" s="70">
        <f>'Valbara i utveckling'!CH31</f>
        <v>0</v>
      </c>
      <c r="J155" s="169">
        <f>'Valbara i utveckling'!CH32</f>
        <v>0</v>
      </c>
    </row>
    <row r="156" spans="3:10" hidden="1" outlineLevel="1" x14ac:dyDescent="0.3">
      <c r="C156" s="168">
        <f>'Valbara i utveckling'!CL1</f>
        <v>0</v>
      </c>
      <c r="D156" s="94">
        <f>'Valbara i utveckling'!CL28</f>
        <v>0</v>
      </c>
      <c r="F156" s="70">
        <f>'Valbara i utveckling'!CL30</f>
        <v>0</v>
      </c>
      <c r="H156" s="70">
        <f>'Valbara i utveckling'!CL31</f>
        <v>0</v>
      </c>
      <c r="J156" s="169">
        <f>'Valbara i utveckling'!CL32</f>
        <v>0</v>
      </c>
    </row>
    <row r="157" spans="3:10" hidden="1" outlineLevel="1" x14ac:dyDescent="0.3">
      <c r="C157" s="168">
        <f>'Valbara i utveckling'!CP1</f>
        <v>0</v>
      </c>
      <c r="D157" s="94">
        <f>'Valbara i utveckling'!CP28</f>
        <v>0</v>
      </c>
      <c r="F157" s="70">
        <f>'Valbara i utveckling'!CP30</f>
        <v>0</v>
      </c>
      <c r="H157" s="70">
        <f>'Valbara i utveckling'!CP31</f>
        <v>0</v>
      </c>
      <c r="J157" s="169">
        <f>'Valbara i utveckling'!CP32</f>
        <v>0</v>
      </c>
    </row>
    <row r="158" spans="3:10" hidden="1" outlineLevel="1" x14ac:dyDescent="0.3">
      <c r="C158" s="168">
        <f>'Valbara i utveckling'!CT1</f>
        <v>0</v>
      </c>
      <c r="D158" s="94">
        <f>'Valbara i utveckling'!CT28</f>
        <v>0</v>
      </c>
      <c r="F158" s="70">
        <f>'Valbara i utveckling'!CT30</f>
        <v>0</v>
      </c>
      <c r="H158" s="70">
        <f>'Valbara i utveckling'!CT31</f>
        <v>0</v>
      </c>
      <c r="J158" s="169">
        <f>'Valbara i utveckling'!CT32</f>
        <v>0</v>
      </c>
    </row>
    <row r="159" spans="3:10" hidden="1" outlineLevel="1" x14ac:dyDescent="0.3">
      <c r="C159" s="168">
        <f>'Valbara i utveckling'!CX1</f>
        <v>0</v>
      </c>
      <c r="D159" s="94">
        <f>'Valbara i utveckling'!CX28</f>
        <v>0</v>
      </c>
      <c r="F159" s="70">
        <f>'Valbara i utveckling'!CX30</f>
        <v>0</v>
      </c>
      <c r="H159" s="70">
        <f>'Valbara i utveckling'!CX31</f>
        <v>0</v>
      </c>
      <c r="J159" s="169">
        <f>'Valbara i utveckling'!CX32</f>
        <v>0</v>
      </c>
    </row>
    <row r="160" spans="3:10" hidden="1" outlineLevel="1" x14ac:dyDescent="0.3">
      <c r="C160" s="168">
        <f>'Valbara i utveckling'!DB1</f>
        <v>0</v>
      </c>
      <c r="D160" s="94">
        <f>'Valbara i utveckling'!DB28</f>
        <v>0</v>
      </c>
      <c r="F160" s="70">
        <f>'Valbara i utveckling'!DB30</f>
        <v>0</v>
      </c>
      <c r="H160" s="70">
        <f>'Valbara i utveckling'!DB31</f>
        <v>0</v>
      </c>
      <c r="J160" s="169">
        <f>'Valbara i utveckling'!DB32</f>
        <v>0</v>
      </c>
    </row>
    <row r="161" spans="3:10" hidden="1" outlineLevel="1" x14ac:dyDescent="0.3">
      <c r="C161" s="168">
        <f>'Valbara i utveckling'!DF1</f>
        <v>0</v>
      </c>
      <c r="D161" s="94">
        <f>'Valbara i utveckling'!DF28</f>
        <v>0</v>
      </c>
      <c r="F161" s="70">
        <f>'Valbara i utveckling'!DF30</f>
        <v>0</v>
      </c>
      <c r="H161" s="70">
        <f>'Valbara i utveckling'!DF31</f>
        <v>0</v>
      </c>
      <c r="J161" s="169">
        <f>'Valbara i utveckling'!DF32</f>
        <v>0</v>
      </c>
    </row>
    <row r="162" spans="3:10" hidden="1" outlineLevel="1" x14ac:dyDescent="0.3">
      <c r="C162" s="168">
        <f>'Valbara i utveckling'!DJ1</f>
        <v>0</v>
      </c>
      <c r="D162" s="94">
        <f>'Valbara i utveckling'!DJ28</f>
        <v>0</v>
      </c>
      <c r="F162" s="70">
        <f>'Valbara i utveckling'!DJ30</f>
        <v>0</v>
      </c>
      <c r="H162" s="70">
        <f>'Valbara i utveckling'!DJ31</f>
        <v>0</v>
      </c>
      <c r="J162" s="169">
        <f>'Valbara i utveckling'!DJ32</f>
        <v>0</v>
      </c>
    </row>
    <row r="163" spans="3:10" ht="13.5" hidden="1" customHeight="1" outlineLevel="1" thickBot="1" x14ac:dyDescent="0.35">
      <c r="C163" s="170">
        <f>'Valbara i utveckling'!DN1</f>
        <v>0</v>
      </c>
      <c r="D163" s="98">
        <f>'Valbara i utveckling'!DN28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collapsed="1" x14ac:dyDescent="0.3"/>
  </sheetData>
  <mergeCells count="3">
    <mergeCell ref="C2:J2"/>
    <mergeCell ref="A3:A7"/>
    <mergeCell ref="C3:J3"/>
  </mergeCells>
  <conditionalFormatting sqref="D8:D5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3F73"/>
  </sheetPr>
  <dimension ref="A1:AZ93"/>
  <sheetViews>
    <sheetView tabSelected="1" zoomScaleNormal="100" workbookViewId="0">
      <pane xSplit="4" ySplit="8" topLeftCell="E9" activePane="bottomRight" state="frozen"/>
      <selection activeCell="AH44" sqref="AH44"/>
      <selection pane="topRight" activeCell="AH44" sqref="AH44"/>
      <selection pane="bottomLeft" activeCell="AH44" sqref="AH44"/>
      <selection pane="bottomRight" activeCell="A54" sqref="A54"/>
    </sheetView>
  </sheetViews>
  <sheetFormatPr defaultRowHeight="14.4" outlineLevelRow="1" outlineLevelCol="1" x14ac:dyDescent="0.3"/>
  <cols>
    <col min="1" max="1" width="12.5546875" style="6" customWidth="1" outlineLevel="1"/>
    <col min="2" max="2" width="33.109375" customWidth="1"/>
    <col min="3" max="3" width="23.33203125" hidden="1" customWidth="1"/>
    <col min="4" max="4" width="14.5546875" style="5" customWidth="1"/>
    <col min="5" max="20" width="15.6640625" customWidth="1"/>
    <col min="21" max="21" width="16.44140625" customWidth="1"/>
    <col min="22" max="22" width="15.6640625" customWidth="1"/>
    <col min="23" max="23" width="17.109375" customWidth="1"/>
    <col min="24" max="31" width="15.6640625" customWidth="1"/>
    <col min="32" max="32" width="16.6640625" customWidth="1"/>
    <col min="33" max="33" width="14.88671875" customWidth="1"/>
    <col min="34" max="34" width="13.88671875" customWidth="1"/>
    <col min="35" max="35" width="16" customWidth="1"/>
    <col min="36" max="36" width="15.88671875" customWidth="1"/>
    <col min="37" max="37" width="15" customWidth="1"/>
    <col min="38" max="38" width="13.6640625" customWidth="1"/>
    <col min="39" max="52" width="14.33203125" customWidth="1"/>
  </cols>
  <sheetData>
    <row r="1" spans="1:52" s="1" customFormat="1" ht="21.6" hidden="1" thickBot="1" x14ac:dyDescent="0.35">
      <c r="A1" s="234"/>
      <c r="B1" s="329" t="s">
        <v>478</v>
      </c>
      <c r="C1" s="235"/>
      <c r="D1" s="236"/>
      <c r="E1" s="237">
        <v>9003</v>
      </c>
      <c r="F1" s="237">
        <v>9004</v>
      </c>
      <c r="G1" s="237">
        <v>9005</v>
      </c>
      <c r="H1" s="237">
        <v>9008</v>
      </c>
      <c r="I1" s="237">
        <v>9010</v>
      </c>
      <c r="J1" s="237">
        <v>9011</v>
      </c>
      <c r="K1" s="237">
        <v>9012</v>
      </c>
      <c r="L1" s="237">
        <v>9014</v>
      </c>
      <c r="M1" s="237">
        <v>9016</v>
      </c>
      <c r="N1" s="237">
        <v>9017</v>
      </c>
      <c r="O1" s="237">
        <v>9020</v>
      </c>
      <c r="P1" s="237">
        <v>9021</v>
      </c>
      <c r="Q1" s="237">
        <v>9023</v>
      </c>
      <c r="R1" s="237">
        <v>9024</v>
      </c>
      <c r="S1" s="237">
        <v>9025</v>
      </c>
      <c r="T1" s="237">
        <v>9026</v>
      </c>
      <c r="U1" s="237">
        <v>9027</v>
      </c>
      <c r="V1" s="237">
        <v>9028</v>
      </c>
      <c r="W1" s="237">
        <v>9029</v>
      </c>
      <c r="X1" s="237">
        <v>9030</v>
      </c>
      <c r="Y1" s="237">
        <v>9031</v>
      </c>
      <c r="Z1" s="237">
        <v>9032</v>
      </c>
      <c r="AA1" s="237">
        <v>9034</v>
      </c>
      <c r="AB1" s="237">
        <v>9040</v>
      </c>
      <c r="AC1" s="238"/>
      <c r="AD1" s="238"/>
      <c r="AE1" s="238"/>
      <c r="AF1" s="237">
        <v>9002</v>
      </c>
      <c r="AG1" s="238"/>
      <c r="AH1" s="238"/>
      <c r="AI1" s="238"/>
      <c r="AJ1" s="238"/>
      <c r="AK1" s="238"/>
      <c r="AL1" s="239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</row>
    <row r="2" spans="1:52" s="2" customFormat="1" ht="63" customHeight="1" thickBot="1" x14ac:dyDescent="0.35">
      <c r="A2" s="241" t="s">
        <v>452</v>
      </c>
      <c r="B2" s="330"/>
      <c r="C2" s="242"/>
      <c r="D2" s="304" t="s">
        <v>389</v>
      </c>
      <c r="E2" s="243" t="s">
        <v>58</v>
      </c>
      <c r="F2" s="230" t="s">
        <v>59</v>
      </c>
      <c r="G2" s="243" t="s">
        <v>60</v>
      </c>
      <c r="H2" s="230" t="s">
        <v>410</v>
      </c>
      <c r="I2" s="243" t="s">
        <v>492</v>
      </c>
      <c r="J2" s="230" t="s">
        <v>303</v>
      </c>
      <c r="K2" s="243" t="s">
        <v>304</v>
      </c>
      <c r="L2" s="230" t="s">
        <v>126</v>
      </c>
      <c r="M2" s="230" t="s">
        <v>0</v>
      </c>
      <c r="N2" s="230" t="s">
        <v>1</v>
      </c>
      <c r="O2" s="230" t="s">
        <v>29</v>
      </c>
      <c r="P2" s="230" t="s">
        <v>310</v>
      </c>
      <c r="Q2" s="230" t="s">
        <v>214</v>
      </c>
      <c r="R2" s="230" t="s">
        <v>3</v>
      </c>
      <c r="S2" s="230" t="s">
        <v>4</v>
      </c>
      <c r="T2" s="230" t="s">
        <v>5</v>
      </c>
      <c r="U2" s="230" t="s">
        <v>311</v>
      </c>
      <c r="V2" s="230" t="s">
        <v>465</v>
      </c>
      <c r="W2" s="230" t="s">
        <v>278</v>
      </c>
      <c r="X2" s="230" t="s">
        <v>188</v>
      </c>
      <c r="Y2" s="230" t="s">
        <v>6</v>
      </c>
      <c r="Z2" s="230" t="s">
        <v>312</v>
      </c>
      <c r="AA2" s="230" t="s">
        <v>313</v>
      </c>
      <c r="AB2" s="230" t="s">
        <v>61</v>
      </c>
      <c r="AC2" s="230" t="s">
        <v>50</v>
      </c>
      <c r="AD2" s="230" t="s">
        <v>51</v>
      </c>
      <c r="AE2" s="230" t="s">
        <v>314</v>
      </c>
      <c r="AF2" s="244" t="s">
        <v>456</v>
      </c>
      <c r="AG2" s="230" t="s">
        <v>287</v>
      </c>
      <c r="AH2" s="245" t="s">
        <v>435</v>
      </c>
      <c r="AI2" s="230" t="s">
        <v>442</v>
      </c>
      <c r="AJ2" s="230" t="s">
        <v>514</v>
      </c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</row>
    <row r="3" spans="1:52" s="2" customFormat="1" ht="15.75" customHeight="1" thickBot="1" x14ac:dyDescent="0.35">
      <c r="A3" s="267"/>
      <c r="B3" s="232"/>
      <c r="C3" s="279"/>
      <c r="D3" s="280"/>
      <c r="E3" s="233">
        <v>9003</v>
      </c>
      <c r="F3" s="232">
        <v>9004</v>
      </c>
      <c r="G3" s="233">
        <v>9005</v>
      </c>
      <c r="H3" s="232">
        <v>9008</v>
      </c>
      <c r="I3" s="233">
        <v>9010</v>
      </c>
      <c r="J3" s="232">
        <v>9011</v>
      </c>
      <c r="K3" s="233">
        <v>9012</v>
      </c>
      <c r="L3" s="232">
        <v>9014</v>
      </c>
      <c r="M3" s="232">
        <v>9016</v>
      </c>
      <c r="N3" s="232">
        <v>9017</v>
      </c>
      <c r="O3" s="232">
        <v>9020</v>
      </c>
      <c r="P3" s="232">
        <v>9021</v>
      </c>
      <c r="Q3" s="232">
        <v>9023</v>
      </c>
      <c r="R3" s="232">
        <v>9024</v>
      </c>
      <c r="S3" s="232">
        <v>9026</v>
      </c>
      <c r="T3" s="232">
        <v>9027</v>
      </c>
      <c r="U3" s="232">
        <v>9050</v>
      </c>
      <c r="V3" s="232">
        <v>9141</v>
      </c>
      <c r="W3" s="232">
        <v>9030</v>
      </c>
      <c r="X3" s="232">
        <v>9031</v>
      </c>
      <c r="Y3" s="232">
        <v>9034</v>
      </c>
      <c r="Z3" s="232">
        <v>9035</v>
      </c>
      <c r="AA3" s="232">
        <v>9040</v>
      </c>
      <c r="AB3" s="232">
        <v>9045</v>
      </c>
      <c r="AC3" s="232">
        <v>9114</v>
      </c>
      <c r="AD3" s="232">
        <v>9115</v>
      </c>
      <c r="AE3" s="232">
        <v>9049</v>
      </c>
      <c r="AF3" s="281">
        <v>9146</v>
      </c>
      <c r="AG3" s="232"/>
      <c r="AH3" s="232">
        <v>9152</v>
      </c>
      <c r="AI3" s="232">
        <v>9007</v>
      </c>
      <c r="AJ3" s="232">
        <v>9051</v>
      </c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</row>
    <row r="4" spans="1:52" s="202" customFormat="1" ht="23.1" customHeight="1" thickBot="1" x14ac:dyDescent="0.35">
      <c r="A4" s="247"/>
      <c r="B4" s="302" t="s">
        <v>446</v>
      </c>
      <c r="C4" s="248"/>
      <c r="D4" s="249">
        <f>SUM(E4:AZ4)</f>
        <v>712546279.56974304</v>
      </c>
      <c r="E4" s="249">
        <v>51710707.200000003</v>
      </c>
      <c r="F4" s="249">
        <v>6649697.6000000006</v>
      </c>
      <c r="G4" s="249">
        <v>1199395.2</v>
      </c>
      <c r="H4" s="249">
        <v>11683518.4</v>
      </c>
      <c r="I4" s="249">
        <v>84036928.799999997</v>
      </c>
      <c r="J4" s="319">
        <f>SUM(J9:J29)</f>
        <v>60900000.042797998</v>
      </c>
      <c r="K4" s="249">
        <v>66545183.20000001</v>
      </c>
      <c r="L4" s="249">
        <v>4161684.7999999993</v>
      </c>
      <c r="M4" s="249">
        <v>4348090.4000000004</v>
      </c>
      <c r="N4" s="249">
        <v>3033797.6</v>
      </c>
      <c r="O4" s="249">
        <v>10088041.6</v>
      </c>
      <c r="P4" s="249">
        <v>27840690.399999999</v>
      </c>
      <c r="Q4" s="249">
        <v>14804337.6</v>
      </c>
      <c r="R4" s="249">
        <v>15447101.6</v>
      </c>
      <c r="S4" s="249">
        <v>3403861.6</v>
      </c>
      <c r="T4" s="249">
        <v>10023401.6</v>
      </c>
      <c r="U4" s="249">
        <v>7497270.4000000004</v>
      </c>
      <c r="V4" s="249">
        <v>34032960</v>
      </c>
      <c r="W4" s="249">
        <v>48771122.399999999</v>
      </c>
      <c r="X4" s="249">
        <v>20096818.399999999</v>
      </c>
      <c r="Y4" s="249">
        <v>10631098.4</v>
      </c>
      <c r="Z4" s="249">
        <v>8615300</v>
      </c>
      <c r="AA4" s="249">
        <v>37634781.600000001</v>
      </c>
      <c r="AB4" s="249">
        <v>3789277.6</v>
      </c>
      <c r="AC4" s="249">
        <v>83815617.600000009</v>
      </c>
      <c r="AD4" s="249">
        <v>24250584.800000001</v>
      </c>
      <c r="AE4" s="249">
        <v>6320095.2000000002</v>
      </c>
      <c r="AF4" s="249">
        <v>8793948.8000000007</v>
      </c>
      <c r="AG4" s="249">
        <v>21827771</v>
      </c>
      <c r="AH4" s="249">
        <v>15815423.35</v>
      </c>
      <c r="AI4" s="249">
        <v>1661775.6563200003</v>
      </c>
      <c r="AJ4" s="249">
        <v>3115996.7206250001</v>
      </c>
      <c r="AK4" s="249">
        <v>0</v>
      </c>
      <c r="AL4" s="249">
        <v>0</v>
      </c>
      <c r="AM4" s="249">
        <v>0</v>
      </c>
      <c r="AN4" s="249">
        <v>0</v>
      </c>
      <c r="AO4" s="249">
        <v>0</v>
      </c>
      <c r="AP4" s="249">
        <v>0</v>
      </c>
      <c r="AQ4" s="249">
        <v>0</v>
      </c>
      <c r="AR4" s="249">
        <v>0</v>
      </c>
      <c r="AS4" s="249">
        <v>0</v>
      </c>
      <c r="AT4" s="249">
        <v>0</v>
      </c>
      <c r="AU4" s="249">
        <v>0</v>
      </c>
      <c r="AV4" s="249">
        <v>0</v>
      </c>
      <c r="AW4" s="249">
        <v>0</v>
      </c>
      <c r="AX4" s="249">
        <v>0</v>
      </c>
      <c r="AY4" s="249">
        <v>0</v>
      </c>
      <c r="AZ4" s="249">
        <v>0</v>
      </c>
    </row>
    <row r="5" spans="1:52" s="3" customFormat="1" ht="15" customHeight="1" x14ac:dyDescent="0.3">
      <c r="A5" s="314" t="s">
        <v>53</v>
      </c>
      <c r="B5" s="203" t="s">
        <v>463</v>
      </c>
      <c r="C5" s="204"/>
      <c r="D5" s="205">
        <f>D4/$A$8</f>
        <v>67.372968087118991</v>
      </c>
      <c r="E5" s="206">
        <f t="shared" ref="E5:AK5" si="0">E4/$A$8</f>
        <v>4.8893719970745488</v>
      </c>
      <c r="F5" s="207">
        <f t="shared" si="0"/>
        <v>0.62874493494557804</v>
      </c>
      <c r="G5" s="206">
        <f t="shared" si="0"/>
        <v>0.1134057068998203</v>
      </c>
      <c r="H5" s="207">
        <f t="shared" si="0"/>
        <v>1.104704823922138</v>
      </c>
      <c r="I5" s="206">
        <f t="shared" si="0"/>
        <v>7.945894160868634</v>
      </c>
      <c r="J5" s="320">
        <v>6.1148591999999997</v>
      </c>
      <c r="K5" s="206">
        <f t="shared" si="0"/>
        <v>6.2920074564030664</v>
      </c>
      <c r="L5" s="207">
        <f t="shared" si="0"/>
        <v>0.39349732818526972</v>
      </c>
      <c r="M5" s="207">
        <f t="shared" si="0"/>
        <v>0.4111224269334432</v>
      </c>
      <c r="N5" s="207">
        <f t="shared" si="0"/>
        <v>0.28685287503149776</v>
      </c>
      <c r="O5" s="207">
        <f t="shared" si="0"/>
        <v>0.95384864712047723</v>
      </c>
      <c r="P5" s="207">
        <f t="shared" si="0"/>
        <v>2.6324043779656954</v>
      </c>
      <c r="Q5" s="207">
        <f t="shared" si="0"/>
        <v>1.399785800970013</v>
      </c>
      <c r="R5" s="207">
        <f t="shared" si="0"/>
        <v>1.4605606863370348</v>
      </c>
      <c r="S5" s="207">
        <f>S4/$A$8</f>
        <v>0.32184331814664041</v>
      </c>
      <c r="T5" s="207">
        <f>T4/$A$8</f>
        <v>0.94773677932743916</v>
      </c>
      <c r="U5" s="207">
        <f t="shared" ref="U5:AE5" si="1">U4/$A$8</f>
        <v>0.70888498597551375</v>
      </c>
      <c r="V5" s="207">
        <f>V4/$A$8</f>
        <v>3.2178983930345129</v>
      </c>
      <c r="W5" s="207">
        <f t="shared" si="1"/>
        <v>4.6114271693514031</v>
      </c>
      <c r="X5" s="207">
        <f t="shared" si="1"/>
        <v>1.9002026163597414</v>
      </c>
      <c r="Y5" s="207">
        <f t="shared" si="1"/>
        <v>1.005195976416738</v>
      </c>
      <c r="Z5" s="207">
        <f t="shared" si="1"/>
        <v>0.81459737929084752</v>
      </c>
      <c r="AA5" s="207">
        <f t="shared" si="1"/>
        <v>3.5584593062973324</v>
      </c>
      <c r="AB5" s="207">
        <f t="shared" si="1"/>
        <v>0.35828532986262956</v>
      </c>
      <c r="AC5" s="207">
        <f t="shared" si="1"/>
        <v>7.924968653512221</v>
      </c>
      <c r="AD5" s="207">
        <f t="shared" si="1"/>
        <v>2.2929512407403645</v>
      </c>
      <c r="AE5" s="207">
        <f t="shared" si="1"/>
        <v>0.59758023362955026</v>
      </c>
      <c r="AF5" s="208">
        <f>AF4/$A$8</f>
        <v>0.8314890539038563</v>
      </c>
      <c r="AG5" s="209" t="s">
        <v>147</v>
      </c>
      <c r="AH5" s="206">
        <f t="shared" si="0"/>
        <v>1.4953863955155682</v>
      </c>
      <c r="AI5" s="207">
        <f t="shared" si="0"/>
        <v>0.15712489345787151</v>
      </c>
      <c r="AJ5" s="207">
        <f t="shared" si="0"/>
        <v>0.29462500000000003</v>
      </c>
      <c r="AK5" s="207">
        <f t="shared" si="0"/>
        <v>0</v>
      </c>
      <c r="AL5" s="207">
        <f t="shared" ref="AL5:AZ5" si="2">AL4/$A$8</f>
        <v>0</v>
      </c>
      <c r="AM5" s="207">
        <f t="shared" si="2"/>
        <v>0</v>
      </c>
      <c r="AN5" s="207">
        <f t="shared" si="2"/>
        <v>0</v>
      </c>
      <c r="AO5" s="207">
        <f t="shared" si="2"/>
        <v>0</v>
      </c>
      <c r="AP5" s="207">
        <f t="shared" si="2"/>
        <v>0</v>
      </c>
      <c r="AQ5" s="207">
        <f t="shared" si="2"/>
        <v>0</v>
      </c>
      <c r="AR5" s="207">
        <f t="shared" si="2"/>
        <v>0</v>
      </c>
      <c r="AS5" s="207">
        <f t="shared" si="2"/>
        <v>0</v>
      </c>
      <c r="AT5" s="207">
        <f t="shared" si="2"/>
        <v>0</v>
      </c>
      <c r="AU5" s="207">
        <f t="shared" si="2"/>
        <v>0</v>
      </c>
      <c r="AV5" s="207">
        <f t="shared" si="2"/>
        <v>0</v>
      </c>
      <c r="AW5" s="207">
        <f t="shared" si="2"/>
        <v>0</v>
      </c>
      <c r="AX5" s="207">
        <f t="shared" si="2"/>
        <v>0</v>
      </c>
      <c r="AY5" s="207">
        <f t="shared" si="2"/>
        <v>0</v>
      </c>
      <c r="AZ5" s="207">
        <f t="shared" si="2"/>
        <v>0</v>
      </c>
    </row>
    <row r="6" spans="1:52" s="3" customFormat="1" ht="14.25" hidden="1" customHeight="1" x14ac:dyDescent="0.3">
      <c r="A6" s="315"/>
      <c r="B6" s="203" t="s">
        <v>52</v>
      </c>
      <c r="C6" s="204"/>
      <c r="D6" s="210"/>
      <c r="E6" s="211"/>
      <c r="F6" s="212"/>
      <c r="G6" s="211"/>
      <c r="H6" s="212"/>
      <c r="I6" s="211"/>
      <c r="J6" s="212"/>
      <c r="K6" s="211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1"/>
      <c r="AG6" s="212"/>
      <c r="AH6" s="211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</row>
    <row r="7" spans="1:52" s="3" customFormat="1" ht="14.25" hidden="1" customHeight="1" x14ac:dyDescent="0.3">
      <c r="A7" s="314" t="s">
        <v>53</v>
      </c>
      <c r="B7" s="203"/>
      <c r="C7" s="204"/>
      <c r="D7" s="210"/>
      <c r="E7" s="211"/>
      <c r="F7" s="212"/>
      <c r="G7" s="211"/>
      <c r="H7" s="212"/>
      <c r="I7" s="211"/>
      <c r="J7" s="213"/>
      <c r="K7" s="211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1"/>
      <c r="AG7" s="212"/>
      <c r="AH7" s="211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</row>
    <row r="8" spans="1:52" s="154" customFormat="1" ht="16.2" outlineLevel="1" thickBot="1" x14ac:dyDescent="0.35">
      <c r="A8" s="316">
        <f>SUM(A9:A29)</f>
        <v>10576145</v>
      </c>
      <c r="B8" s="214"/>
      <c r="C8" s="215"/>
      <c r="D8" s="216"/>
      <c r="E8" s="217"/>
      <c r="F8" s="218"/>
      <c r="G8" s="217"/>
      <c r="H8" s="218"/>
      <c r="I8" s="217"/>
      <c r="J8" s="218"/>
      <c r="K8" s="217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7"/>
      <c r="AG8" s="219"/>
      <c r="AH8" s="217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</row>
    <row r="9" spans="1:52" s="3" customFormat="1" x14ac:dyDescent="0.3">
      <c r="A9" s="61">
        <v>2467195</v>
      </c>
      <c r="B9" s="7" t="s">
        <v>110</v>
      </c>
      <c r="C9" s="27">
        <f>A9/$A$8</f>
        <v>0.23327923359598418</v>
      </c>
      <c r="D9" s="19">
        <f>SUM(E9:AZ9)</f>
        <v>162129913.97520238</v>
      </c>
      <c r="E9" s="13">
        <f t="shared" ref="E9:N18" si="3">E$4*$A9/$A$8</f>
        <v>12063034.144322341</v>
      </c>
      <c r="F9" s="177">
        <f t="shared" si="3"/>
        <v>1551236.3597730554</v>
      </c>
      <c r="G9" s="178">
        <f t="shared" si="3"/>
        <v>279793.99303470214</v>
      </c>
      <c r="H9" s="177">
        <f t="shared" si="3"/>
        <v>2725522.2180565791</v>
      </c>
      <c r="I9" s="178">
        <f t="shared" si="3"/>
        <v>19604070.344224289</v>
      </c>
      <c r="J9" s="196">
        <f>(A9*$J$5)*0.75</f>
        <v>11314912.532957999</v>
      </c>
      <c r="K9" s="178">
        <f t="shared" si="3"/>
        <v>15523609.336400364</v>
      </c>
      <c r="L9" s="177">
        <f t="shared" si="3"/>
        <v>970834.64061205648</v>
      </c>
      <c r="M9" s="177">
        <f t="shared" si="3"/>
        <v>1014319.1961180562</v>
      </c>
      <c r="N9" s="177">
        <f t="shared" si="3"/>
        <v>707721.97901333612</v>
      </c>
      <c r="O9" s="177">
        <f t="shared" ref="O9:X18" si="4">O$4*$A9/$A$8</f>
        <v>2353330.6129324059</v>
      </c>
      <c r="P9" s="177">
        <f t="shared" si="4"/>
        <v>6494654.9192950744</v>
      </c>
      <c r="Q9" s="177">
        <f t="shared" si="4"/>
        <v>3453544.5292242118</v>
      </c>
      <c r="R9" s="177">
        <f t="shared" si="4"/>
        <v>3603488.0225273008</v>
      </c>
      <c r="S9" s="177">
        <f t="shared" ref="S9:U29" si="5">S$4*$A9/$A$8</f>
        <v>794050.22531480039</v>
      </c>
      <c r="T9" s="177">
        <f t="shared" si="5"/>
        <v>2338251.4432727615</v>
      </c>
      <c r="U9" s="177">
        <f t="shared" si="5"/>
        <v>1748957.4929738578</v>
      </c>
      <c r="V9" s="177">
        <f t="shared" ref="V9:V29" si="6">V$4*$A9/$A$8</f>
        <v>7939182.8258027853</v>
      </c>
      <c r="W9" s="177">
        <f t="shared" si="4"/>
        <v>11377290.055087935</v>
      </c>
      <c r="X9" s="177">
        <f t="shared" si="4"/>
        <v>4688170.3940696726</v>
      </c>
      <c r="Y9" s="177">
        <f t="shared" ref="Y9:AN18" si="7">Y$4*$A9/$A$8</f>
        <v>2480014.4870354934</v>
      </c>
      <c r="Z9" s="177">
        <f t="shared" si="7"/>
        <v>2009770.5811994823</v>
      </c>
      <c r="AA9" s="177">
        <f t="shared" si="7"/>
        <v>8779413.0082002468</v>
      </c>
      <c r="AB9" s="177">
        <f t="shared" si="7"/>
        <v>883959.77441043023</v>
      </c>
      <c r="AC9" s="177">
        <f t="shared" si="7"/>
        <v>19552443.037102085</v>
      </c>
      <c r="AD9" s="177">
        <f t="shared" si="7"/>
        <v>5657157.8363984227</v>
      </c>
      <c r="AE9" s="177">
        <f t="shared" si="7"/>
        <v>1474346.9645096583</v>
      </c>
      <c r="AF9" s="177">
        <f t="shared" ref="AF9:AF29" si="8">AF$4*$A9/$A$8</f>
        <v>2051445.6363463246</v>
      </c>
      <c r="AG9" s="71">
        <v>3891422.4685128001</v>
      </c>
      <c r="AH9" s="176">
        <f t="shared" si="7"/>
        <v>3689409.8380840323</v>
      </c>
      <c r="AI9" s="177">
        <f t="shared" si="7"/>
        <v>387657.75151479326</v>
      </c>
      <c r="AJ9" s="177">
        <f t="shared" si="7"/>
        <v>726897.32687500003</v>
      </c>
      <c r="AK9" s="177">
        <f t="shared" si="7"/>
        <v>0</v>
      </c>
      <c r="AL9" s="177">
        <f t="shared" si="7"/>
        <v>0</v>
      </c>
      <c r="AM9" s="177">
        <f t="shared" si="7"/>
        <v>0</v>
      </c>
      <c r="AN9" s="177">
        <f t="shared" si="7"/>
        <v>0</v>
      </c>
      <c r="AO9" s="177">
        <f t="shared" ref="AL9:AZ24" si="9">AO$4*$A9/$A$8</f>
        <v>0</v>
      </c>
      <c r="AP9" s="177">
        <f t="shared" si="9"/>
        <v>0</v>
      </c>
      <c r="AQ9" s="177">
        <f t="shared" si="9"/>
        <v>0</v>
      </c>
      <c r="AR9" s="177">
        <f t="shared" si="9"/>
        <v>0</v>
      </c>
      <c r="AS9" s="177">
        <f t="shared" si="9"/>
        <v>0</v>
      </c>
      <c r="AT9" s="177">
        <f t="shared" si="9"/>
        <v>0</v>
      </c>
      <c r="AU9" s="177">
        <f t="shared" si="9"/>
        <v>0</v>
      </c>
      <c r="AV9" s="177">
        <f t="shared" si="9"/>
        <v>0</v>
      </c>
      <c r="AW9" s="177">
        <f t="shared" si="9"/>
        <v>0</v>
      </c>
      <c r="AX9" s="177">
        <f t="shared" si="9"/>
        <v>0</v>
      </c>
      <c r="AY9" s="177">
        <f t="shared" si="9"/>
        <v>0</v>
      </c>
      <c r="AZ9" s="177">
        <f t="shared" si="9"/>
        <v>0</v>
      </c>
    </row>
    <row r="10" spans="1:52" s="3" customFormat="1" x14ac:dyDescent="0.3">
      <c r="A10" s="62">
        <v>406516</v>
      </c>
      <c r="B10" s="8" t="s">
        <v>26</v>
      </c>
      <c r="C10" s="27">
        <f t="shared" ref="C10:C29" si="10">A10/$A$8</f>
        <v>3.8437067570461635E-2</v>
      </c>
      <c r="D10" s="18">
        <f t="shared" ref="D10:D29" si="11">SUM(E10:AZ10)</f>
        <v>27678902.398939606</v>
      </c>
      <c r="E10" s="14">
        <f t="shared" si="3"/>
        <v>1987607.9467627574</v>
      </c>
      <c r="F10" s="8">
        <f t="shared" si="3"/>
        <v>255594.87597433658</v>
      </c>
      <c r="G10" s="21">
        <f t="shared" si="3"/>
        <v>46101.234346087345</v>
      </c>
      <c r="H10" s="8">
        <f t="shared" si="3"/>
        <v>449080.18620153191</v>
      </c>
      <c r="I10" s="21">
        <f t="shared" si="3"/>
        <v>3230133.1106996732</v>
      </c>
      <c r="J10" s="8">
        <f t="shared" ref="J10:J28" si="12">A10*$J$5</f>
        <v>2485788.1025471999</v>
      </c>
      <c r="K10" s="21">
        <f t="shared" si="3"/>
        <v>2557801.7031471487</v>
      </c>
      <c r="L10" s="8">
        <f t="shared" si="3"/>
        <v>159962.9598645631</v>
      </c>
      <c r="M10" s="8">
        <f t="shared" si="3"/>
        <v>167127.84450727559</v>
      </c>
      <c r="N10" s="8">
        <f t="shared" si="3"/>
        <v>116610.28334630436</v>
      </c>
      <c r="O10" s="8">
        <f t="shared" si="4"/>
        <v>387754.7366328279</v>
      </c>
      <c r="P10" s="8">
        <f t="shared" si="4"/>
        <v>1070114.4981131025</v>
      </c>
      <c r="Q10" s="8">
        <f t="shared" si="4"/>
        <v>569035.32466712582</v>
      </c>
      <c r="R10" s="8">
        <f t="shared" si="4"/>
        <v>593741.28796698607</v>
      </c>
      <c r="S10" s="8">
        <f t="shared" si="5"/>
        <v>130834.45831969967</v>
      </c>
      <c r="T10" s="8">
        <f t="shared" si="5"/>
        <v>385270.16458507325</v>
      </c>
      <c r="U10" s="8">
        <f t="shared" si="5"/>
        <v>288173.08895882202</v>
      </c>
      <c r="V10" s="8">
        <f t="shared" si="6"/>
        <v>1308127.183142818</v>
      </c>
      <c r="W10" s="8">
        <f t="shared" si="4"/>
        <v>1874618.927176055</v>
      </c>
      <c r="X10" s="8">
        <f t="shared" si="4"/>
        <v>772462.76679209666</v>
      </c>
      <c r="Y10" s="8">
        <f t="shared" si="7"/>
        <v>408628.24754902662</v>
      </c>
      <c r="Z10" s="8">
        <f t="shared" si="7"/>
        <v>331146.86823979818</v>
      </c>
      <c r="AA10" s="8">
        <f t="shared" si="7"/>
        <v>1446570.6433587666</v>
      </c>
      <c r="AB10" s="8">
        <f t="shared" si="7"/>
        <v>145648.71915443672</v>
      </c>
      <c r="AC10" s="8">
        <f t="shared" si="7"/>
        <v>3221626.5571511742</v>
      </c>
      <c r="AD10" s="8">
        <f t="shared" si="7"/>
        <v>932121.36658081005</v>
      </c>
      <c r="AE10" s="8">
        <f t="shared" si="7"/>
        <v>242925.92625415028</v>
      </c>
      <c r="AF10" s="8">
        <f t="shared" si="8"/>
        <v>338013.60423678008</v>
      </c>
      <c r="AG10" s="164">
        <v>984737.72701484617</v>
      </c>
      <c r="AH10" s="162">
        <f t="shared" si="7"/>
        <v>607898.49595940672</v>
      </c>
      <c r="AI10" s="8">
        <f t="shared" si="7"/>
        <v>63873.78318892009</v>
      </c>
      <c r="AJ10" s="8">
        <f t="shared" si="7"/>
        <v>119769.77650000001</v>
      </c>
      <c r="AK10" s="8">
        <f t="shared" si="7"/>
        <v>0</v>
      </c>
      <c r="AL10" s="8">
        <f t="shared" si="9"/>
        <v>0</v>
      </c>
      <c r="AM10" s="8">
        <f t="shared" si="9"/>
        <v>0</v>
      </c>
      <c r="AN10" s="8">
        <f t="shared" si="9"/>
        <v>0</v>
      </c>
      <c r="AO10" s="8">
        <f t="shared" si="9"/>
        <v>0</v>
      </c>
      <c r="AP10" s="8">
        <f t="shared" si="9"/>
        <v>0</v>
      </c>
      <c r="AQ10" s="8">
        <f t="shared" si="9"/>
        <v>0</v>
      </c>
      <c r="AR10" s="8">
        <f t="shared" si="9"/>
        <v>0</v>
      </c>
      <c r="AS10" s="8">
        <f t="shared" si="9"/>
        <v>0</v>
      </c>
      <c r="AT10" s="8">
        <f t="shared" si="9"/>
        <v>0</v>
      </c>
      <c r="AU10" s="8">
        <f t="shared" si="9"/>
        <v>0</v>
      </c>
      <c r="AV10" s="8">
        <f t="shared" si="9"/>
        <v>0</v>
      </c>
      <c r="AW10" s="8">
        <f t="shared" si="9"/>
        <v>0</v>
      </c>
      <c r="AX10" s="8">
        <f t="shared" si="9"/>
        <v>0</v>
      </c>
      <c r="AY10" s="8">
        <f t="shared" si="9"/>
        <v>0</v>
      </c>
      <c r="AZ10" s="8">
        <f t="shared" si="9"/>
        <v>0</v>
      </c>
    </row>
    <row r="11" spans="1:52" s="3" customFormat="1" x14ac:dyDescent="0.3">
      <c r="A11" s="61">
        <v>301904</v>
      </c>
      <c r="B11" s="7" t="s">
        <v>111</v>
      </c>
      <c r="C11" s="27">
        <f t="shared" si="10"/>
        <v>2.8545750838325307E-2</v>
      </c>
      <c r="D11" s="19">
        <f t="shared" si="11"/>
        <v>20447825.848564442</v>
      </c>
      <c r="E11" s="15">
        <f t="shared" si="3"/>
        <v>1476120.9634047945</v>
      </c>
      <c r="F11" s="7">
        <f t="shared" si="3"/>
        <v>189820.61083980979</v>
      </c>
      <c r="G11" s="22">
        <f t="shared" si="3"/>
        <v>34237.63653588335</v>
      </c>
      <c r="H11" s="7">
        <f t="shared" si="3"/>
        <v>333514.80516138917</v>
      </c>
      <c r="I11" s="22">
        <f t="shared" si="3"/>
        <v>2398897.2307428839</v>
      </c>
      <c r="J11" s="7">
        <f t="shared" si="12"/>
        <v>1846100.4519167999</v>
      </c>
      <c r="K11" s="22">
        <f t="shared" si="3"/>
        <v>1899582.2191179115</v>
      </c>
      <c r="L11" s="7">
        <f t="shared" si="3"/>
        <v>118798.41736844566</v>
      </c>
      <c r="M11" s="7">
        <f t="shared" si="3"/>
        <v>124119.50518091423</v>
      </c>
      <c r="N11" s="7">
        <f t="shared" si="3"/>
        <v>86602.030383509307</v>
      </c>
      <c r="O11" s="7">
        <f t="shared" si="4"/>
        <v>287970.72196026053</v>
      </c>
      <c r="P11" s="7">
        <f t="shared" si="4"/>
        <v>794733.41132535529</v>
      </c>
      <c r="Q11" s="7">
        <f t="shared" si="4"/>
        <v>422600.93245605082</v>
      </c>
      <c r="R11" s="7">
        <f t="shared" si="4"/>
        <v>440949.11344789615</v>
      </c>
      <c r="S11" s="7">
        <f t="shared" si="5"/>
        <v>97165.78512174332</v>
      </c>
      <c r="T11" s="7">
        <f t="shared" si="5"/>
        <v>286125.52462607122</v>
      </c>
      <c r="U11" s="7">
        <f t="shared" si="5"/>
        <v>214015.21280595151</v>
      </c>
      <c r="V11" s="7">
        <f t="shared" si="6"/>
        <v>971496.39645069162</v>
      </c>
      <c r="W11" s="7">
        <f t="shared" si="4"/>
        <v>1392208.3081358662</v>
      </c>
      <c r="X11" s="7">
        <f t="shared" si="4"/>
        <v>573678.77068947139</v>
      </c>
      <c r="Y11" s="7">
        <f t="shared" si="7"/>
        <v>303472.68606411881</v>
      </c>
      <c r="Z11" s="7">
        <f t="shared" si="7"/>
        <v>245930.20719742402</v>
      </c>
      <c r="AA11" s="7">
        <f t="shared" si="7"/>
        <v>1074313.0984083898</v>
      </c>
      <c r="AB11" s="7">
        <f t="shared" si="7"/>
        <v>108167.77422684732</v>
      </c>
      <c r="AC11" s="7">
        <f t="shared" si="7"/>
        <v>2392579.7363699535</v>
      </c>
      <c r="AD11" s="7">
        <f t="shared" si="7"/>
        <v>692251.1513844789</v>
      </c>
      <c r="AE11" s="7">
        <f t="shared" si="7"/>
        <v>180411.86285369575</v>
      </c>
      <c r="AF11" s="7">
        <f t="shared" si="8"/>
        <v>251029.87132978984</v>
      </c>
      <c r="AG11" s="71">
        <v>623083.17887181928</v>
      </c>
      <c r="AH11" s="161">
        <f t="shared" si="7"/>
        <v>451463.13435173209</v>
      </c>
      <c r="AI11" s="7">
        <f t="shared" si="7"/>
        <v>47436.633834505235</v>
      </c>
      <c r="AJ11" s="7">
        <f t="shared" si="7"/>
        <v>88948.466</v>
      </c>
      <c r="AK11" s="7">
        <f t="shared" si="7"/>
        <v>0</v>
      </c>
      <c r="AL11" s="7">
        <f t="shared" si="9"/>
        <v>0</v>
      </c>
      <c r="AM11" s="7">
        <f t="shared" si="9"/>
        <v>0</v>
      </c>
      <c r="AN11" s="7">
        <f t="shared" si="9"/>
        <v>0</v>
      </c>
      <c r="AO11" s="7">
        <f t="shared" si="9"/>
        <v>0</v>
      </c>
      <c r="AP11" s="7">
        <f t="shared" si="9"/>
        <v>0</v>
      </c>
      <c r="AQ11" s="7">
        <f t="shared" si="9"/>
        <v>0</v>
      </c>
      <c r="AR11" s="7">
        <f t="shared" si="9"/>
        <v>0</v>
      </c>
      <c r="AS11" s="7">
        <f t="shared" si="9"/>
        <v>0</v>
      </c>
      <c r="AT11" s="7">
        <f t="shared" si="9"/>
        <v>0</v>
      </c>
      <c r="AU11" s="7">
        <f t="shared" si="9"/>
        <v>0</v>
      </c>
      <c r="AV11" s="7">
        <f t="shared" si="9"/>
        <v>0</v>
      </c>
      <c r="AW11" s="7">
        <f t="shared" si="9"/>
        <v>0</v>
      </c>
      <c r="AX11" s="7">
        <f t="shared" si="9"/>
        <v>0</v>
      </c>
      <c r="AY11" s="7">
        <f t="shared" si="9"/>
        <v>0</v>
      </c>
      <c r="AZ11" s="7">
        <f t="shared" si="9"/>
        <v>0</v>
      </c>
    </row>
    <row r="12" spans="1:52" s="3" customFormat="1" x14ac:dyDescent="0.3">
      <c r="A12" s="62">
        <v>472442</v>
      </c>
      <c r="B12" s="8" t="s">
        <v>9</v>
      </c>
      <c r="C12" s="27">
        <f t="shared" si="10"/>
        <v>4.4670529762971291E-2</v>
      </c>
      <c r="D12" s="18">
        <f t="shared" si="11"/>
        <v>32062273.440539222</v>
      </c>
      <c r="E12" s="14">
        <f t="shared" si="3"/>
        <v>2309944.6850418942</v>
      </c>
      <c r="F12" s="8">
        <f t="shared" si="3"/>
        <v>297045.5145555588</v>
      </c>
      <c r="G12" s="21">
        <f t="shared" si="3"/>
        <v>53577.618979164909</v>
      </c>
      <c r="H12" s="8">
        <f t="shared" si="3"/>
        <v>521908.95642342267</v>
      </c>
      <c r="I12" s="21">
        <f t="shared" si="3"/>
        <v>3753974.1291490993</v>
      </c>
      <c r="J12" s="8">
        <f t="shared" si="12"/>
        <v>2888916.3101663999</v>
      </c>
      <c r="K12" s="21">
        <f t="shared" si="3"/>
        <v>2972608.5867179777</v>
      </c>
      <c r="L12" s="8">
        <f t="shared" si="3"/>
        <v>185904.6647225052</v>
      </c>
      <c r="M12" s="8">
        <f t="shared" si="3"/>
        <v>194231.50162528976</v>
      </c>
      <c r="N12" s="8">
        <f t="shared" si="3"/>
        <v>135521.34598563088</v>
      </c>
      <c r="O12" s="8">
        <f t="shared" si="4"/>
        <v>450638.16254289256</v>
      </c>
      <c r="P12" s="8">
        <f t="shared" si="4"/>
        <v>1243658.389134869</v>
      </c>
      <c r="Q12" s="8">
        <f t="shared" si="4"/>
        <v>661317.60338187497</v>
      </c>
      <c r="R12" s="8">
        <f t="shared" si="4"/>
        <v>690030.21177444141</v>
      </c>
      <c r="S12" s="8">
        <f t="shared" si="5"/>
        <v>152052.30091183507</v>
      </c>
      <c r="T12" s="8">
        <f t="shared" si="5"/>
        <v>447750.65949901409</v>
      </c>
      <c r="U12" s="8">
        <f t="shared" si="5"/>
        <v>334907.0405442437</v>
      </c>
      <c r="V12" s="8">
        <f t="shared" si="6"/>
        <v>1520270.3526020115</v>
      </c>
      <c r="W12" s="8">
        <f t="shared" si="4"/>
        <v>2178631.8747427161</v>
      </c>
      <c r="X12" s="8">
        <f t="shared" si="4"/>
        <v>897735.524478229</v>
      </c>
      <c r="Y12" s="8">
        <f t="shared" si="7"/>
        <v>474896.79749027645</v>
      </c>
      <c r="Z12" s="8">
        <f t="shared" si="7"/>
        <v>384850.01506692654</v>
      </c>
      <c r="AA12" s="8">
        <f t="shared" si="7"/>
        <v>1681165.6315857242</v>
      </c>
      <c r="AB12" s="8">
        <f t="shared" si="7"/>
        <v>169269.03781096041</v>
      </c>
      <c r="AC12" s="8">
        <f t="shared" si="7"/>
        <v>3744088.0406026207</v>
      </c>
      <c r="AD12" s="8">
        <f t="shared" si="7"/>
        <v>1083286.4700778592</v>
      </c>
      <c r="AE12" s="8">
        <f t="shared" si="7"/>
        <v>282322.00073641201</v>
      </c>
      <c r="AF12" s="8">
        <f t="shared" si="8"/>
        <v>392830.35160444572</v>
      </c>
      <c r="AG12" s="164">
        <v>1039030.6999497331</v>
      </c>
      <c r="AH12" s="162">
        <f t="shared" si="7"/>
        <v>706483.33947016613</v>
      </c>
      <c r="AI12" s="8">
        <f t="shared" si="7"/>
        <v>74232.398915023718</v>
      </c>
      <c r="AJ12" s="8">
        <f t="shared" si="7"/>
        <v>139193.22425</v>
      </c>
      <c r="AK12" s="8">
        <f t="shared" si="7"/>
        <v>0</v>
      </c>
      <c r="AL12" s="8">
        <f t="shared" si="9"/>
        <v>0</v>
      </c>
      <c r="AM12" s="8">
        <f t="shared" si="9"/>
        <v>0</v>
      </c>
      <c r="AN12" s="8">
        <f t="shared" si="9"/>
        <v>0</v>
      </c>
      <c r="AO12" s="8">
        <f t="shared" si="9"/>
        <v>0</v>
      </c>
      <c r="AP12" s="8">
        <f t="shared" si="9"/>
        <v>0</v>
      </c>
      <c r="AQ12" s="8">
        <f t="shared" si="9"/>
        <v>0</v>
      </c>
      <c r="AR12" s="8">
        <f t="shared" si="9"/>
        <v>0</v>
      </c>
      <c r="AS12" s="8">
        <f t="shared" si="9"/>
        <v>0</v>
      </c>
      <c r="AT12" s="8">
        <f t="shared" si="9"/>
        <v>0</v>
      </c>
      <c r="AU12" s="8">
        <f t="shared" si="9"/>
        <v>0</v>
      </c>
      <c r="AV12" s="8">
        <f t="shared" si="9"/>
        <v>0</v>
      </c>
      <c r="AW12" s="8">
        <f t="shared" si="9"/>
        <v>0</v>
      </c>
      <c r="AX12" s="8">
        <f t="shared" si="9"/>
        <v>0</v>
      </c>
      <c r="AY12" s="8">
        <f t="shared" si="9"/>
        <v>0</v>
      </c>
      <c r="AZ12" s="8">
        <f t="shared" si="9"/>
        <v>0</v>
      </c>
    </row>
    <row r="13" spans="1:52" s="3" customFormat="1" x14ac:dyDescent="0.3">
      <c r="A13" s="61">
        <v>369484</v>
      </c>
      <c r="B13" s="7" t="s">
        <v>10</v>
      </c>
      <c r="C13" s="27">
        <f t="shared" si="10"/>
        <v>3.4935602717247161E-2</v>
      </c>
      <c r="D13" s="19">
        <f t="shared" si="11"/>
        <v>25136566.426493943</v>
      </c>
      <c r="E13" s="15">
        <f t="shared" si="3"/>
        <v>1806544.7229670924</v>
      </c>
      <c r="F13" s="7">
        <f t="shared" si="3"/>
        <v>232311.19354343199</v>
      </c>
      <c r="G13" s="22">
        <f t="shared" si="3"/>
        <v>41901.594208173206</v>
      </c>
      <c r="H13" s="7">
        <f t="shared" si="3"/>
        <v>408170.75716204726</v>
      </c>
      <c r="I13" s="22">
        <f t="shared" si="3"/>
        <v>2935880.7581343865</v>
      </c>
      <c r="J13" s="7">
        <f t="shared" si="12"/>
        <v>2259342.6366527998</v>
      </c>
      <c r="K13" s="22">
        <f t="shared" si="3"/>
        <v>2324796.0830216305</v>
      </c>
      <c r="L13" s="7">
        <f t="shared" si="3"/>
        <v>145390.96680720619</v>
      </c>
      <c r="M13" s="7">
        <f t="shared" si="3"/>
        <v>151903.15879307632</v>
      </c>
      <c r="N13" s="7">
        <f t="shared" si="3"/>
        <v>105987.54767813794</v>
      </c>
      <c r="O13" s="7">
        <f t="shared" si="4"/>
        <v>352431.8135326624</v>
      </c>
      <c r="P13" s="7">
        <f t="shared" si="4"/>
        <v>972631.29918827699</v>
      </c>
      <c r="Q13" s="7">
        <f t="shared" si="4"/>
        <v>517198.4568856043</v>
      </c>
      <c r="R13" s="7">
        <f t="shared" si="4"/>
        <v>539653.804630553</v>
      </c>
      <c r="S13" s="7">
        <f t="shared" si="5"/>
        <v>118915.95656209328</v>
      </c>
      <c r="T13" s="7">
        <f t="shared" si="5"/>
        <v>350173.57617301954</v>
      </c>
      <c r="U13" s="7">
        <f t="shared" si="5"/>
        <v>261921.66015817673</v>
      </c>
      <c r="V13" s="7">
        <f t="shared" si="6"/>
        <v>1188961.9698519639</v>
      </c>
      <c r="W13" s="7">
        <f t="shared" si="4"/>
        <v>1703848.5562406338</v>
      </c>
      <c r="X13" s="7">
        <f t="shared" si="4"/>
        <v>702094.46350306273</v>
      </c>
      <c r="Y13" s="7">
        <f t="shared" si="7"/>
        <v>371403.83015036199</v>
      </c>
      <c r="Z13" s="7">
        <f t="shared" si="7"/>
        <v>300980.6980898995</v>
      </c>
      <c r="AA13" s="7">
        <f t="shared" si="7"/>
        <v>1314793.7783279635</v>
      </c>
      <c r="AB13" s="7">
        <f t="shared" si="7"/>
        <v>132380.69681896383</v>
      </c>
      <c r="AC13" s="7">
        <f t="shared" si="7"/>
        <v>2928149.1179743093</v>
      </c>
      <c r="AD13" s="7">
        <f t="shared" si="7"/>
        <v>847208.79623371281</v>
      </c>
      <c r="AE13" s="7">
        <f t="shared" si="7"/>
        <v>220796.33504238079</v>
      </c>
      <c r="AF13" s="7">
        <f t="shared" si="8"/>
        <v>307221.90159261244</v>
      </c>
      <c r="AG13" s="71">
        <v>874134.59197464923</v>
      </c>
      <c r="AH13" s="161">
        <f t="shared" si="7"/>
        <v>552521.34696067416</v>
      </c>
      <c r="AI13" s="7">
        <f t="shared" si="7"/>
        <v>58055.134134388194</v>
      </c>
      <c r="AJ13" s="7">
        <f t="shared" si="7"/>
        <v>108859.22349999999</v>
      </c>
      <c r="AK13" s="7">
        <f t="shared" si="7"/>
        <v>0</v>
      </c>
      <c r="AL13" s="7">
        <f t="shared" si="9"/>
        <v>0</v>
      </c>
      <c r="AM13" s="7">
        <f t="shared" si="9"/>
        <v>0</v>
      </c>
      <c r="AN13" s="7">
        <f t="shared" si="9"/>
        <v>0</v>
      </c>
      <c r="AO13" s="7">
        <f t="shared" si="9"/>
        <v>0</v>
      </c>
      <c r="AP13" s="7">
        <f t="shared" si="9"/>
        <v>0</v>
      </c>
      <c r="AQ13" s="7">
        <f t="shared" si="9"/>
        <v>0</v>
      </c>
      <c r="AR13" s="7">
        <f t="shared" si="9"/>
        <v>0</v>
      </c>
      <c r="AS13" s="7">
        <f t="shared" si="9"/>
        <v>0</v>
      </c>
      <c r="AT13" s="7">
        <f t="shared" si="9"/>
        <v>0</v>
      </c>
      <c r="AU13" s="7">
        <f t="shared" si="9"/>
        <v>0</v>
      </c>
      <c r="AV13" s="7">
        <f t="shared" si="9"/>
        <v>0</v>
      </c>
      <c r="AW13" s="7">
        <f t="shared" si="9"/>
        <v>0</v>
      </c>
      <c r="AX13" s="7">
        <f t="shared" si="9"/>
        <v>0</v>
      </c>
      <c r="AY13" s="7">
        <f t="shared" si="9"/>
        <v>0</v>
      </c>
      <c r="AZ13" s="7">
        <f t="shared" si="9"/>
        <v>0</v>
      </c>
    </row>
    <row r="14" spans="1:52" s="3" customFormat="1" x14ac:dyDescent="0.3">
      <c r="A14" s="62">
        <v>203253</v>
      </c>
      <c r="B14" s="8" t="s">
        <v>11</v>
      </c>
      <c r="C14" s="27">
        <f t="shared" si="10"/>
        <v>1.9218061023179998E-2</v>
      </c>
      <c r="D14" s="18">
        <f t="shared" si="11"/>
        <v>13789976.937323123</v>
      </c>
      <c r="E14" s="14">
        <f t="shared" si="3"/>
        <v>993779.52652139333</v>
      </c>
      <c r="F14" s="8">
        <f t="shared" si="3"/>
        <v>127794.29426249357</v>
      </c>
      <c r="G14" s="21">
        <f t="shared" si="3"/>
        <v>23050.050144509172</v>
      </c>
      <c r="H14" s="8">
        <f t="shared" si="3"/>
        <v>224534.56957664632</v>
      </c>
      <c r="I14" s="21">
        <f t="shared" si="3"/>
        <v>1615026.8258790323</v>
      </c>
      <c r="J14" s="8">
        <f t="shared" si="12"/>
        <v>1242863.4769776</v>
      </c>
      <c r="K14" s="21">
        <f t="shared" si="3"/>
        <v>1278869.3915362924</v>
      </c>
      <c r="L14" s="8">
        <f t="shared" si="3"/>
        <v>79979.512445640634</v>
      </c>
      <c r="M14" s="8">
        <f t="shared" si="3"/>
        <v>83561.866641503118</v>
      </c>
      <c r="N14" s="8">
        <f t="shared" si="3"/>
        <v>58303.707408777023</v>
      </c>
      <c r="O14" s="8">
        <f t="shared" si="4"/>
        <v>193872.59907317834</v>
      </c>
      <c r="P14" s="8">
        <f t="shared" si="4"/>
        <v>535044.08703466144</v>
      </c>
      <c r="Q14" s="8">
        <f t="shared" si="4"/>
        <v>284510.66340455809</v>
      </c>
      <c r="R14" s="8">
        <f t="shared" si="4"/>
        <v>296863.34118006134</v>
      </c>
      <c r="S14" s="8">
        <f t="shared" si="5"/>
        <v>65415.619943259102</v>
      </c>
      <c r="T14" s="8">
        <f t="shared" si="5"/>
        <v>192630.34360863999</v>
      </c>
      <c r="U14" s="8">
        <f t="shared" si="5"/>
        <v>144083.00005448112</v>
      </c>
      <c r="V14" s="8">
        <f t="shared" si="6"/>
        <v>654047.50207944389</v>
      </c>
      <c r="W14" s="8">
        <f t="shared" si="4"/>
        <v>937286.4064521807</v>
      </c>
      <c r="X14" s="8">
        <f t="shared" si="4"/>
        <v>386221.88238296652</v>
      </c>
      <c r="Y14" s="8">
        <f t="shared" si="7"/>
        <v>204309.09779463123</v>
      </c>
      <c r="Z14" s="8">
        <f t="shared" si="7"/>
        <v>165569.36113300262</v>
      </c>
      <c r="AA14" s="8">
        <f t="shared" si="7"/>
        <v>723267.52938285179</v>
      </c>
      <c r="AB14" s="8">
        <f t="shared" si="7"/>
        <v>72822.568150569045</v>
      </c>
      <c r="AC14" s="8">
        <f t="shared" si="7"/>
        <v>1610773.6537323196</v>
      </c>
      <c r="AD14" s="8">
        <f t="shared" si="7"/>
        <v>466049.21853420133</v>
      </c>
      <c r="AE14" s="8">
        <f t="shared" si="7"/>
        <v>121459.97522590699</v>
      </c>
      <c r="AF14" s="8">
        <f t="shared" si="8"/>
        <v>169002.64467312052</v>
      </c>
      <c r="AG14" s="164">
        <v>443222.92994648387</v>
      </c>
      <c r="AH14" s="162">
        <f t="shared" si="7"/>
        <v>303941.77104772581</v>
      </c>
      <c r="AI14" s="8">
        <f t="shared" si="7"/>
        <v>31936.105969992757</v>
      </c>
      <c r="AJ14" s="8">
        <f t="shared" si="7"/>
        <v>59883.415125</v>
      </c>
      <c r="AK14" s="8">
        <f t="shared" si="7"/>
        <v>0</v>
      </c>
      <c r="AL14" s="8">
        <f t="shared" si="9"/>
        <v>0</v>
      </c>
      <c r="AM14" s="8">
        <f t="shared" si="9"/>
        <v>0</v>
      </c>
      <c r="AN14" s="8">
        <f t="shared" si="9"/>
        <v>0</v>
      </c>
      <c r="AO14" s="8">
        <f t="shared" si="9"/>
        <v>0</v>
      </c>
      <c r="AP14" s="8">
        <f t="shared" si="9"/>
        <v>0</v>
      </c>
      <c r="AQ14" s="8">
        <f t="shared" si="9"/>
        <v>0</v>
      </c>
      <c r="AR14" s="8">
        <f t="shared" si="9"/>
        <v>0</v>
      </c>
      <c r="AS14" s="8">
        <f t="shared" si="9"/>
        <v>0</v>
      </c>
      <c r="AT14" s="8">
        <f t="shared" si="9"/>
        <v>0</v>
      </c>
      <c r="AU14" s="8">
        <f t="shared" si="9"/>
        <v>0</v>
      </c>
      <c r="AV14" s="8">
        <f t="shared" si="9"/>
        <v>0</v>
      </c>
      <c r="AW14" s="8">
        <f t="shared" si="9"/>
        <v>0</v>
      </c>
      <c r="AX14" s="8">
        <f t="shared" si="9"/>
        <v>0</v>
      </c>
      <c r="AY14" s="8">
        <f t="shared" si="9"/>
        <v>0</v>
      </c>
      <c r="AZ14" s="8">
        <f t="shared" si="9"/>
        <v>0</v>
      </c>
    </row>
    <row r="15" spans="1:52" s="3" customFormat="1" x14ac:dyDescent="0.3">
      <c r="A15" s="61">
        <v>246625</v>
      </c>
      <c r="B15" s="7" t="s">
        <v>112</v>
      </c>
      <c r="C15" s="27">
        <f t="shared" si="10"/>
        <v>2.3318988156837864E-2</v>
      </c>
      <c r="D15" s="19">
        <f t="shared" si="11"/>
        <v>16699923.602056639</v>
      </c>
      <c r="E15" s="15">
        <f t="shared" si="3"/>
        <v>1205841.3687785105</v>
      </c>
      <c r="F15" s="7">
        <f t="shared" si="3"/>
        <v>155064.21958095318</v>
      </c>
      <c r="G15" s="22">
        <f t="shared" si="3"/>
        <v>27968.682464168181</v>
      </c>
      <c r="H15" s="7">
        <f t="shared" si="3"/>
        <v>272447.82719979726</v>
      </c>
      <c r="I15" s="22">
        <f t="shared" si="3"/>
        <v>1959656.1474242269</v>
      </c>
      <c r="J15" s="7">
        <f t="shared" si="12"/>
        <v>1508077.1502</v>
      </c>
      <c r="K15" s="22">
        <f t="shared" si="3"/>
        <v>1551766.3389354062</v>
      </c>
      <c r="L15" s="7">
        <f t="shared" si="3"/>
        <v>97046.278563692147</v>
      </c>
      <c r="M15" s="7">
        <f t="shared" si="3"/>
        <v>101393.06854246043</v>
      </c>
      <c r="N15" s="7">
        <f t="shared" si="3"/>
        <v>70745.090304643134</v>
      </c>
      <c r="O15" s="7">
        <f t="shared" si="4"/>
        <v>235242.92259608771</v>
      </c>
      <c r="P15" s="7">
        <f t="shared" si="4"/>
        <v>649216.72971578967</v>
      </c>
      <c r="Q15" s="7">
        <f t="shared" si="4"/>
        <v>345222.17316422949</v>
      </c>
      <c r="R15" s="7">
        <f t="shared" si="4"/>
        <v>360210.77926787123</v>
      </c>
      <c r="S15" s="7">
        <f t="shared" si="5"/>
        <v>79374.608337915182</v>
      </c>
      <c r="T15" s="7">
        <f t="shared" si="5"/>
        <v>233735.58320162969</v>
      </c>
      <c r="U15" s="7">
        <f t="shared" si="5"/>
        <v>174828.75966621109</v>
      </c>
      <c r="V15" s="7">
        <f t="shared" si="6"/>
        <v>793614.19118213677</v>
      </c>
      <c r="W15" s="7">
        <f t="shared" si="4"/>
        <v>1137293.22564129</v>
      </c>
      <c r="X15" s="7">
        <f t="shared" si="4"/>
        <v>468637.47025972127</v>
      </c>
      <c r="Y15" s="7">
        <f t="shared" si="7"/>
        <v>247906.45768377796</v>
      </c>
      <c r="Z15" s="7">
        <f t="shared" si="7"/>
        <v>200900.07866760527</v>
      </c>
      <c r="AA15" s="7">
        <f t="shared" si="7"/>
        <v>877605.0264155796</v>
      </c>
      <c r="AB15" s="7">
        <f t="shared" si="7"/>
        <v>88362.119477371001</v>
      </c>
      <c r="AC15" s="7">
        <f t="shared" si="7"/>
        <v>1954495.3941724517</v>
      </c>
      <c r="AD15" s="7">
        <f t="shared" si="7"/>
        <v>565499.09974759235</v>
      </c>
      <c r="AE15" s="7">
        <f t="shared" si="7"/>
        <v>147378.22511888784</v>
      </c>
      <c r="AF15" s="7">
        <f t="shared" si="8"/>
        <v>205065.98791903857</v>
      </c>
      <c r="AG15" s="71">
        <v>505116.11055952322</v>
      </c>
      <c r="AH15" s="161">
        <f t="shared" si="7"/>
        <v>368799.66979402705</v>
      </c>
      <c r="AI15" s="7">
        <f t="shared" si="7"/>
        <v>38750.926849047552</v>
      </c>
      <c r="AJ15" s="7">
        <f t="shared" si="7"/>
        <v>72661.890625</v>
      </c>
      <c r="AK15" s="7">
        <f t="shared" si="7"/>
        <v>0</v>
      </c>
      <c r="AL15" s="7">
        <f t="shared" si="9"/>
        <v>0</v>
      </c>
      <c r="AM15" s="7">
        <f t="shared" si="9"/>
        <v>0</v>
      </c>
      <c r="AN15" s="7">
        <f t="shared" si="9"/>
        <v>0</v>
      </c>
      <c r="AO15" s="7">
        <f t="shared" si="9"/>
        <v>0</v>
      </c>
      <c r="AP15" s="7">
        <f t="shared" si="9"/>
        <v>0</v>
      </c>
      <c r="AQ15" s="7">
        <f t="shared" si="9"/>
        <v>0</v>
      </c>
      <c r="AR15" s="7">
        <f t="shared" si="9"/>
        <v>0</v>
      </c>
      <c r="AS15" s="7">
        <f t="shared" si="9"/>
        <v>0</v>
      </c>
      <c r="AT15" s="7">
        <f t="shared" si="9"/>
        <v>0</v>
      </c>
      <c r="AU15" s="7">
        <f t="shared" si="9"/>
        <v>0</v>
      </c>
      <c r="AV15" s="7">
        <f t="shared" si="9"/>
        <v>0</v>
      </c>
      <c r="AW15" s="7">
        <f t="shared" si="9"/>
        <v>0</v>
      </c>
      <c r="AX15" s="7">
        <f t="shared" si="9"/>
        <v>0</v>
      </c>
      <c r="AY15" s="7">
        <f t="shared" si="9"/>
        <v>0</v>
      </c>
      <c r="AZ15" s="7">
        <f t="shared" si="9"/>
        <v>0</v>
      </c>
    </row>
    <row r="16" spans="1:52" s="3" customFormat="1" x14ac:dyDescent="0.3">
      <c r="A16" s="62">
        <v>61073</v>
      </c>
      <c r="B16" s="8" t="s">
        <v>13</v>
      </c>
      <c r="C16" s="27">
        <f t="shared" si="10"/>
        <v>5.7745993459809792E-3</v>
      </c>
      <c r="D16" s="18">
        <f t="shared" si="11"/>
        <v>4108823.489996782</v>
      </c>
      <c r="E16" s="14">
        <f t="shared" si="3"/>
        <v>298608.61597733392</v>
      </c>
      <c r="F16" s="8">
        <f t="shared" si="3"/>
        <v>38399.339411931287</v>
      </c>
      <c r="G16" s="21">
        <f t="shared" si="3"/>
        <v>6926.0267374927244</v>
      </c>
      <c r="H16" s="8">
        <f t="shared" si="3"/>
        <v>67467.637711396746</v>
      </c>
      <c r="I16" s="21">
        <f t="shared" si="3"/>
        <v>485279.59408673004</v>
      </c>
      <c r="J16" s="8">
        <f t="shared" si="12"/>
        <v>373452.79592159996</v>
      </c>
      <c r="K16" s="21">
        <f t="shared" si="3"/>
        <v>384271.77138490445</v>
      </c>
      <c r="L16" s="8">
        <f t="shared" si="3"/>
        <v>24032.062324258979</v>
      </c>
      <c r="M16" s="8">
        <f t="shared" si="3"/>
        <v>25108.479980106174</v>
      </c>
      <c r="N16" s="8">
        <f t="shared" si="3"/>
        <v>17518.965636798664</v>
      </c>
      <c r="O16" s="8">
        <f t="shared" si="4"/>
        <v>58254.398425588901</v>
      </c>
      <c r="P16" s="8">
        <f t="shared" si="4"/>
        <v>160768.83257549891</v>
      </c>
      <c r="Q16" s="8">
        <f t="shared" si="4"/>
        <v>85489.118222641613</v>
      </c>
      <c r="R16" s="8">
        <f t="shared" si="4"/>
        <v>89200.822796661727</v>
      </c>
      <c r="S16" s="8">
        <f t="shared" si="5"/>
        <v>19655.936969169768</v>
      </c>
      <c r="T16" s="8">
        <f t="shared" si="5"/>
        <v>57881.128323864694</v>
      </c>
      <c r="U16" s="8">
        <f t="shared" si="5"/>
        <v>43293.732748482551</v>
      </c>
      <c r="V16" s="8">
        <f t="shared" si="6"/>
        <v>196526.70855779681</v>
      </c>
      <c r="W16" s="8">
        <f t="shared" si="4"/>
        <v>281633.69151379826</v>
      </c>
      <c r="X16" s="8">
        <f t="shared" si="4"/>
        <v>116051.0743889385</v>
      </c>
      <c r="Y16" s="8">
        <f t="shared" si="7"/>
        <v>61390.333867699439</v>
      </c>
      <c r="Z16" s="8">
        <f t="shared" si="7"/>
        <v>49749.905745429925</v>
      </c>
      <c r="AA16" s="8">
        <f t="shared" si="7"/>
        <v>217325.785213497</v>
      </c>
      <c r="AB16" s="8">
        <f t="shared" si="7"/>
        <v>21881.559950700375</v>
      </c>
      <c r="AC16" s="8">
        <f t="shared" si="7"/>
        <v>484001.61057595187</v>
      </c>
      <c r="AD16" s="8">
        <f t="shared" si="7"/>
        <v>140037.41112573628</v>
      </c>
      <c r="AE16" s="8">
        <f t="shared" si="7"/>
        <v>36496.017608457529</v>
      </c>
      <c r="AF16" s="8">
        <f t="shared" si="8"/>
        <v>50781.530989070219</v>
      </c>
      <c r="AG16" s="164">
        <v>98421.146648769965</v>
      </c>
      <c r="AH16" s="162">
        <f t="shared" si="7"/>
        <v>91327.733333322292</v>
      </c>
      <c r="AI16" s="8">
        <f t="shared" si="7"/>
        <v>9596.0886181525857</v>
      </c>
      <c r="AJ16" s="8">
        <f t="shared" si="7"/>
        <v>17993.632624999998</v>
      </c>
      <c r="AK16" s="8">
        <f t="shared" si="7"/>
        <v>0</v>
      </c>
      <c r="AL16" s="8">
        <f t="shared" si="9"/>
        <v>0</v>
      </c>
      <c r="AM16" s="8">
        <f t="shared" si="9"/>
        <v>0</v>
      </c>
      <c r="AN16" s="8">
        <f t="shared" si="9"/>
        <v>0</v>
      </c>
      <c r="AO16" s="8">
        <f t="shared" si="9"/>
        <v>0</v>
      </c>
      <c r="AP16" s="8">
        <f t="shared" si="9"/>
        <v>0</v>
      </c>
      <c r="AQ16" s="8">
        <f t="shared" si="9"/>
        <v>0</v>
      </c>
      <c r="AR16" s="8">
        <f t="shared" si="9"/>
        <v>0</v>
      </c>
      <c r="AS16" s="8">
        <f t="shared" si="9"/>
        <v>0</v>
      </c>
      <c r="AT16" s="8">
        <f t="shared" si="9"/>
        <v>0</v>
      </c>
      <c r="AU16" s="8">
        <f t="shared" si="9"/>
        <v>0</v>
      </c>
      <c r="AV16" s="8">
        <f t="shared" si="9"/>
        <v>0</v>
      </c>
      <c r="AW16" s="8">
        <f t="shared" si="9"/>
        <v>0</v>
      </c>
      <c r="AX16" s="8">
        <f t="shared" si="9"/>
        <v>0</v>
      </c>
      <c r="AY16" s="8">
        <f t="shared" si="9"/>
        <v>0</v>
      </c>
      <c r="AZ16" s="8">
        <f t="shared" si="9"/>
        <v>0</v>
      </c>
    </row>
    <row r="17" spans="1:52" s="3" customFormat="1" x14ac:dyDescent="0.3">
      <c r="A17" s="61">
        <v>157558</v>
      </c>
      <c r="B17" s="7" t="s">
        <v>113</v>
      </c>
      <c r="C17" s="27">
        <f t="shared" si="10"/>
        <v>1.4897488640709824E-2</v>
      </c>
      <c r="D17" s="19">
        <f t="shared" si="11"/>
        <v>10639590.589945279</v>
      </c>
      <c r="E17" s="15">
        <f t="shared" si="3"/>
        <v>770359.67311507172</v>
      </c>
      <c r="F17" s="7">
        <f t="shared" si="3"/>
        <v>99063.794460155375</v>
      </c>
      <c r="G17" s="22">
        <f t="shared" si="3"/>
        <v>17867.976367721887</v>
      </c>
      <c r="H17" s="7">
        <f t="shared" si="3"/>
        <v>174055.08264752422</v>
      </c>
      <c r="I17" s="22">
        <f t="shared" si="3"/>
        <v>1251939.1921981403</v>
      </c>
      <c r="J17" s="7">
        <f t="shared" si="12"/>
        <v>963444.98583359993</v>
      </c>
      <c r="K17" s="22">
        <f t="shared" si="3"/>
        <v>991356.11081595439</v>
      </c>
      <c r="L17" s="7">
        <f t="shared" si="3"/>
        <v>61998.652034214727</v>
      </c>
      <c r="M17" s="7">
        <f t="shared" si="3"/>
        <v>64775.627342779444</v>
      </c>
      <c r="N17" s="7">
        <f t="shared" si="3"/>
        <v>45195.965284212725</v>
      </c>
      <c r="O17" s="7">
        <f t="shared" si="4"/>
        <v>150286.48514300815</v>
      </c>
      <c r="P17" s="7">
        <f t="shared" si="4"/>
        <v>414756.36898351903</v>
      </c>
      <c r="Q17" s="7">
        <f t="shared" si="4"/>
        <v>220547.45122923332</v>
      </c>
      <c r="R17" s="7">
        <f t="shared" si="4"/>
        <v>230123.02061789052</v>
      </c>
      <c r="S17" s="7">
        <f t="shared" si="5"/>
        <v>50708.989520548363</v>
      </c>
      <c r="T17" s="7">
        <f t="shared" si="5"/>
        <v>149323.51147727267</v>
      </c>
      <c r="U17" s="7">
        <f t="shared" si="5"/>
        <v>111690.50062033</v>
      </c>
      <c r="V17" s="7">
        <f t="shared" si="6"/>
        <v>507005.63500973181</v>
      </c>
      <c r="W17" s="7">
        <f t="shared" si="4"/>
        <v>726567.2419486685</v>
      </c>
      <c r="X17" s="7">
        <f t="shared" si="4"/>
        <v>299392.12382840813</v>
      </c>
      <c r="Y17" s="7">
        <f t="shared" si="7"/>
        <v>158376.66765226837</v>
      </c>
      <c r="Z17" s="7">
        <f t="shared" si="7"/>
        <v>128346.33388630734</v>
      </c>
      <c r="AA17" s="7">
        <f t="shared" si="7"/>
        <v>560663.73138159502</v>
      </c>
      <c r="AB17" s="7">
        <f t="shared" si="7"/>
        <v>56450.720002496186</v>
      </c>
      <c r="AC17" s="7">
        <f t="shared" si="7"/>
        <v>1248642.2111100785</v>
      </c>
      <c r="AD17" s="7">
        <f t="shared" si="7"/>
        <v>361272.8115885703</v>
      </c>
      <c r="AE17" s="7">
        <f t="shared" si="7"/>
        <v>94153.546450204682</v>
      </c>
      <c r="AF17" s="7">
        <f t="shared" si="8"/>
        <v>131007.75235498379</v>
      </c>
      <c r="AG17" s="71">
        <v>293431.52762271336</v>
      </c>
      <c r="AH17" s="161">
        <f t="shared" si="7"/>
        <v>235610.0897046419</v>
      </c>
      <c r="AI17" s="7">
        <f t="shared" si="7"/>
        <v>24756.283963435319</v>
      </c>
      <c r="AJ17" s="7">
        <f t="shared" si="7"/>
        <v>46420.525750000001</v>
      </c>
      <c r="AK17" s="7">
        <f t="shared" si="7"/>
        <v>0</v>
      </c>
      <c r="AL17" s="7">
        <f t="shared" si="9"/>
        <v>0</v>
      </c>
      <c r="AM17" s="7">
        <f t="shared" si="9"/>
        <v>0</v>
      </c>
      <c r="AN17" s="7">
        <f t="shared" si="9"/>
        <v>0</v>
      </c>
      <c r="AO17" s="7">
        <f t="shared" si="9"/>
        <v>0</v>
      </c>
      <c r="AP17" s="7">
        <f t="shared" si="9"/>
        <v>0</v>
      </c>
      <c r="AQ17" s="7">
        <f t="shared" si="9"/>
        <v>0</v>
      </c>
      <c r="AR17" s="7">
        <f t="shared" si="9"/>
        <v>0</v>
      </c>
      <c r="AS17" s="7">
        <f t="shared" si="9"/>
        <v>0</v>
      </c>
      <c r="AT17" s="7">
        <f t="shared" si="9"/>
        <v>0</v>
      </c>
      <c r="AU17" s="7">
        <f t="shared" si="9"/>
        <v>0</v>
      </c>
      <c r="AV17" s="7">
        <f t="shared" si="9"/>
        <v>0</v>
      </c>
      <c r="AW17" s="7">
        <f t="shared" si="9"/>
        <v>0</v>
      </c>
      <c r="AX17" s="7">
        <f t="shared" si="9"/>
        <v>0</v>
      </c>
      <c r="AY17" s="7">
        <f t="shared" si="9"/>
        <v>0</v>
      </c>
      <c r="AZ17" s="7">
        <f t="shared" si="9"/>
        <v>0</v>
      </c>
    </row>
    <row r="18" spans="1:52" s="3" customFormat="1" x14ac:dyDescent="0.3">
      <c r="A18" s="62">
        <v>1426067</v>
      </c>
      <c r="B18" s="8" t="s">
        <v>15</v>
      </c>
      <c r="C18" s="27">
        <f t="shared" si="10"/>
        <v>0.1348380719061624</v>
      </c>
      <c r="D18" s="18">
        <f t="shared" si="11"/>
        <v>97000766.584755734</v>
      </c>
      <c r="E18" s="14">
        <f t="shared" si="3"/>
        <v>6972572.0557521107</v>
      </c>
      <c r="F18" s="8">
        <f t="shared" si="3"/>
        <v>896632.40314303571</v>
      </c>
      <c r="G18" s="21">
        <f t="shared" si="3"/>
        <v>161724.13622150602</v>
      </c>
      <c r="H18" s="8">
        <f t="shared" si="3"/>
        <v>1575383.0941361715</v>
      </c>
      <c r="I18" s="21">
        <f t="shared" si="3"/>
        <v>11331377.448307449</v>
      </c>
      <c r="J18" s="8">
        <f t="shared" si="12"/>
        <v>8720198.9147663992</v>
      </c>
      <c r="K18" s="21">
        <f t="shared" si="3"/>
        <v>8972824.1973303519</v>
      </c>
      <c r="L18" s="8">
        <f t="shared" si="3"/>
        <v>561153.55431318295</v>
      </c>
      <c r="M18" s="8">
        <f t="shared" si="3"/>
        <v>586288.12600969453</v>
      </c>
      <c r="N18" s="8">
        <f t="shared" si="3"/>
        <v>409071.41893754294</v>
      </c>
      <c r="O18" s="8">
        <f t="shared" si="4"/>
        <v>1360252.0786531577</v>
      </c>
      <c r="P18" s="8">
        <f t="shared" si="4"/>
        <v>3753985.0140724052</v>
      </c>
      <c r="Q18" s="8">
        <f t="shared" si="4"/>
        <v>1996188.3378319037</v>
      </c>
      <c r="R18" s="8">
        <f t="shared" si="4"/>
        <v>2082857.3962825963</v>
      </c>
      <c r="S18" s="8">
        <f t="shared" si="5"/>
        <v>458970.13517942501</v>
      </c>
      <c r="T18" s="8">
        <f t="shared" si="5"/>
        <v>1351536.1456851433</v>
      </c>
      <c r="U18" s="8">
        <f t="shared" si="5"/>
        <v>1010917.4852951431</v>
      </c>
      <c r="V18" s="8">
        <f t="shared" si="6"/>
        <v>4588938.7076595491</v>
      </c>
      <c r="W18" s="8">
        <f t="shared" si="4"/>
        <v>6576204.1091154478</v>
      </c>
      <c r="X18" s="8">
        <f t="shared" si="4"/>
        <v>2709816.2445042874</v>
      </c>
      <c r="Y18" s="8">
        <f t="shared" si="7"/>
        <v>1433476.8105006882</v>
      </c>
      <c r="Z18" s="8">
        <f t="shared" si="7"/>
        <v>1161670.4408931609</v>
      </c>
      <c r="AA18" s="8">
        <f t="shared" si="7"/>
        <v>5074601.3875535177</v>
      </c>
      <c r="AB18" s="8">
        <f t="shared" si="7"/>
        <v>510938.88550121052</v>
      </c>
      <c r="AC18" s="8">
        <f t="shared" si="7"/>
        <v>11301536.272808213</v>
      </c>
      <c r="AD18" s="8">
        <f t="shared" si="7"/>
        <v>3269902.0970288892</v>
      </c>
      <c r="AE18" s="8">
        <f t="shared" si="7"/>
        <v>852189.45103139186</v>
      </c>
      <c r="AF18" s="8">
        <f t="shared" si="8"/>
        <v>1185759.1006335109</v>
      </c>
      <c r="AG18" s="164">
        <v>3357054.329401176</v>
      </c>
      <c r="AH18" s="162">
        <f t="shared" si="7"/>
        <v>2132521.1908936999</v>
      </c>
      <c r="AI18" s="8">
        <f t="shared" si="7"/>
        <v>224070.62543878643</v>
      </c>
      <c r="AJ18" s="8">
        <f t="shared" si="7"/>
        <v>420154.98987500003</v>
      </c>
      <c r="AK18" s="8">
        <f t="shared" si="7"/>
        <v>0</v>
      </c>
      <c r="AL18" s="8">
        <f t="shared" si="9"/>
        <v>0</v>
      </c>
      <c r="AM18" s="8">
        <f t="shared" si="9"/>
        <v>0</v>
      </c>
      <c r="AN18" s="8">
        <f t="shared" si="9"/>
        <v>0</v>
      </c>
      <c r="AO18" s="8">
        <f t="shared" si="9"/>
        <v>0</v>
      </c>
      <c r="AP18" s="8">
        <f t="shared" si="9"/>
        <v>0</v>
      </c>
      <c r="AQ18" s="8">
        <f t="shared" si="9"/>
        <v>0</v>
      </c>
      <c r="AR18" s="8">
        <f t="shared" si="9"/>
        <v>0</v>
      </c>
      <c r="AS18" s="8">
        <f t="shared" si="9"/>
        <v>0</v>
      </c>
      <c r="AT18" s="8">
        <f t="shared" si="9"/>
        <v>0</v>
      </c>
      <c r="AU18" s="8">
        <f t="shared" si="9"/>
        <v>0</v>
      </c>
      <c r="AV18" s="8">
        <f t="shared" si="9"/>
        <v>0</v>
      </c>
      <c r="AW18" s="8">
        <f t="shared" si="9"/>
        <v>0</v>
      </c>
      <c r="AX18" s="8">
        <f t="shared" si="9"/>
        <v>0</v>
      </c>
      <c r="AY18" s="8">
        <f t="shared" si="9"/>
        <v>0</v>
      </c>
      <c r="AZ18" s="8">
        <f t="shared" si="9"/>
        <v>0</v>
      </c>
    </row>
    <row r="19" spans="1:52" s="3" customFormat="1" x14ac:dyDescent="0.3">
      <c r="A19" s="61">
        <v>344831</v>
      </c>
      <c r="B19" s="7" t="s">
        <v>16</v>
      </c>
      <c r="C19" s="27">
        <f t="shared" si="10"/>
        <v>3.2604602149459941E-2</v>
      </c>
      <c r="D19" s="19">
        <f t="shared" si="11"/>
        <v>23643807.895085134</v>
      </c>
      <c r="E19" s="15">
        <f t="shared" ref="E19:N29" si="13">E$4*$A19/$A$8</f>
        <v>1686007.0351232134</v>
      </c>
      <c r="F19" s="7">
        <f t="shared" si="13"/>
        <v>216810.74466221861</v>
      </c>
      <c r="G19" s="22">
        <f t="shared" si="13"/>
        <v>39105.803315971934</v>
      </c>
      <c r="H19" s="7">
        <f t="shared" si="13"/>
        <v>380936.46913789475</v>
      </c>
      <c r="I19" s="22">
        <f t="shared" si="13"/>
        <v>2739990.6293864921</v>
      </c>
      <c r="J19" s="7">
        <f t="shared" si="12"/>
        <v>2108593.0127952001</v>
      </c>
      <c r="K19" s="22">
        <f t="shared" si="13"/>
        <v>2169679.2231989256</v>
      </c>
      <c r="L19" s="7">
        <f t="shared" si="13"/>
        <v>135690.07717545473</v>
      </c>
      <c r="M19" s="7">
        <f t="shared" si="13"/>
        <v>141767.75760188614</v>
      </c>
      <c r="N19" s="7">
        <f t="shared" si="13"/>
        <v>98915.763749986407</v>
      </c>
      <c r="O19" s="7">
        <f t="shared" ref="O19:X29" si="14">O$4*$A19/$A$8</f>
        <v>328916.58283520129</v>
      </c>
      <c r="P19" s="7">
        <f t="shared" si="14"/>
        <v>907734.63405828876</v>
      </c>
      <c r="Q19" s="7">
        <f t="shared" si="14"/>
        <v>482689.53753429058</v>
      </c>
      <c r="R19" s="7">
        <f t="shared" si="14"/>
        <v>503646.60203028604</v>
      </c>
      <c r="S19" s="7">
        <f t="shared" si="5"/>
        <v>110981.55323982416</v>
      </c>
      <c r="T19" s="7">
        <f t="shared" si="5"/>
        <v>326809.0213522602</v>
      </c>
      <c r="U19" s="7">
        <f t="shared" si="5"/>
        <v>244445.51859892238</v>
      </c>
      <c r="V19" s="7">
        <f t="shared" si="6"/>
        <v>1109631.1207684842</v>
      </c>
      <c r="W19" s="7">
        <f t="shared" si="14"/>
        <v>1590163.0422346138</v>
      </c>
      <c r="X19" s="7">
        <f t="shared" si="14"/>
        <v>655248.76840194606</v>
      </c>
      <c r="Y19" s="7">
        <f t="shared" ref="Y19:AN29" si="15">Y$4*$A19/$A$8</f>
        <v>346622.73374376009</v>
      </c>
      <c r="Z19" s="7">
        <f t="shared" si="15"/>
        <v>280898.42889824224</v>
      </c>
      <c r="AA19" s="7">
        <f t="shared" si="15"/>
        <v>1227067.0810498153</v>
      </c>
      <c r="AB19" s="7">
        <f t="shared" si="15"/>
        <v>123547.88858186042</v>
      </c>
      <c r="AC19" s="7">
        <f t="shared" si="15"/>
        <v>2732774.8657592726</v>
      </c>
      <c r="AD19" s="7">
        <f t="shared" si="15"/>
        <v>790680.66929574055</v>
      </c>
      <c r="AE19" s="7">
        <f t="shared" si="15"/>
        <v>206064.18954271145</v>
      </c>
      <c r="AF19" s="7">
        <f t="shared" si="8"/>
        <v>286723.20194672071</v>
      </c>
      <c r="AG19" s="71">
        <v>1000232.9854026471</v>
      </c>
      <c r="AH19" s="161">
        <f t="shared" si="15"/>
        <v>515655.58615202887</v>
      </c>
      <c r="AI19" s="7">
        <f t="shared" si="15"/>
        <v>54181.534135971291</v>
      </c>
      <c r="AJ19" s="7">
        <f t="shared" si="15"/>
        <v>101595.833375</v>
      </c>
      <c r="AK19" s="7">
        <f t="shared" si="15"/>
        <v>0</v>
      </c>
      <c r="AL19" s="7">
        <f t="shared" si="15"/>
        <v>0</v>
      </c>
      <c r="AM19" s="7">
        <f t="shared" si="15"/>
        <v>0</v>
      </c>
      <c r="AN19" s="7">
        <f t="shared" si="15"/>
        <v>0</v>
      </c>
      <c r="AO19" s="7">
        <f t="shared" si="9"/>
        <v>0</v>
      </c>
      <c r="AP19" s="7">
        <f t="shared" si="9"/>
        <v>0</v>
      </c>
      <c r="AQ19" s="7">
        <f t="shared" si="9"/>
        <v>0</v>
      </c>
      <c r="AR19" s="7">
        <f t="shared" si="9"/>
        <v>0</v>
      </c>
      <c r="AS19" s="7">
        <f t="shared" si="9"/>
        <v>0</v>
      </c>
      <c r="AT19" s="7">
        <f t="shared" si="9"/>
        <v>0</v>
      </c>
      <c r="AU19" s="7">
        <f t="shared" si="9"/>
        <v>0</v>
      </c>
      <c r="AV19" s="7">
        <f t="shared" si="9"/>
        <v>0</v>
      </c>
      <c r="AW19" s="7">
        <f t="shared" si="9"/>
        <v>0</v>
      </c>
      <c r="AX19" s="7">
        <f t="shared" si="9"/>
        <v>0</v>
      </c>
      <c r="AY19" s="7">
        <f t="shared" si="9"/>
        <v>0</v>
      </c>
      <c r="AZ19" s="7">
        <f t="shared" si="9"/>
        <v>0</v>
      </c>
    </row>
    <row r="20" spans="1:52" s="3" customFormat="1" x14ac:dyDescent="0.3">
      <c r="A20" s="62">
        <v>1770826</v>
      </c>
      <c r="B20" s="8" t="s">
        <v>17</v>
      </c>
      <c r="C20" s="27">
        <f t="shared" si="10"/>
        <v>0.16743586628209051</v>
      </c>
      <c r="D20" s="18">
        <f t="shared" si="11"/>
        <v>119769599.48445791</v>
      </c>
      <c r="E20" s="14">
        <f t="shared" si="13"/>
        <v>8658227.056091534</v>
      </c>
      <c r="F20" s="8">
        <f t="shared" si="13"/>
        <v>1113397.8781699382</v>
      </c>
      <c r="G20" s="21">
        <f t="shared" si="13"/>
        <v>200821.77432658119</v>
      </c>
      <c r="H20" s="8">
        <f t="shared" si="13"/>
        <v>1956240.0245267441</v>
      </c>
      <c r="I20" s="21">
        <f t="shared" si="13"/>
        <v>14070795.973314358</v>
      </c>
      <c r="J20" s="8">
        <f t="shared" si="12"/>
        <v>10828351.657699199</v>
      </c>
      <c r="K20" s="21">
        <f t="shared" si="13"/>
        <v>11142050.395992417</v>
      </c>
      <c r="L20" s="8">
        <f t="shared" si="13"/>
        <v>696815.29968100844</v>
      </c>
      <c r="M20" s="8">
        <f t="shared" si="13"/>
        <v>728026.28279684146</v>
      </c>
      <c r="N20" s="8">
        <f t="shared" si="13"/>
        <v>507966.52928052715</v>
      </c>
      <c r="O20" s="8">
        <f t="shared" si="14"/>
        <v>1689099.9843857661</v>
      </c>
      <c r="P20" s="8">
        <f t="shared" si="14"/>
        <v>4661530.1150154807</v>
      </c>
      <c r="Q20" s="8">
        <f t="shared" si="14"/>
        <v>2478777.0907885241</v>
      </c>
      <c r="R20" s="8">
        <f t="shared" si="14"/>
        <v>2586398.8379434659</v>
      </c>
      <c r="S20" s="8">
        <f t="shared" si="5"/>
        <v>569928.51570034272</v>
      </c>
      <c r="T20" s="8">
        <f t="shared" si="5"/>
        <v>1678276.9299892918</v>
      </c>
      <c r="U20" s="8">
        <f t="shared" si="5"/>
        <v>1255311.9641750751</v>
      </c>
      <c r="V20" s="8">
        <f t="shared" si="6"/>
        <v>5698338.1397437342</v>
      </c>
      <c r="W20" s="8">
        <f t="shared" si="14"/>
        <v>8166035.1285938676</v>
      </c>
      <c r="X20" s="8">
        <f t="shared" si="14"/>
        <v>3364928.1983178556</v>
      </c>
      <c r="Y20" s="8">
        <f t="shared" si="15"/>
        <v>1780027.1701341465</v>
      </c>
      <c r="Z20" s="8">
        <f t="shared" si="15"/>
        <v>1442510.2187800943</v>
      </c>
      <c r="AA20" s="8">
        <f t="shared" si="15"/>
        <v>6301412.2595332796</v>
      </c>
      <c r="AB20" s="8">
        <f t="shared" si="15"/>
        <v>634460.97753932083</v>
      </c>
      <c r="AC20" s="8">
        <f t="shared" si="15"/>
        <v>14033740.540824434</v>
      </c>
      <c r="AD20" s="8">
        <f t="shared" si="15"/>
        <v>4060417.6738352966</v>
      </c>
      <c r="AE20" s="8">
        <f t="shared" si="15"/>
        <v>1058210.614797282</v>
      </c>
      <c r="AF20" s="8">
        <f t="shared" si="8"/>
        <v>1472422.4353683502</v>
      </c>
      <c r="AG20" s="164">
        <v>3487040.2510554958</v>
      </c>
      <c r="AH20" s="162">
        <f t="shared" si="15"/>
        <v>2648069.1092252517</v>
      </c>
      <c r="AI20" s="8">
        <f t="shared" si="15"/>
        <v>278240.84658242879</v>
      </c>
      <c r="AJ20" s="8">
        <f t="shared" si="15"/>
        <v>521729.61025000003</v>
      </c>
      <c r="AK20" s="8">
        <f t="shared" si="15"/>
        <v>0</v>
      </c>
      <c r="AL20" s="8">
        <f t="shared" si="9"/>
        <v>0</v>
      </c>
      <c r="AM20" s="8">
        <f t="shared" si="9"/>
        <v>0</v>
      </c>
      <c r="AN20" s="8">
        <f t="shared" si="9"/>
        <v>0</v>
      </c>
      <c r="AO20" s="8">
        <f t="shared" si="9"/>
        <v>0</v>
      </c>
      <c r="AP20" s="8">
        <f t="shared" si="9"/>
        <v>0</v>
      </c>
      <c r="AQ20" s="8">
        <f t="shared" si="9"/>
        <v>0</v>
      </c>
      <c r="AR20" s="8">
        <f t="shared" si="9"/>
        <v>0</v>
      </c>
      <c r="AS20" s="8">
        <f t="shared" si="9"/>
        <v>0</v>
      </c>
      <c r="AT20" s="8">
        <f t="shared" si="9"/>
        <v>0</v>
      </c>
      <c r="AU20" s="8">
        <f t="shared" si="9"/>
        <v>0</v>
      </c>
      <c r="AV20" s="8">
        <f t="shared" si="9"/>
        <v>0</v>
      </c>
      <c r="AW20" s="8">
        <f t="shared" si="9"/>
        <v>0</v>
      </c>
      <c r="AX20" s="8">
        <f t="shared" si="9"/>
        <v>0</v>
      </c>
      <c r="AY20" s="8">
        <f t="shared" si="9"/>
        <v>0</v>
      </c>
      <c r="AZ20" s="8">
        <f t="shared" si="9"/>
        <v>0</v>
      </c>
    </row>
    <row r="21" spans="1:52" s="3" customFormat="1" x14ac:dyDescent="0.3">
      <c r="A21" s="61">
        <v>283272</v>
      </c>
      <c r="B21" s="7" t="s">
        <v>114</v>
      </c>
      <c r="C21" s="27">
        <f t="shared" si="10"/>
        <v>2.678405033213898E-2</v>
      </c>
      <c r="D21" s="19">
        <f t="shared" si="11"/>
        <v>19497409.423228979</v>
      </c>
      <c r="E21" s="15">
        <f t="shared" si="13"/>
        <v>1385022.1843553015</v>
      </c>
      <c r="F21" s="7">
        <f t="shared" si="13"/>
        <v>178105.83521190379</v>
      </c>
      <c r="G21" s="22">
        <f t="shared" si="13"/>
        <v>32124.661404925893</v>
      </c>
      <c r="H21" s="7">
        <f t="shared" si="13"/>
        <v>312931.94488207193</v>
      </c>
      <c r="I21" s="22">
        <f t="shared" si="13"/>
        <v>2250849.3307375796</v>
      </c>
      <c r="J21" s="7">
        <f t="shared" si="12"/>
        <v>1732168.3953024</v>
      </c>
      <c r="K21" s="22">
        <f t="shared" si="13"/>
        <v>1782349.5361902094</v>
      </c>
      <c r="L21" s="7">
        <f t="shared" si="13"/>
        <v>111466.77514969773</v>
      </c>
      <c r="M21" s="7">
        <f t="shared" si="13"/>
        <v>116459.4721222903</v>
      </c>
      <c r="N21" s="7">
        <f t="shared" si="13"/>
        <v>81257.387615922446</v>
      </c>
      <c r="O21" s="7">
        <f t="shared" si="14"/>
        <v>270198.6139671118</v>
      </c>
      <c r="P21" s="7">
        <f t="shared" si="14"/>
        <v>745686.45295509847</v>
      </c>
      <c r="Q21" s="7">
        <f t="shared" si="14"/>
        <v>396520.12341237755</v>
      </c>
      <c r="R21" s="7">
        <f t="shared" si="14"/>
        <v>413735.94674006454</v>
      </c>
      <c r="S21" s="7">
        <f t="shared" si="5"/>
        <v>91169.200418035121</v>
      </c>
      <c r="T21" s="7">
        <f t="shared" si="5"/>
        <v>268467.29295364232</v>
      </c>
      <c r="U21" s="7">
        <f t="shared" si="5"/>
        <v>200807.26774725574</v>
      </c>
      <c r="V21" s="7">
        <f t="shared" si="6"/>
        <v>911540.51359167253</v>
      </c>
      <c r="W21" s="7">
        <f t="shared" si="14"/>
        <v>1306288.1971165107</v>
      </c>
      <c r="X21" s="7">
        <f t="shared" si="14"/>
        <v>538274.19554145669</v>
      </c>
      <c r="Y21" s="7">
        <f t="shared" si="15"/>
        <v>284743.87463152217</v>
      </c>
      <c r="Z21" s="7">
        <f t="shared" si="15"/>
        <v>230752.62882647695</v>
      </c>
      <c r="AA21" s="7">
        <f t="shared" si="15"/>
        <v>1008011.8846134581</v>
      </c>
      <c r="AB21" s="7">
        <f t="shared" si="15"/>
        <v>101492.2019608468</v>
      </c>
      <c r="AC21" s="7">
        <f t="shared" si="15"/>
        <v>2244921.7204177137</v>
      </c>
      <c r="AD21" s="7">
        <f t="shared" si="15"/>
        <v>649528.88386700454</v>
      </c>
      <c r="AE21" s="7">
        <f t="shared" si="15"/>
        <v>169277.74794070999</v>
      </c>
      <c r="AF21" s="7">
        <f t="shared" si="8"/>
        <v>235537.56727745317</v>
      </c>
      <c r="AG21" s="71">
        <v>896150.3954281772</v>
      </c>
      <c r="AH21" s="161">
        <f t="shared" si="15"/>
        <v>423601.09503048606</v>
      </c>
      <c r="AI21" s="7">
        <f t="shared" si="15"/>
        <v>44509.082819598174</v>
      </c>
      <c r="AJ21" s="7">
        <f t="shared" si="15"/>
        <v>83459.013000000006</v>
      </c>
      <c r="AK21" s="7">
        <f t="shared" si="15"/>
        <v>0</v>
      </c>
      <c r="AL21" s="7">
        <f t="shared" si="9"/>
        <v>0</v>
      </c>
      <c r="AM21" s="7">
        <f t="shared" si="9"/>
        <v>0</v>
      </c>
      <c r="AN21" s="7">
        <f t="shared" si="9"/>
        <v>0</v>
      </c>
      <c r="AO21" s="7">
        <f t="shared" si="9"/>
        <v>0</v>
      </c>
      <c r="AP21" s="7">
        <f t="shared" si="9"/>
        <v>0</v>
      </c>
      <c r="AQ21" s="7">
        <f t="shared" si="9"/>
        <v>0</v>
      </c>
      <c r="AR21" s="7">
        <f t="shared" si="9"/>
        <v>0</v>
      </c>
      <c r="AS21" s="7">
        <f t="shared" si="9"/>
        <v>0</v>
      </c>
      <c r="AT21" s="7">
        <f t="shared" si="9"/>
        <v>0</v>
      </c>
      <c r="AU21" s="7">
        <f t="shared" si="9"/>
        <v>0</v>
      </c>
      <c r="AV21" s="7">
        <f t="shared" si="9"/>
        <v>0</v>
      </c>
      <c r="AW21" s="7">
        <f t="shared" si="9"/>
        <v>0</v>
      </c>
      <c r="AX21" s="7">
        <f t="shared" si="9"/>
        <v>0</v>
      </c>
      <c r="AY21" s="7">
        <f t="shared" si="9"/>
        <v>0</v>
      </c>
      <c r="AZ21" s="7">
        <f t="shared" si="9"/>
        <v>0</v>
      </c>
    </row>
    <row r="22" spans="1:52" s="3" customFormat="1" x14ac:dyDescent="0.3">
      <c r="A22" s="62">
        <v>308191</v>
      </c>
      <c r="B22" s="8" t="s">
        <v>19</v>
      </c>
      <c r="C22" s="27">
        <f t="shared" si="10"/>
        <v>2.9140201841029979E-2</v>
      </c>
      <c r="D22" s="18">
        <f t="shared" si="11"/>
        <v>20974852.604385488</v>
      </c>
      <c r="E22" s="14">
        <f t="shared" si="13"/>
        <v>1506860.4451504024</v>
      </c>
      <c r="F22" s="8">
        <f t="shared" si="13"/>
        <v>193773.53024581264</v>
      </c>
      <c r="G22" s="21">
        <f t="shared" si="13"/>
        <v>34950.618215162518</v>
      </c>
      <c r="H22" s="8">
        <f t="shared" si="13"/>
        <v>340460.08438938763</v>
      </c>
      <c r="I22" s="21">
        <f t="shared" si="13"/>
        <v>2448853.0673322654</v>
      </c>
      <c r="J22" s="8">
        <f t="shared" si="12"/>
        <v>1884544.5717072</v>
      </c>
      <c r="K22" s="21">
        <f t="shared" si="13"/>
        <v>1939140.0699963174</v>
      </c>
      <c r="L22" s="8">
        <f t="shared" si="13"/>
        <v>121272.33507074646</v>
      </c>
      <c r="M22" s="8">
        <f t="shared" si="13"/>
        <v>126704.23187904479</v>
      </c>
      <c r="N22" s="8">
        <f t="shared" si="13"/>
        <v>88405.47440883232</v>
      </c>
      <c r="O22" s="8">
        <f t="shared" si="14"/>
        <v>293967.56840470701</v>
      </c>
      <c r="P22" s="8">
        <f t="shared" si="14"/>
        <v>811283.33764962561</v>
      </c>
      <c r="Q22" s="8">
        <f t="shared" si="14"/>
        <v>431401.38578674931</v>
      </c>
      <c r="R22" s="8">
        <f t="shared" si="14"/>
        <v>450131.6584828971</v>
      </c>
      <c r="S22" s="8">
        <f t="shared" si="5"/>
        <v>99189.214062931249</v>
      </c>
      <c r="T22" s="8">
        <f t="shared" si="5"/>
        <v>292083.94575770287</v>
      </c>
      <c r="U22" s="8">
        <f t="shared" si="5"/>
        <v>218471.97271277956</v>
      </c>
      <c r="V22" s="8">
        <f t="shared" si="6"/>
        <v>991727.32364769967</v>
      </c>
      <c r="W22" s="8">
        <f t="shared" si="14"/>
        <v>1421200.3507495786</v>
      </c>
      <c r="X22" s="8">
        <f t="shared" si="14"/>
        <v>585625.3445385251</v>
      </c>
      <c r="Y22" s="8">
        <f t="shared" si="15"/>
        <v>309792.35316785087</v>
      </c>
      <c r="Z22" s="8">
        <f t="shared" si="15"/>
        <v>251051.58092102557</v>
      </c>
      <c r="AA22" s="8">
        <f t="shared" si="15"/>
        <v>1096685.1320670811</v>
      </c>
      <c r="AB22" s="8">
        <f t="shared" si="15"/>
        <v>110420.31409569367</v>
      </c>
      <c r="AC22" s="8">
        <f t="shared" si="15"/>
        <v>2442404.0142945847</v>
      </c>
      <c r="AD22" s="8">
        <f t="shared" si="15"/>
        <v>706666.93583501363</v>
      </c>
      <c r="AE22" s="8">
        <f t="shared" si="15"/>
        <v>184168.84978252472</v>
      </c>
      <c r="AF22" s="8">
        <f t="shared" si="8"/>
        <v>256257.44301168338</v>
      </c>
      <c r="AG22" s="164">
        <v>737269.57098664937</v>
      </c>
      <c r="AH22" s="162">
        <f t="shared" si="15"/>
        <v>460864.62862033845</v>
      </c>
      <c r="AI22" s="8">
        <f t="shared" si="15"/>
        <v>48424.478039674876</v>
      </c>
      <c r="AJ22" s="8">
        <f t="shared" si="15"/>
        <v>90800.773375000004</v>
      </c>
      <c r="AK22" s="8">
        <f t="shared" si="15"/>
        <v>0</v>
      </c>
      <c r="AL22" s="8">
        <f t="shared" si="9"/>
        <v>0</v>
      </c>
      <c r="AM22" s="8">
        <f t="shared" si="9"/>
        <v>0</v>
      </c>
      <c r="AN22" s="8">
        <f t="shared" si="9"/>
        <v>0</v>
      </c>
      <c r="AO22" s="8">
        <f t="shared" si="9"/>
        <v>0</v>
      </c>
      <c r="AP22" s="8">
        <f t="shared" si="9"/>
        <v>0</v>
      </c>
      <c r="AQ22" s="8">
        <f t="shared" si="9"/>
        <v>0</v>
      </c>
      <c r="AR22" s="8">
        <f t="shared" si="9"/>
        <v>0</v>
      </c>
      <c r="AS22" s="8">
        <f t="shared" si="9"/>
        <v>0</v>
      </c>
      <c r="AT22" s="8">
        <f t="shared" si="9"/>
        <v>0</v>
      </c>
      <c r="AU22" s="8">
        <f t="shared" si="9"/>
        <v>0</v>
      </c>
      <c r="AV22" s="8">
        <f t="shared" si="9"/>
        <v>0</v>
      </c>
      <c r="AW22" s="8">
        <f t="shared" si="9"/>
        <v>0</v>
      </c>
      <c r="AX22" s="8">
        <f t="shared" si="9"/>
        <v>0</v>
      </c>
      <c r="AY22" s="8">
        <f t="shared" si="9"/>
        <v>0</v>
      </c>
      <c r="AZ22" s="8">
        <f t="shared" si="9"/>
        <v>0</v>
      </c>
    </row>
    <row r="23" spans="1:52" s="3" customFormat="1" x14ac:dyDescent="0.3">
      <c r="A23" s="61">
        <v>281375</v>
      </c>
      <c r="B23" s="7" t="s">
        <v>115</v>
      </c>
      <c r="C23" s="27">
        <f t="shared" si="10"/>
        <v>2.6604684410056784E-2</v>
      </c>
      <c r="D23" s="19">
        <f t="shared" si="11"/>
        <v>19050723.831687294</v>
      </c>
      <c r="E23" s="15">
        <f t="shared" si="13"/>
        <v>1375747.0456768512</v>
      </c>
      <c r="F23" s="7">
        <f t="shared" si="13"/>
        <v>176913.10607031203</v>
      </c>
      <c r="G23" s="22">
        <f t="shared" si="13"/>
        <v>31909.530778936936</v>
      </c>
      <c r="H23" s="7">
        <f t="shared" si="13"/>
        <v>310836.31983109156</v>
      </c>
      <c r="I23" s="22">
        <f t="shared" si="13"/>
        <v>2235775.9695144119</v>
      </c>
      <c r="J23" s="7">
        <f t="shared" si="12"/>
        <v>1720568.5074</v>
      </c>
      <c r="K23" s="22">
        <f t="shared" si="13"/>
        <v>1770413.5980454129</v>
      </c>
      <c r="L23" s="7">
        <f t="shared" si="13"/>
        <v>110720.31071813026</v>
      </c>
      <c r="M23" s="7">
        <f t="shared" si="13"/>
        <v>115679.57287839756</v>
      </c>
      <c r="N23" s="7">
        <f t="shared" si="13"/>
        <v>80713.227711987682</v>
      </c>
      <c r="O23" s="7">
        <f t="shared" si="14"/>
        <v>268389.16308352427</v>
      </c>
      <c r="P23" s="7">
        <f t="shared" si="14"/>
        <v>740692.78185009758</v>
      </c>
      <c r="Q23" s="7">
        <f t="shared" si="14"/>
        <v>393864.72974793747</v>
      </c>
      <c r="R23" s="7">
        <f t="shared" si="14"/>
        <v>410965.26311808318</v>
      </c>
      <c r="S23" s="7">
        <f t="shared" si="5"/>
        <v>90558.663643510939</v>
      </c>
      <c r="T23" s="7">
        <f t="shared" si="5"/>
        <v>266669.4362832582</v>
      </c>
      <c r="U23" s="7">
        <f t="shared" si="5"/>
        <v>199462.51292886017</v>
      </c>
      <c r="V23" s="7">
        <f t="shared" si="6"/>
        <v>905436.16034008609</v>
      </c>
      <c r="W23" s="7">
        <f t="shared" si="14"/>
        <v>1297540.3197762512</v>
      </c>
      <c r="X23" s="7">
        <f t="shared" si="14"/>
        <v>534669.51117822237</v>
      </c>
      <c r="Y23" s="7">
        <f t="shared" si="15"/>
        <v>282837.0178642596</v>
      </c>
      <c r="Z23" s="7">
        <f t="shared" si="15"/>
        <v>229207.33759796221</v>
      </c>
      <c r="AA23" s="7">
        <f t="shared" si="15"/>
        <v>1001261.4873094119</v>
      </c>
      <c r="AB23" s="7">
        <f t="shared" si="15"/>
        <v>100812.53469009738</v>
      </c>
      <c r="AC23" s="7">
        <f t="shared" si="15"/>
        <v>2229888.0548820011</v>
      </c>
      <c r="AD23" s="7">
        <f t="shared" si="15"/>
        <v>645179.15536332002</v>
      </c>
      <c r="AE23" s="7">
        <f t="shared" si="15"/>
        <v>168144.13823751471</v>
      </c>
      <c r="AF23" s="7">
        <f t="shared" si="8"/>
        <v>233960.23254219757</v>
      </c>
      <c r="AG23" s="71">
        <v>574032.66931525944</v>
      </c>
      <c r="AH23" s="161">
        <f t="shared" si="15"/>
        <v>420764.34703819302</v>
      </c>
      <c r="AI23" s="7">
        <f t="shared" si="15"/>
        <v>44211.016896708592</v>
      </c>
      <c r="AJ23" s="7">
        <f t="shared" si="15"/>
        <v>82900.109375</v>
      </c>
      <c r="AK23" s="7">
        <f t="shared" si="15"/>
        <v>0</v>
      </c>
      <c r="AL23" s="7">
        <f t="shared" si="9"/>
        <v>0</v>
      </c>
      <c r="AM23" s="7">
        <f t="shared" si="9"/>
        <v>0</v>
      </c>
      <c r="AN23" s="7">
        <f t="shared" si="9"/>
        <v>0</v>
      </c>
      <c r="AO23" s="7">
        <f t="shared" si="9"/>
        <v>0</v>
      </c>
      <c r="AP23" s="7">
        <f t="shared" si="9"/>
        <v>0</v>
      </c>
      <c r="AQ23" s="7">
        <f t="shared" si="9"/>
        <v>0</v>
      </c>
      <c r="AR23" s="7">
        <f t="shared" si="9"/>
        <v>0</v>
      </c>
      <c r="AS23" s="7">
        <f t="shared" si="9"/>
        <v>0</v>
      </c>
      <c r="AT23" s="7">
        <f t="shared" si="9"/>
        <v>0</v>
      </c>
      <c r="AU23" s="7">
        <f t="shared" si="9"/>
        <v>0</v>
      </c>
      <c r="AV23" s="7">
        <f t="shared" si="9"/>
        <v>0</v>
      </c>
      <c r="AW23" s="7">
        <f t="shared" si="9"/>
        <v>0</v>
      </c>
      <c r="AX23" s="7">
        <f t="shared" si="9"/>
        <v>0</v>
      </c>
      <c r="AY23" s="7">
        <f t="shared" si="9"/>
        <v>0</v>
      </c>
      <c r="AZ23" s="7">
        <f t="shared" si="9"/>
        <v>0</v>
      </c>
    </row>
    <row r="24" spans="1:52" s="3" customFormat="1" x14ac:dyDescent="0.3">
      <c r="A24" s="62">
        <v>286673</v>
      </c>
      <c r="B24" s="8" t="s">
        <v>116</v>
      </c>
      <c r="C24" s="27">
        <f t="shared" si="10"/>
        <v>2.7105623079108691E-2</v>
      </c>
      <c r="D24" s="18">
        <f t="shared" si="11"/>
        <v>19433004.869778562</v>
      </c>
      <c r="E24" s="14">
        <f t="shared" si="13"/>
        <v>1401650.9385173521</v>
      </c>
      <c r="F24" s="8">
        <f t="shared" si="13"/>
        <v>180244.19673565368</v>
      </c>
      <c r="G24" s="21">
        <f t="shared" si="13"/>
        <v>32510.354214092182</v>
      </c>
      <c r="H24" s="8">
        <f t="shared" si="13"/>
        <v>316689.04598823108</v>
      </c>
      <c r="I24" s="21">
        <f t="shared" si="13"/>
        <v>2277873.3167786938</v>
      </c>
      <c r="J24" s="8">
        <f t="shared" si="12"/>
        <v>1752965.0314415998</v>
      </c>
      <c r="K24" s="21">
        <f t="shared" si="13"/>
        <v>1803748.6535494362</v>
      </c>
      <c r="L24" s="8">
        <f t="shared" si="13"/>
        <v>112805.05956285584</v>
      </c>
      <c r="M24" s="8">
        <f t="shared" si="13"/>
        <v>117857.69949629097</v>
      </c>
      <c r="N24" s="8">
        <f t="shared" si="13"/>
        <v>82232.974243904566</v>
      </c>
      <c r="O24" s="8">
        <f t="shared" si="14"/>
        <v>273442.65321596857</v>
      </c>
      <c r="P24" s="8">
        <f t="shared" si="14"/>
        <v>754639.26024455973</v>
      </c>
      <c r="Q24" s="8">
        <f t="shared" si="14"/>
        <v>401280.79492147657</v>
      </c>
      <c r="R24" s="8">
        <f t="shared" si="14"/>
        <v>418703.31363429676</v>
      </c>
      <c r="S24" s="8">
        <f t="shared" si="5"/>
        <v>92263.78954305184</v>
      </c>
      <c r="T24" s="8">
        <f t="shared" si="5"/>
        <v>271690.54574013496</v>
      </c>
      <c r="U24" s="8">
        <f t="shared" si="5"/>
        <v>203218.18558455847</v>
      </c>
      <c r="V24" s="8">
        <f t="shared" si="6"/>
        <v>922484.58602638298</v>
      </c>
      <c r="W24" s="8">
        <f t="shared" si="14"/>
        <v>1321971.6609194749</v>
      </c>
      <c r="X24" s="8">
        <f t="shared" si="14"/>
        <v>544736.78463969612</v>
      </c>
      <c r="Y24" s="8">
        <f t="shared" si="15"/>
        <v>288162.54614731553</v>
      </c>
      <c r="Z24" s="8">
        <f t="shared" si="15"/>
        <v>233523.07451344511</v>
      </c>
      <c r="AA24" s="8">
        <f t="shared" si="15"/>
        <v>1020114.2047141752</v>
      </c>
      <c r="AB24" s="8">
        <f t="shared" si="15"/>
        <v>102710.73036770961</v>
      </c>
      <c r="AC24" s="8">
        <f t="shared" si="15"/>
        <v>2271874.5388083085</v>
      </c>
      <c r="AD24" s="8">
        <f t="shared" si="15"/>
        <v>657327.21103676246</v>
      </c>
      <c r="AE24" s="8">
        <f t="shared" si="15"/>
        <v>171310.11831528408</v>
      </c>
      <c r="AF24" s="8">
        <f t="shared" si="8"/>
        <v>238365.46154978022</v>
      </c>
      <c r="AG24" s="164">
        <v>608416.73795918282</v>
      </c>
      <c r="AH24" s="162">
        <f t="shared" si="15"/>
        <v>428686.90416163451</v>
      </c>
      <c r="AI24" s="8">
        <f t="shared" si="15"/>
        <v>45043.464582248394</v>
      </c>
      <c r="AJ24" s="8">
        <f t="shared" si="15"/>
        <v>84461.032624999993</v>
      </c>
      <c r="AK24" s="8">
        <f t="shared" si="15"/>
        <v>0</v>
      </c>
      <c r="AL24" s="8">
        <f t="shared" si="9"/>
        <v>0</v>
      </c>
      <c r="AM24" s="8">
        <f t="shared" si="9"/>
        <v>0</v>
      </c>
      <c r="AN24" s="8">
        <f t="shared" si="9"/>
        <v>0</v>
      </c>
      <c r="AO24" s="8">
        <f t="shared" si="9"/>
        <v>0</v>
      </c>
      <c r="AP24" s="8">
        <f t="shared" si="9"/>
        <v>0</v>
      </c>
      <c r="AQ24" s="8">
        <f t="shared" si="9"/>
        <v>0</v>
      </c>
      <c r="AR24" s="8">
        <f t="shared" si="9"/>
        <v>0</v>
      </c>
      <c r="AS24" s="8">
        <f t="shared" si="9"/>
        <v>0</v>
      </c>
      <c r="AT24" s="8">
        <f t="shared" si="9"/>
        <v>0</v>
      </c>
      <c r="AU24" s="8">
        <f t="shared" si="9"/>
        <v>0</v>
      </c>
      <c r="AV24" s="8">
        <f t="shared" si="9"/>
        <v>0</v>
      </c>
      <c r="AW24" s="8">
        <f t="shared" si="9"/>
        <v>0</v>
      </c>
      <c r="AX24" s="8">
        <f t="shared" si="9"/>
        <v>0</v>
      </c>
      <c r="AY24" s="8">
        <f t="shared" si="9"/>
        <v>0</v>
      </c>
      <c r="AZ24" s="8">
        <f t="shared" si="9"/>
        <v>0</v>
      </c>
    </row>
    <row r="25" spans="1:52" s="3" customFormat="1" x14ac:dyDescent="0.3">
      <c r="A25" s="61">
        <v>284948</v>
      </c>
      <c r="B25" s="7" t="s">
        <v>22</v>
      </c>
      <c r="C25" s="27">
        <f t="shared" si="10"/>
        <v>2.6942520171574804E-2</v>
      </c>
      <c r="D25" s="19">
        <f t="shared" si="11"/>
        <v>19162492.033273079</v>
      </c>
      <c r="E25" s="15">
        <f t="shared" si="13"/>
        <v>1393216.7718223985</v>
      </c>
      <c r="F25" s="7">
        <f t="shared" si="13"/>
        <v>179159.61172287256</v>
      </c>
      <c r="G25" s="22">
        <f>G$4*$A25/$A$8</f>
        <v>32314.729369689994</v>
      </c>
      <c r="H25" s="7">
        <f t="shared" si="13"/>
        <v>314783.43016696541</v>
      </c>
      <c r="I25" s="22">
        <f t="shared" si="13"/>
        <v>2264166.6493511954</v>
      </c>
      <c r="J25" s="7">
        <f t="shared" si="12"/>
        <v>1742416.8993215999</v>
      </c>
      <c r="K25" s="22">
        <f t="shared" si="13"/>
        <v>1792894.9406871409</v>
      </c>
      <c r="L25" s="7">
        <f t="shared" si="13"/>
        <v>112126.27667173624</v>
      </c>
      <c r="M25" s="7">
        <f t="shared" si="13"/>
        <v>117148.51330983077</v>
      </c>
      <c r="N25" s="7">
        <f t="shared" si="13"/>
        <v>81738.153034475225</v>
      </c>
      <c r="O25" s="7">
        <f t="shared" si="14"/>
        <v>271797.26429968572</v>
      </c>
      <c r="P25" s="7">
        <f t="shared" si="14"/>
        <v>750098.36269256892</v>
      </c>
      <c r="Q25" s="7">
        <f t="shared" si="14"/>
        <v>398866.16441480332</v>
      </c>
      <c r="R25" s="7">
        <f t="shared" si="14"/>
        <v>416183.84645036538</v>
      </c>
      <c r="S25" s="7">
        <f t="shared" si="5"/>
        <v>91708.609819248886</v>
      </c>
      <c r="T25" s="7">
        <f t="shared" si="5"/>
        <v>270055.69979579514</v>
      </c>
      <c r="U25" s="7">
        <f t="shared" si="5"/>
        <v>201995.35898375072</v>
      </c>
      <c r="V25" s="7">
        <f t="shared" si="6"/>
        <v>916933.71129839844</v>
      </c>
      <c r="W25" s="7">
        <f t="shared" si="14"/>
        <v>1314016.9490523436</v>
      </c>
      <c r="X25" s="7">
        <f t="shared" si="14"/>
        <v>541458.93512647564</v>
      </c>
      <c r="Y25" s="7">
        <f t="shared" si="15"/>
        <v>286428.58308799664</v>
      </c>
      <c r="Z25" s="7">
        <f t="shared" si="15"/>
        <v>232117.89403416839</v>
      </c>
      <c r="AA25" s="7">
        <f t="shared" si="15"/>
        <v>1013975.8624108123</v>
      </c>
      <c r="AB25" s="7">
        <f t="shared" si="15"/>
        <v>102092.68817369656</v>
      </c>
      <c r="AC25" s="7">
        <f t="shared" si="15"/>
        <v>2258203.9678810001</v>
      </c>
      <c r="AD25" s="7">
        <f t="shared" si="15"/>
        <v>653371.87014648539</v>
      </c>
      <c r="AE25" s="7">
        <f t="shared" si="15"/>
        <v>170279.29241227309</v>
      </c>
      <c r="AF25" s="7">
        <f t="shared" si="8"/>
        <v>236931.14293179609</v>
      </c>
      <c r="AG25" s="71">
        <v>451177.26353310444</v>
      </c>
      <c r="AH25" s="161">
        <f t="shared" si="15"/>
        <v>426107.36262937012</v>
      </c>
      <c r="AI25" s="7">
        <f t="shared" si="15"/>
        <v>44772.424141033567</v>
      </c>
      <c r="AJ25" s="7">
        <f t="shared" si="15"/>
        <v>83952.804499999998</v>
      </c>
      <c r="AK25" s="7">
        <f t="shared" si="15"/>
        <v>0</v>
      </c>
      <c r="AL25" s="7">
        <f t="shared" ref="AL25:AZ29" si="16">AL$4*$A25/$A$8</f>
        <v>0</v>
      </c>
      <c r="AM25" s="7">
        <f t="shared" si="16"/>
        <v>0</v>
      </c>
      <c r="AN25" s="7">
        <f t="shared" si="16"/>
        <v>0</v>
      </c>
      <c r="AO25" s="7">
        <f t="shared" si="16"/>
        <v>0</v>
      </c>
      <c r="AP25" s="7">
        <f t="shared" si="16"/>
        <v>0</v>
      </c>
      <c r="AQ25" s="7">
        <f t="shared" si="16"/>
        <v>0</v>
      </c>
      <c r="AR25" s="7">
        <f t="shared" si="16"/>
        <v>0</v>
      </c>
      <c r="AS25" s="7">
        <f t="shared" si="16"/>
        <v>0</v>
      </c>
      <c r="AT25" s="7">
        <f t="shared" si="16"/>
        <v>0</v>
      </c>
      <c r="AU25" s="7">
        <f t="shared" si="16"/>
        <v>0</v>
      </c>
      <c r="AV25" s="7">
        <f t="shared" si="16"/>
        <v>0</v>
      </c>
      <c r="AW25" s="7">
        <f t="shared" si="16"/>
        <v>0</v>
      </c>
      <c r="AX25" s="7">
        <f t="shared" si="16"/>
        <v>0</v>
      </c>
      <c r="AY25" s="7">
        <f t="shared" si="16"/>
        <v>0</v>
      </c>
      <c r="AZ25" s="7">
        <f t="shared" si="16"/>
        <v>0</v>
      </c>
    </row>
    <row r="26" spans="1:52" s="3" customFormat="1" x14ac:dyDescent="0.3">
      <c r="A26" s="62">
        <v>241936</v>
      </c>
      <c r="B26" s="8" t="s">
        <v>117</v>
      </c>
      <c r="C26" s="27">
        <f t="shared" si="10"/>
        <v>2.287563190557618E-2</v>
      </c>
      <c r="D26" s="18">
        <f t="shared" si="11"/>
        <v>16416498.025535546</v>
      </c>
      <c r="E26" s="14">
        <f t="shared" si="13"/>
        <v>1182915.103484228</v>
      </c>
      <c r="F26" s="8">
        <f t="shared" si="13"/>
        <v>152116.03458099338</v>
      </c>
      <c r="G26" s="21">
        <f t="shared" si="13"/>
        <v>27436.923104514924</v>
      </c>
      <c r="H26" s="8">
        <f t="shared" si="13"/>
        <v>267267.86628042639</v>
      </c>
      <c r="I26" s="21">
        <f t="shared" si="13"/>
        <v>1922397.849703914</v>
      </c>
      <c r="J26" s="8">
        <f t="shared" si="12"/>
        <v>1479404.5754111998</v>
      </c>
      <c r="K26" s="21">
        <f t="shared" si="13"/>
        <v>1522263.1159723324</v>
      </c>
      <c r="L26" s="8">
        <f t="shared" si="13"/>
        <v>95201.169591831407</v>
      </c>
      <c r="M26" s="8">
        <f t="shared" si="13"/>
        <v>99465.315482569509</v>
      </c>
      <c r="N26" s="8">
        <f t="shared" si="13"/>
        <v>69400.03717362044</v>
      </c>
      <c r="O26" s="8">
        <f t="shared" si="14"/>
        <v>230770.32628973981</v>
      </c>
      <c r="P26" s="8">
        <f t="shared" si="14"/>
        <v>636873.38558750844</v>
      </c>
      <c r="Q26" s="8">
        <f t="shared" si="14"/>
        <v>338658.57754348114</v>
      </c>
      <c r="R26" s="8">
        <f t="shared" si="14"/>
        <v>353362.21020963689</v>
      </c>
      <c r="S26" s="8">
        <f t="shared" si="5"/>
        <v>77865.485019125583</v>
      </c>
      <c r="T26" s="8">
        <f t="shared" si="5"/>
        <v>229291.64544336335</v>
      </c>
      <c r="U26" s="8">
        <f t="shared" si="5"/>
        <v>171504.79796697191</v>
      </c>
      <c r="V26" s="8">
        <f t="shared" si="6"/>
        <v>778525.46561719791</v>
      </c>
      <c r="W26" s="8">
        <f t="shared" si="14"/>
        <v>1115670.2436442012</v>
      </c>
      <c r="X26" s="8">
        <f t="shared" si="14"/>
        <v>459727.42019161041</v>
      </c>
      <c r="Y26" s="8">
        <f t="shared" si="15"/>
        <v>243193.09375035987</v>
      </c>
      <c r="Z26" s="8">
        <f t="shared" si="15"/>
        <v>197080.43155611047</v>
      </c>
      <c r="AA26" s="8">
        <f t="shared" si="15"/>
        <v>860919.41072835133</v>
      </c>
      <c r="AB26" s="8">
        <f t="shared" si="15"/>
        <v>86682.119565645131</v>
      </c>
      <c r="AC26" s="8">
        <f t="shared" si="15"/>
        <v>1917335.2161561328</v>
      </c>
      <c r="AD26" s="8">
        <f t="shared" si="15"/>
        <v>554747.45137976075</v>
      </c>
      <c r="AE26" s="8">
        <f t="shared" si="15"/>
        <v>144576.17140339888</v>
      </c>
      <c r="AF26" s="8">
        <f t="shared" si="8"/>
        <v>201167.13574528339</v>
      </c>
      <c r="AG26" s="164">
        <v>529597.0817429563</v>
      </c>
      <c r="AH26" s="162">
        <f t="shared" si="15"/>
        <v>361787.80298545456</v>
      </c>
      <c r="AI26" s="8">
        <f t="shared" si="15"/>
        <v>38014.168223623601</v>
      </c>
      <c r="AJ26" s="8">
        <f t="shared" si="15"/>
        <v>71280.394</v>
      </c>
      <c r="AK26" s="8">
        <f t="shared" si="15"/>
        <v>0</v>
      </c>
      <c r="AL26" s="8">
        <f t="shared" si="16"/>
        <v>0</v>
      </c>
      <c r="AM26" s="8">
        <f t="shared" si="16"/>
        <v>0</v>
      </c>
      <c r="AN26" s="8">
        <f t="shared" si="16"/>
        <v>0</v>
      </c>
      <c r="AO26" s="8">
        <f t="shared" si="16"/>
        <v>0</v>
      </c>
      <c r="AP26" s="8">
        <f t="shared" si="16"/>
        <v>0</v>
      </c>
      <c r="AQ26" s="8">
        <f t="shared" si="16"/>
        <v>0</v>
      </c>
      <c r="AR26" s="8">
        <f t="shared" si="16"/>
        <v>0</v>
      </c>
      <c r="AS26" s="8">
        <f t="shared" si="16"/>
        <v>0</v>
      </c>
      <c r="AT26" s="8">
        <f t="shared" si="16"/>
        <v>0</v>
      </c>
      <c r="AU26" s="8">
        <f t="shared" si="16"/>
        <v>0</v>
      </c>
      <c r="AV26" s="8">
        <f t="shared" si="16"/>
        <v>0</v>
      </c>
      <c r="AW26" s="8">
        <f t="shared" si="16"/>
        <v>0</v>
      </c>
      <c r="AX26" s="8">
        <f t="shared" si="16"/>
        <v>0</v>
      </c>
      <c r="AY26" s="8">
        <f t="shared" si="16"/>
        <v>0</v>
      </c>
      <c r="AZ26" s="8">
        <f t="shared" si="16"/>
        <v>0</v>
      </c>
    </row>
    <row r="27" spans="1:52" s="3" customFormat="1" x14ac:dyDescent="0.3">
      <c r="A27" s="61">
        <v>132574</v>
      </c>
      <c r="B27" s="7" t="s">
        <v>24</v>
      </c>
      <c r="C27" s="27">
        <f t="shared" si="10"/>
        <v>1.2535191225158128E-2</v>
      </c>
      <c r="D27" s="19">
        <f t="shared" si="11"/>
        <v>8960870.2804198917</v>
      </c>
      <c r="E27" s="15">
        <f t="shared" si="13"/>
        <v>648203.60314016126</v>
      </c>
      <c r="F27" s="7">
        <f t="shared" si="13"/>
        <v>83355.231005475056</v>
      </c>
      <c r="G27" s="22">
        <f t="shared" si="13"/>
        <v>15034.648186536775</v>
      </c>
      <c r="H27" s="7">
        <f t="shared" si="13"/>
        <v>146455.13732665352</v>
      </c>
      <c r="I27" s="22">
        <f t="shared" si="13"/>
        <v>1053418.9724829982</v>
      </c>
      <c r="J27" s="7">
        <f t="shared" si="12"/>
        <v>810671.34358079999</v>
      </c>
      <c r="K27" s="22">
        <f t="shared" si="13"/>
        <v>834156.59652518004</v>
      </c>
      <c r="L27" s="7">
        <f t="shared" si="13"/>
        <v>52167.514786833948</v>
      </c>
      <c r="M27" s="7">
        <f t="shared" si="13"/>
        <v>54504.144628274298</v>
      </c>
      <c r="N27" s="7">
        <f t="shared" si="13"/>
        <v>38029.233054425786</v>
      </c>
      <c r="O27" s="7">
        <f t="shared" si="14"/>
        <v>126455.53054335015</v>
      </c>
      <c r="P27" s="7">
        <f t="shared" si="14"/>
        <v>348988.3780044241</v>
      </c>
      <c r="Q27" s="7">
        <f t="shared" si="14"/>
        <v>185575.20277779852</v>
      </c>
      <c r="R27" s="7">
        <f t="shared" si="14"/>
        <v>193632.37243044606</v>
      </c>
      <c r="S27" s="7">
        <f t="shared" si="5"/>
        <v>42668.056059972703</v>
      </c>
      <c r="T27" s="7">
        <f t="shared" si="5"/>
        <v>125645.25578255592</v>
      </c>
      <c r="U27" s="7">
        <f t="shared" si="5"/>
        <v>93979.718130717767</v>
      </c>
      <c r="V27" s="7">
        <f t="shared" si="6"/>
        <v>426609.66155815753</v>
      </c>
      <c r="W27" s="7">
        <f t="shared" si="14"/>
        <v>611355.34554959298</v>
      </c>
      <c r="X27" s="7">
        <f t="shared" si="14"/>
        <v>251917.46166127635</v>
      </c>
      <c r="Y27" s="7">
        <f t="shared" si="15"/>
        <v>133262.8513774726</v>
      </c>
      <c r="Z27" s="7">
        <f t="shared" si="15"/>
        <v>107994.43296210481</v>
      </c>
      <c r="AA27" s="7">
        <f t="shared" si="15"/>
        <v>471759.18407306256</v>
      </c>
      <c r="AB27" s="7">
        <f t="shared" si="15"/>
        <v>47499.319321208248</v>
      </c>
      <c r="AC27" s="7">
        <f t="shared" si="15"/>
        <v>1050644.7942707292</v>
      </c>
      <c r="AD27" s="7">
        <f t="shared" si="15"/>
        <v>303985.71778991306</v>
      </c>
      <c r="AE27" s="7">
        <f t="shared" si="15"/>
        <v>79223.601893204002</v>
      </c>
      <c r="AF27" s="7">
        <f t="shared" si="8"/>
        <v>110233.82983224986</v>
      </c>
      <c r="AG27" s="71">
        <v>255303.49530995503</v>
      </c>
      <c r="AH27" s="161">
        <f t="shared" si="15"/>
        <v>198249.35599908093</v>
      </c>
      <c r="AI27" s="7">
        <f t="shared" si="15"/>
        <v>20830.675625283853</v>
      </c>
      <c r="AJ27" s="7">
        <f t="shared" si="15"/>
        <v>39059.614750000001</v>
      </c>
      <c r="AK27" s="7">
        <f t="shared" si="15"/>
        <v>0</v>
      </c>
      <c r="AL27" s="7">
        <f t="shared" si="16"/>
        <v>0</v>
      </c>
      <c r="AM27" s="7">
        <f t="shared" si="16"/>
        <v>0</v>
      </c>
      <c r="AN27" s="7">
        <f t="shared" si="16"/>
        <v>0</v>
      </c>
      <c r="AO27" s="7">
        <f t="shared" si="16"/>
        <v>0</v>
      </c>
      <c r="AP27" s="7">
        <f t="shared" si="16"/>
        <v>0</v>
      </c>
      <c r="AQ27" s="7">
        <f t="shared" si="16"/>
        <v>0</v>
      </c>
      <c r="AR27" s="7">
        <f t="shared" si="16"/>
        <v>0</v>
      </c>
      <c r="AS27" s="7">
        <f t="shared" si="16"/>
        <v>0</v>
      </c>
      <c r="AT27" s="7">
        <f t="shared" si="16"/>
        <v>0</v>
      </c>
      <c r="AU27" s="7">
        <f t="shared" si="16"/>
        <v>0</v>
      </c>
      <c r="AV27" s="7">
        <f t="shared" si="16"/>
        <v>0</v>
      </c>
      <c r="AW27" s="7">
        <f t="shared" si="16"/>
        <v>0</v>
      </c>
      <c r="AX27" s="7">
        <f t="shared" si="16"/>
        <v>0</v>
      </c>
      <c r="AY27" s="7">
        <f t="shared" si="16"/>
        <v>0</v>
      </c>
      <c r="AZ27" s="7">
        <f t="shared" si="16"/>
        <v>0</v>
      </c>
    </row>
    <row r="28" spans="1:52" s="3" customFormat="1" x14ac:dyDescent="0.3">
      <c r="A28" s="62">
        <v>280875</v>
      </c>
      <c r="B28" s="8" t="s">
        <v>118</v>
      </c>
      <c r="C28" s="27">
        <f t="shared" si="10"/>
        <v>2.6557408204974497E-2</v>
      </c>
      <c r="D28" s="18">
        <f t="shared" si="11"/>
        <v>19062365.701669686</v>
      </c>
      <c r="E28" s="14">
        <f t="shared" si="13"/>
        <v>1373302.3596783138</v>
      </c>
      <c r="F28" s="8">
        <f t="shared" si="13"/>
        <v>176598.73360283923</v>
      </c>
      <c r="G28" s="21">
        <f t="shared" si="13"/>
        <v>31852.827925487029</v>
      </c>
      <c r="H28" s="8">
        <f t="shared" si="13"/>
        <v>310283.96741913049</v>
      </c>
      <c r="I28" s="21">
        <f t="shared" si="13"/>
        <v>2231803.0224339776</v>
      </c>
      <c r="J28" s="8">
        <f t="shared" si="12"/>
        <v>1717511.0777999999</v>
      </c>
      <c r="K28" s="21">
        <f t="shared" si="13"/>
        <v>1767267.5943172113</v>
      </c>
      <c r="L28" s="8">
        <f t="shared" si="13"/>
        <v>110523.56205403763</v>
      </c>
      <c r="M28" s="8">
        <f t="shared" si="13"/>
        <v>115474.01166493085</v>
      </c>
      <c r="N28" s="8">
        <f t="shared" si="13"/>
        <v>80569.801274471931</v>
      </c>
      <c r="O28" s="8">
        <f t="shared" si="14"/>
        <v>267912.23875996406</v>
      </c>
      <c r="P28" s="8">
        <f t="shared" si="14"/>
        <v>739376.57966111472</v>
      </c>
      <c r="Q28" s="8">
        <f t="shared" si="14"/>
        <v>393164.83684745245</v>
      </c>
      <c r="R28" s="8">
        <f t="shared" si="14"/>
        <v>410234.98277491465</v>
      </c>
      <c r="S28" s="8">
        <f t="shared" si="5"/>
        <v>90397.741984437613</v>
      </c>
      <c r="T28" s="8">
        <f t="shared" si="5"/>
        <v>266195.5678935945</v>
      </c>
      <c r="U28" s="8">
        <f t="shared" si="5"/>
        <v>199108.07043587242</v>
      </c>
      <c r="V28" s="8">
        <f t="shared" si="6"/>
        <v>903827.21114356886</v>
      </c>
      <c r="W28" s="8">
        <f t="shared" si="14"/>
        <v>1295234.6061915755</v>
      </c>
      <c r="X28" s="8">
        <f t="shared" si="14"/>
        <v>533719.40987004247</v>
      </c>
      <c r="Y28" s="8">
        <f t="shared" si="15"/>
        <v>282334.41987605125</v>
      </c>
      <c r="Z28" s="8">
        <f t="shared" si="15"/>
        <v>228800.03890831678</v>
      </c>
      <c r="AA28" s="8">
        <f t="shared" si="15"/>
        <v>999482.25765626319</v>
      </c>
      <c r="AB28" s="8">
        <f t="shared" si="15"/>
        <v>100633.39202516607</v>
      </c>
      <c r="AC28" s="8">
        <f t="shared" si="15"/>
        <v>2225925.570555245</v>
      </c>
      <c r="AD28" s="8">
        <f t="shared" si="15"/>
        <v>644032.67974294978</v>
      </c>
      <c r="AE28" s="8">
        <f t="shared" si="15"/>
        <v>167845.34812069993</v>
      </c>
      <c r="AF28" s="8">
        <f t="shared" si="8"/>
        <v>233544.48801524562</v>
      </c>
      <c r="AG28" s="164">
        <v>618507.39787139487</v>
      </c>
      <c r="AH28" s="162">
        <f t="shared" si="15"/>
        <v>420016.65384043526</v>
      </c>
      <c r="AI28" s="8">
        <f t="shared" si="15"/>
        <v>44132.454449979654</v>
      </c>
      <c r="AJ28" s="8">
        <f t="shared" si="15"/>
        <v>82752.796875</v>
      </c>
      <c r="AK28" s="8">
        <f t="shared" si="15"/>
        <v>0</v>
      </c>
      <c r="AL28" s="8">
        <f t="shared" si="16"/>
        <v>0</v>
      </c>
      <c r="AM28" s="8">
        <f t="shared" si="16"/>
        <v>0</v>
      </c>
      <c r="AN28" s="8">
        <f t="shared" si="16"/>
        <v>0</v>
      </c>
      <c r="AO28" s="8">
        <f t="shared" si="16"/>
        <v>0</v>
      </c>
      <c r="AP28" s="8">
        <f t="shared" si="16"/>
        <v>0</v>
      </c>
      <c r="AQ28" s="8">
        <f t="shared" si="16"/>
        <v>0</v>
      </c>
      <c r="AR28" s="8">
        <f t="shared" si="16"/>
        <v>0</v>
      </c>
      <c r="AS28" s="8">
        <f t="shared" si="16"/>
        <v>0</v>
      </c>
      <c r="AT28" s="8">
        <f t="shared" si="16"/>
        <v>0</v>
      </c>
      <c r="AU28" s="8">
        <f t="shared" si="16"/>
        <v>0</v>
      </c>
      <c r="AV28" s="8">
        <f t="shared" si="16"/>
        <v>0</v>
      </c>
      <c r="AW28" s="8">
        <f t="shared" si="16"/>
        <v>0</v>
      </c>
      <c r="AX28" s="8">
        <f t="shared" si="16"/>
        <v>0</v>
      </c>
      <c r="AY28" s="8">
        <f t="shared" si="16"/>
        <v>0</v>
      </c>
      <c r="AZ28" s="8">
        <f t="shared" si="16"/>
        <v>0</v>
      </c>
    </row>
    <row r="29" spans="1:52" s="3" customFormat="1" ht="15" thickBot="1" x14ac:dyDescent="0.35">
      <c r="A29" s="63">
        <v>248527</v>
      </c>
      <c r="B29" s="9" t="s">
        <v>27</v>
      </c>
      <c r="C29" s="27">
        <f t="shared" si="10"/>
        <v>2.3498826840970884E-2</v>
      </c>
      <c r="D29" s="20">
        <f t="shared" si="11"/>
        <v>16880092.436404288</v>
      </c>
      <c r="E29" s="16">
        <f t="shared" si="13"/>
        <v>1215140.9543169464</v>
      </c>
      <c r="F29" s="9">
        <f t="shared" si="13"/>
        <v>156260.09244721968</v>
      </c>
      <c r="G29" s="179">
        <f t="shared" si="13"/>
        <v>28184.380118691635</v>
      </c>
      <c r="H29" s="9">
        <f t="shared" si="13"/>
        <v>274548.9757748972</v>
      </c>
      <c r="I29" s="179">
        <f t="shared" si="13"/>
        <v>1974769.2381181987</v>
      </c>
      <c r="J29" s="9">
        <f>A29*$J$5</f>
        <v>1519707.6123984</v>
      </c>
      <c r="K29" s="179">
        <f t="shared" si="13"/>
        <v>1563733.7371174849</v>
      </c>
      <c r="L29" s="9">
        <f t="shared" si="13"/>
        <v>97794.710481900533</v>
      </c>
      <c r="M29" s="9">
        <f t="shared" si="13"/>
        <v>102175.02339848783</v>
      </c>
      <c r="N29" s="9">
        <f t="shared" si="13"/>
        <v>71290.684472953057</v>
      </c>
      <c r="O29" s="9">
        <f t="shared" si="14"/>
        <v>237057.14272291082</v>
      </c>
      <c r="P29" s="9">
        <f t="shared" si="14"/>
        <v>654223.56284268037</v>
      </c>
      <c r="Q29" s="9">
        <f t="shared" si="14"/>
        <v>347884.56575767446</v>
      </c>
      <c r="R29" s="9">
        <f t="shared" si="14"/>
        <v>362988.76569328422</v>
      </c>
      <c r="S29" s="9">
        <f t="shared" si="5"/>
        <v>79986.754329030096</v>
      </c>
      <c r="T29" s="9">
        <f t="shared" si="5"/>
        <v>235538.17855591048</v>
      </c>
      <c r="U29" s="9">
        <f t="shared" si="5"/>
        <v>176177.05890953651</v>
      </c>
      <c r="V29" s="9">
        <f t="shared" si="6"/>
        <v>799734.63392568845</v>
      </c>
      <c r="W29" s="9">
        <f t="shared" si="14"/>
        <v>1146064.1601173962</v>
      </c>
      <c r="X29" s="9">
        <f t="shared" si="14"/>
        <v>472251.65563603753</v>
      </c>
      <c r="Y29" s="9">
        <f t="shared" si="15"/>
        <v>249818.34043092263</v>
      </c>
      <c r="Z29" s="9">
        <f t="shared" si="15"/>
        <v>202449.44288301645</v>
      </c>
      <c r="AA29" s="9">
        <f t="shared" si="15"/>
        <v>884373.21601615718</v>
      </c>
      <c r="AB29" s="9">
        <f t="shared" si="15"/>
        <v>89043.578174769733</v>
      </c>
      <c r="AC29" s="9">
        <f t="shared" si="15"/>
        <v>1969568.6845514318</v>
      </c>
      <c r="AD29" s="9">
        <f t="shared" si="15"/>
        <v>569860.29300748056</v>
      </c>
      <c r="AE29" s="9">
        <f t="shared" si="15"/>
        <v>148514.82272325124</v>
      </c>
      <c r="AF29" s="9">
        <f t="shared" si="8"/>
        <v>206647.48009956369</v>
      </c>
      <c r="AG29" s="72">
        <v>560388.75089266535</v>
      </c>
      <c r="AH29" s="163">
        <f t="shared" si="15"/>
        <v>371643.89471829764</v>
      </c>
      <c r="AI29" s="9">
        <f t="shared" si="15"/>
        <v>39049.778396404428</v>
      </c>
      <c r="AJ29" s="9">
        <f t="shared" si="15"/>
        <v>73222.26737500001</v>
      </c>
      <c r="AK29" s="9">
        <f t="shared" si="15"/>
        <v>0</v>
      </c>
      <c r="AL29" s="9">
        <f t="shared" si="16"/>
        <v>0</v>
      </c>
      <c r="AM29" s="9">
        <f t="shared" si="16"/>
        <v>0</v>
      </c>
      <c r="AN29" s="9">
        <f t="shared" si="16"/>
        <v>0</v>
      </c>
      <c r="AO29" s="9">
        <f t="shared" si="16"/>
        <v>0</v>
      </c>
      <c r="AP29" s="9">
        <f t="shared" si="16"/>
        <v>0</v>
      </c>
      <c r="AQ29" s="9">
        <f t="shared" si="16"/>
        <v>0</v>
      </c>
      <c r="AR29" s="9">
        <f t="shared" si="16"/>
        <v>0</v>
      </c>
      <c r="AS29" s="9">
        <f t="shared" si="16"/>
        <v>0</v>
      </c>
      <c r="AT29" s="9">
        <f t="shared" si="16"/>
        <v>0</v>
      </c>
      <c r="AU29" s="9">
        <f t="shared" si="16"/>
        <v>0</v>
      </c>
      <c r="AV29" s="9">
        <f t="shared" si="16"/>
        <v>0</v>
      </c>
      <c r="AW29" s="9">
        <f t="shared" si="16"/>
        <v>0</v>
      </c>
      <c r="AX29" s="9">
        <f t="shared" si="16"/>
        <v>0</v>
      </c>
      <c r="AY29" s="9">
        <f t="shared" si="16"/>
        <v>0</v>
      </c>
      <c r="AZ29" s="9">
        <f t="shared" si="16"/>
        <v>0</v>
      </c>
    </row>
    <row r="30" spans="1:52" s="22" customFormat="1" ht="13.8" x14ac:dyDescent="0.3">
      <c r="A30" s="22" t="s">
        <v>468</v>
      </c>
      <c r="B30" s="22" t="s">
        <v>65</v>
      </c>
      <c r="D30" s="188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 t="s">
        <v>501</v>
      </c>
      <c r="AH30" s="24"/>
      <c r="AI30" s="317"/>
      <c r="AJ30" s="22" t="s">
        <v>512</v>
      </c>
    </row>
    <row r="31" spans="1:52" s="24" customFormat="1" ht="13.8" x14ac:dyDescent="0.3">
      <c r="A31" s="187"/>
      <c r="B31" s="24" t="s">
        <v>36</v>
      </c>
      <c r="D31" s="175"/>
      <c r="E31" s="24" t="s">
        <v>62</v>
      </c>
      <c r="F31" s="24" t="s">
        <v>62</v>
      </c>
      <c r="G31" s="24" t="s">
        <v>62</v>
      </c>
      <c r="H31" s="24" t="s">
        <v>62</v>
      </c>
      <c r="I31" s="24" t="s">
        <v>62</v>
      </c>
      <c r="J31" s="24" t="s">
        <v>62</v>
      </c>
      <c r="K31" s="24" t="s">
        <v>62</v>
      </c>
      <c r="L31" s="24" t="s">
        <v>62</v>
      </c>
      <c r="M31" s="24" t="s">
        <v>62</v>
      </c>
      <c r="N31" s="24" t="s">
        <v>62</v>
      </c>
      <c r="O31" s="24" t="s">
        <v>62</v>
      </c>
      <c r="P31" s="24" t="s">
        <v>62</v>
      </c>
      <c r="Q31" s="24" t="s">
        <v>62</v>
      </c>
      <c r="R31" s="24" t="s">
        <v>62</v>
      </c>
      <c r="S31" s="24" t="s">
        <v>62</v>
      </c>
      <c r="T31" s="24" t="s">
        <v>62</v>
      </c>
      <c r="U31" s="24" t="s">
        <v>62</v>
      </c>
      <c r="V31" s="24" t="s">
        <v>62</v>
      </c>
      <c r="W31" s="24" t="s">
        <v>62</v>
      </c>
      <c r="X31" s="24" t="s">
        <v>62</v>
      </c>
      <c r="Y31" s="24" t="s">
        <v>62</v>
      </c>
      <c r="Z31" s="24" t="s">
        <v>62</v>
      </c>
      <c r="AA31" s="24" t="s">
        <v>62</v>
      </c>
      <c r="AB31" s="24" t="s">
        <v>62</v>
      </c>
      <c r="AC31" s="24" t="s">
        <v>62</v>
      </c>
      <c r="AD31" s="24" t="s">
        <v>62</v>
      </c>
      <c r="AE31" s="24" t="s">
        <v>62</v>
      </c>
      <c r="AF31" s="24" t="s">
        <v>62</v>
      </c>
      <c r="AG31" s="24" t="s">
        <v>288</v>
      </c>
      <c r="AH31" s="24" t="s">
        <v>62</v>
      </c>
      <c r="AI31" s="199" t="s">
        <v>62</v>
      </c>
      <c r="AJ31" s="24" t="s">
        <v>62</v>
      </c>
    </row>
    <row r="32" spans="1:52" s="24" customFormat="1" ht="13.8" x14ac:dyDescent="0.3">
      <c r="A32" s="187"/>
      <c r="B32" s="24" t="s">
        <v>37</v>
      </c>
      <c r="D32" s="175"/>
      <c r="E32" s="24" t="s">
        <v>63</v>
      </c>
      <c r="F32" s="24" t="s">
        <v>63</v>
      </c>
      <c r="G32" s="24" t="s">
        <v>63</v>
      </c>
      <c r="H32" s="24" t="s">
        <v>63</v>
      </c>
      <c r="I32" s="24" t="s">
        <v>63</v>
      </c>
      <c r="J32" s="24" t="s">
        <v>63</v>
      </c>
      <c r="K32" s="24" t="s">
        <v>63</v>
      </c>
      <c r="L32" s="24" t="s">
        <v>63</v>
      </c>
      <c r="M32" s="24" t="s">
        <v>63</v>
      </c>
      <c r="N32" s="24" t="s">
        <v>63</v>
      </c>
      <c r="O32" s="24" t="s">
        <v>63</v>
      </c>
      <c r="P32" s="24" t="s">
        <v>63</v>
      </c>
      <c r="Q32" s="24" t="s">
        <v>63</v>
      </c>
      <c r="R32" s="24" t="s">
        <v>63</v>
      </c>
      <c r="S32" s="24" t="s">
        <v>63</v>
      </c>
      <c r="T32" s="24" t="s">
        <v>63</v>
      </c>
      <c r="U32" s="24" t="s">
        <v>63</v>
      </c>
      <c r="V32" s="24" t="s">
        <v>63</v>
      </c>
      <c r="W32" s="24" t="s">
        <v>63</v>
      </c>
      <c r="X32" s="24" t="s">
        <v>63</v>
      </c>
      <c r="Y32" s="24" t="s">
        <v>63</v>
      </c>
      <c r="Z32" s="24" t="s">
        <v>63</v>
      </c>
      <c r="AA32" s="24" t="s">
        <v>63</v>
      </c>
      <c r="AB32" s="24" t="s">
        <v>63</v>
      </c>
      <c r="AC32" s="24" t="s">
        <v>63</v>
      </c>
      <c r="AD32" s="24" t="s">
        <v>63</v>
      </c>
      <c r="AE32" s="24" t="s">
        <v>63</v>
      </c>
      <c r="AF32" s="24" t="s">
        <v>63</v>
      </c>
      <c r="AG32" s="24" t="s">
        <v>454</v>
      </c>
      <c r="AH32" s="24" t="s">
        <v>63</v>
      </c>
      <c r="AI32" s="24" t="s">
        <v>63</v>
      </c>
      <c r="AJ32" s="24" t="s">
        <v>63</v>
      </c>
    </row>
    <row r="33" spans="1:40" s="22" customFormat="1" ht="14.25" customHeight="1" x14ac:dyDescent="0.3">
      <c r="B33" s="24" t="s">
        <v>45</v>
      </c>
      <c r="D33" s="188"/>
      <c r="E33" s="22" t="s">
        <v>32</v>
      </c>
      <c r="F33" s="22" t="s">
        <v>32</v>
      </c>
      <c r="G33" s="22" t="s">
        <v>32</v>
      </c>
      <c r="H33" s="22" t="s">
        <v>32</v>
      </c>
      <c r="I33" s="22" t="s">
        <v>32</v>
      </c>
      <c r="J33" s="22" t="s">
        <v>32</v>
      </c>
      <c r="K33" s="22" t="s">
        <v>32</v>
      </c>
      <c r="L33" s="22" t="s">
        <v>32</v>
      </c>
      <c r="M33" s="22" t="s">
        <v>32</v>
      </c>
      <c r="N33" s="22" t="s">
        <v>32</v>
      </c>
      <c r="O33" s="22" t="s">
        <v>32</v>
      </c>
      <c r="P33" s="22" t="s">
        <v>32</v>
      </c>
      <c r="Q33" s="22" t="s">
        <v>32</v>
      </c>
      <c r="R33" s="22" t="s">
        <v>32</v>
      </c>
      <c r="S33" s="22" t="s">
        <v>32</v>
      </c>
      <c r="T33" s="22" t="s">
        <v>32</v>
      </c>
      <c r="U33" s="22" t="s">
        <v>32</v>
      </c>
      <c r="V33" s="24" t="s">
        <v>32</v>
      </c>
      <c r="W33" s="22" t="s">
        <v>32</v>
      </c>
      <c r="X33" s="22" t="s">
        <v>32</v>
      </c>
      <c r="Y33" s="22" t="s">
        <v>32</v>
      </c>
      <c r="Z33" s="22" t="s">
        <v>32</v>
      </c>
      <c r="AA33" s="22" t="s">
        <v>32</v>
      </c>
      <c r="AB33" s="22" t="s">
        <v>32</v>
      </c>
      <c r="AC33" s="22" t="s">
        <v>32</v>
      </c>
      <c r="AD33" s="22" t="s">
        <v>32</v>
      </c>
      <c r="AE33" s="22" t="s">
        <v>32</v>
      </c>
      <c r="AF33" s="22" t="s">
        <v>32</v>
      </c>
      <c r="AG33" s="22" t="s">
        <v>500</v>
      </c>
      <c r="AH33" s="22" t="s">
        <v>32</v>
      </c>
      <c r="AI33" s="24" t="s">
        <v>436</v>
      </c>
      <c r="AJ33" s="22" t="s">
        <v>511</v>
      </c>
    </row>
    <row r="34" spans="1:40" s="22" customFormat="1" ht="13.8" hidden="1" outlineLevel="1" x14ac:dyDescent="0.3">
      <c r="B34" s="189" t="s">
        <v>65</v>
      </c>
      <c r="D34" s="188"/>
    </row>
    <row r="35" spans="1:40" s="22" customFormat="1" ht="13.8" hidden="1" outlineLevel="1" x14ac:dyDescent="0.3">
      <c r="A35" s="173" t="s">
        <v>145</v>
      </c>
      <c r="B35" s="187" t="s">
        <v>439</v>
      </c>
      <c r="D35" s="188"/>
      <c r="E35" s="173" t="s">
        <v>246</v>
      </c>
      <c r="F35" s="173" t="s">
        <v>246</v>
      </c>
      <c r="G35" s="173" t="s">
        <v>246</v>
      </c>
      <c r="H35" s="173" t="s">
        <v>246</v>
      </c>
      <c r="I35" s="173" t="s">
        <v>246</v>
      </c>
      <c r="J35" s="173" t="s">
        <v>246</v>
      </c>
      <c r="K35" s="173" t="s">
        <v>246</v>
      </c>
      <c r="L35" s="173" t="s">
        <v>246</v>
      </c>
      <c r="M35" s="173" t="s">
        <v>246</v>
      </c>
      <c r="N35" s="173" t="s">
        <v>246</v>
      </c>
      <c r="O35" s="173" t="s">
        <v>246</v>
      </c>
      <c r="P35" s="173" t="s">
        <v>246</v>
      </c>
      <c r="Q35" s="173" t="s">
        <v>246</v>
      </c>
      <c r="R35" s="173" t="s">
        <v>246</v>
      </c>
      <c r="S35" s="173" t="s">
        <v>246</v>
      </c>
      <c r="T35" s="173" t="s">
        <v>246</v>
      </c>
      <c r="U35" s="173" t="s">
        <v>246</v>
      </c>
      <c r="V35" s="173" t="s">
        <v>246</v>
      </c>
      <c r="W35" s="184" t="s">
        <v>246</v>
      </c>
      <c r="X35" s="173" t="s">
        <v>246</v>
      </c>
      <c r="Y35" s="173" t="s">
        <v>246</v>
      </c>
      <c r="Z35" s="173" t="s">
        <v>246</v>
      </c>
      <c r="AA35" s="173" t="s">
        <v>246</v>
      </c>
      <c r="AB35" s="173" t="s">
        <v>246</v>
      </c>
      <c r="AC35" s="173" t="s">
        <v>246</v>
      </c>
      <c r="AD35" s="173" t="s">
        <v>246</v>
      </c>
      <c r="AE35" s="173" t="s">
        <v>246</v>
      </c>
      <c r="AF35" s="173" t="s">
        <v>246</v>
      </c>
      <c r="AG35" s="173" t="s">
        <v>246</v>
      </c>
      <c r="AH35" s="173" t="s">
        <v>246</v>
      </c>
      <c r="AI35" s="173" t="s">
        <v>246</v>
      </c>
      <c r="AJ35" s="24" t="s">
        <v>513</v>
      </c>
      <c r="AK35" s="24"/>
    </row>
    <row r="36" spans="1:40" s="22" customFormat="1" ht="13.8" hidden="1" outlineLevel="1" x14ac:dyDescent="0.3">
      <c r="B36" s="190"/>
      <c r="D36" s="188"/>
      <c r="J36" s="307" t="s">
        <v>422</v>
      </c>
      <c r="AG36" s="191"/>
      <c r="AI36" s="191"/>
      <c r="AJ36" s="191"/>
      <c r="AK36" s="191"/>
      <c r="AL36" s="191"/>
      <c r="AM36" s="191"/>
      <c r="AN36" s="191"/>
    </row>
    <row r="37" spans="1:40" s="22" customFormat="1" ht="13.8" hidden="1" outlineLevel="1" x14ac:dyDescent="0.3">
      <c r="A37" s="22" t="s">
        <v>245</v>
      </c>
      <c r="B37" s="22" t="s">
        <v>65</v>
      </c>
      <c r="D37" s="187"/>
      <c r="F37" s="22" t="s">
        <v>245</v>
      </c>
      <c r="J37" s="22" t="s">
        <v>382</v>
      </c>
      <c r="V37" s="22" t="s">
        <v>466</v>
      </c>
      <c r="W37" s="22" t="s">
        <v>434</v>
      </c>
      <c r="AG37" s="22" t="s">
        <v>245</v>
      </c>
      <c r="AH37" s="22" t="s">
        <v>245</v>
      </c>
      <c r="AI37" s="22" t="s">
        <v>436</v>
      </c>
      <c r="AJ37" s="22" t="s">
        <v>513</v>
      </c>
    </row>
    <row r="38" spans="1:40" s="22" customFormat="1" ht="13.8" hidden="1" outlineLevel="1" x14ac:dyDescent="0.3">
      <c r="A38" s="187"/>
      <c r="B38" s="22" t="s">
        <v>247</v>
      </c>
    </row>
    <row r="39" spans="1:40" s="22" customFormat="1" ht="13.8" hidden="1" outlineLevel="1" x14ac:dyDescent="0.3">
      <c r="A39" s="187"/>
      <c r="D39" s="188"/>
    </row>
    <row r="40" spans="1:40" s="22" customFormat="1" ht="13.8" hidden="1" outlineLevel="1" x14ac:dyDescent="0.3">
      <c r="A40" s="187"/>
      <c r="D40" s="188"/>
      <c r="J40" s="193"/>
      <c r="R40" s="192"/>
      <c r="U40" s="192"/>
      <c r="X40" s="181"/>
      <c r="AE40" s="192"/>
    </row>
    <row r="41" spans="1:40" s="22" customFormat="1" ht="13.8" hidden="1" outlineLevel="1" x14ac:dyDescent="0.3">
      <c r="A41" s="187"/>
    </row>
    <row r="42" spans="1:40" s="22" customFormat="1" ht="13.8" hidden="1" outlineLevel="1" x14ac:dyDescent="0.3">
      <c r="A42" s="187"/>
    </row>
    <row r="43" spans="1:40" s="22" customFormat="1" ht="13.8" hidden="1" outlineLevel="1" x14ac:dyDescent="0.3">
      <c r="A43" s="187"/>
      <c r="D43" s="188"/>
    </row>
    <row r="44" spans="1:40" s="22" customFormat="1" ht="13.8" hidden="1" outlineLevel="1" x14ac:dyDescent="0.3">
      <c r="A44" s="187"/>
      <c r="D44" s="188"/>
    </row>
    <row r="45" spans="1:40" s="22" customFormat="1" ht="16.5" customHeight="1" collapsed="1" x14ac:dyDescent="0.3">
      <c r="A45" s="187"/>
      <c r="D45" s="188"/>
    </row>
    <row r="46" spans="1:40" s="22" customFormat="1" ht="13.8" x14ac:dyDescent="0.3">
      <c r="A46" s="187"/>
      <c r="D46" s="188"/>
    </row>
    <row r="47" spans="1:40" s="22" customFormat="1" ht="13.8" x14ac:dyDescent="0.3">
      <c r="A47" s="187"/>
    </row>
    <row r="48" spans="1:40" s="22" customFormat="1" ht="13.8" x14ac:dyDescent="0.3">
      <c r="A48" s="187"/>
    </row>
    <row r="49" spans="1:11" s="22" customFormat="1" ht="13.8" x14ac:dyDescent="0.3">
      <c r="A49" s="187"/>
      <c r="D49" s="188"/>
    </row>
    <row r="50" spans="1:11" s="22" customFormat="1" ht="13.8" x14ac:dyDescent="0.3">
      <c r="A50" s="187"/>
      <c r="D50" s="188"/>
    </row>
    <row r="51" spans="1:11" s="22" customFormat="1" ht="13.8" x14ac:dyDescent="0.3">
      <c r="A51" s="187"/>
      <c r="D51" s="188"/>
    </row>
    <row r="52" spans="1:11" s="22" customFormat="1" ht="13.8" x14ac:dyDescent="0.3">
      <c r="A52" s="187"/>
      <c r="D52" s="188"/>
      <c r="K52" s="297"/>
    </row>
    <row r="53" spans="1:11" s="22" customFormat="1" ht="13.8" x14ac:dyDescent="0.3">
      <c r="A53" s="187"/>
      <c r="D53" s="188"/>
    </row>
    <row r="54" spans="1:11" s="22" customFormat="1" ht="13.8" x14ac:dyDescent="0.3">
      <c r="A54" s="187"/>
      <c r="D54" s="188"/>
      <c r="K54" s="297"/>
    </row>
    <row r="55" spans="1:11" s="22" customFormat="1" ht="13.8" x14ac:dyDescent="0.3">
      <c r="A55" s="187"/>
      <c r="D55" s="188"/>
    </row>
    <row r="56" spans="1:11" s="22" customFormat="1" ht="13.8" x14ac:dyDescent="0.3">
      <c r="A56" s="187"/>
      <c r="D56" s="188"/>
    </row>
    <row r="57" spans="1:11" s="22" customFormat="1" ht="13.8" x14ac:dyDescent="0.3">
      <c r="A57" s="187"/>
      <c r="D57" s="188"/>
    </row>
    <row r="58" spans="1:11" s="22" customFormat="1" ht="13.8" x14ac:dyDescent="0.3">
      <c r="A58" s="187"/>
      <c r="D58" s="188"/>
    </row>
    <row r="59" spans="1:11" s="22" customFormat="1" ht="13.8" x14ac:dyDescent="0.3">
      <c r="A59" s="187"/>
      <c r="D59" s="188"/>
    </row>
    <row r="60" spans="1:11" s="22" customFormat="1" ht="13.8" x14ac:dyDescent="0.3">
      <c r="A60" s="187"/>
      <c r="D60" s="188"/>
    </row>
    <row r="61" spans="1:11" s="22" customFormat="1" ht="13.8" x14ac:dyDescent="0.3">
      <c r="A61" s="187"/>
      <c r="D61" s="188"/>
    </row>
    <row r="62" spans="1:11" s="22" customFormat="1" ht="13.8" x14ac:dyDescent="0.3">
      <c r="A62" s="187"/>
      <c r="D62" s="188"/>
    </row>
    <row r="63" spans="1:11" s="22" customFormat="1" ht="13.8" x14ac:dyDescent="0.3">
      <c r="A63" s="187"/>
      <c r="D63" s="188"/>
    </row>
    <row r="64" spans="1:11" s="22" customFormat="1" ht="13.8" x14ac:dyDescent="0.3">
      <c r="A64" s="187"/>
      <c r="D64" s="188"/>
    </row>
    <row r="65" spans="1:4" s="22" customFormat="1" ht="13.8" x14ac:dyDescent="0.3">
      <c r="A65" s="187"/>
      <c r="D65" s="188"/>
    </row>
    <row r="66" spans="1:4" s="22" customFormat="1" ht="13.8" x14ac:dyDescent="0.3">
      <c r="A66" s="187"/>
      <c r="D66" s="188"/>
    </row>
    <row r="67" spans="1:4" s="22" customFormat="1" ht="13.8" x14ac:dyDescent="0.3">
      <c r="A67" s="187"/>
      <c r="D67" s="188"/>
    </row>
    <row r="68" spans="1:4" s="22" customFormat="1" ht="13.8" x14ac:dyDescent="0.3">
      <c r="A68" s="187"/>
      <c r="D68" s="188"/>
    </row>
    <row r="69" spans="1:4" s="22" customFormat="1" ht="13.8" x14ac:dyDescent="0.3">
      <c r="A69" s="187"/>
      <c r="D69" s="188"/>
    </row>
    <row r="70" spans="1:4" s="22" customFormat="1" ht="13.8" x14ac:dyDescent="0.3">
      <c r="A70" s="187"/>
      <c r="D70" s="188"/>
    </row>
    <row r="71" spans="1:4" s="22" customFormat="1" ht="13.8" x14ac:dyDescent="0.3">
      <c r="A71" s="187"/>
      <c r="D71" s="188"/>
    </row>
    <row r="72" spans="1:4" s="22" customFormat="1" ht="13.8" x14ac:dyDescent="0.3">
      <c r="A72" s="187"/>
      <c r="D72" s="188"/>
    </row>
    <row r="73" spans="1:4" s="22" customFormat="1" ht="13.8" x14ac:dyDescent="0.3">
      <c r="A73" s="187"/>
      <c r="D73" s="188"/>
    </row>
    <row r="74" spans="1:4" s="22" customFormat="1" ht="13.8" x14ac:dyDescent="0.3">
      <c r="A74" s="187"/>
      <c r="D74" s="188"/>
    </row>
    <row r="75" spans="1:4" s="3" customFormat="1" x14ac:dyDescent="0.3">
      <c r="A75" s="6"/>
      <c r="D75" s="4"/>
    </row>
    <row r="76" spans="1:4" s="3" customFormat="1" x14ac:dyDescent="0.3">
      <c r="A76" s="6"/>
      <c r="D76" s="4"/>
    </row>
    <row r="77" spans="1:4" s="3" customFormat="1" x14ac:dyDescent="0.3">
      <c r="A77" s="6"/>
      <c r="D77" s="4"/>
    </row>
    <row r="78" spans="1:4" s="3" customFormat="1" x14ac:dyDescent="0.3">
      <c r="A78" s="6"/>
      <c r="D78" s="4"/>
    </row>
    <row r="79" spans="1:4" s="3" customFormat="1" x14ac:dyDescent="0.3">
      <c r="A79" s="6"/>
      <c r="D79" s="4"/>
    </row>
    <row r="80" spans="1:4" s="3" customFormat="1" x14ac:dyDescent="0.3">
      <c r="A80" s="6"/>
      <c r="D80" s="4"/>
    </row>
    <row r="81" spans="1:4" s="3" customFormat="1" x14ac:dyDescent="0.3">
      <c r="A81" s="6"/>
      <c r="D81" s="4"/>
    </row>
    <row r="82" spans="1:4" s="3" customFormat="1" x14ac:dyDescent="0.3">
      <c r="A82" s="6"/>
      <c r="D82" s="4"/>
    </row>
    <row r="83" spans="1:4" s="3" customFormat="1" x14ac:dyDescent="0.3">
      <c r="A83" s="6"/>
      <c r="D83" s="4"/>
    </row>
    <row r="84" spans="1:4" s="3" customFormat="1" x14ac:dyDescent="0.3">
      <c r="A84" s="6"/>
      <c r="D84" s="4"/>
    </row>
    <row r="85" spans="1:4" s="3" customFormat="1" x14ac:dyDescent="0.3">
      <c r="A85" s="6"/>
      <c r="D85" s="4"/>
    </row>
    <row r="86" spans="1:4" s="3" customFormat="1" x14ac:dyDescent="0.3">
      <c r="A86" s="6"/>
      <c r="D86" s="4"/>
    </row>
    <row r="87" spans="1:4" s="3" customFormat="1" x14ac:dyDescent="0.3">
      <c r="A87" s="6"/>
      <c r="D87" s="4"/>
    </row>
    <row r="88" spans="1:4" s="3" customFormat="1" x14ac:dyDescent="0.3">
      <c r="A88" s="6"/>
      <c r="D88" s="4"/>
    </row>
    <row r="89" spans="1:4" s="3" customFormat="1" x14ac:dyDescent="0.3">
      <c r="A89" s="6"/>
      <c r="D89" s="4"/>
    </row>
    <row r="90" spans="1:4" s="3" customFormat="1" x14ac:dyDescent="0.3">
      <c r="A90" s="6"/>
      <c r="D90" s="4"/>
    </row>
    <row r="91" spans="1:4" s="3" customFormat="1" x14ac:dyDescent="0.3">
      <c r="A91" s="6"/>
      <c r="D91" s="4"/>
    </row>
    <row r="92" spans="1:4" s="3" customFormat="1" x14ac:dyDescent="0.3">
      <c r="A92" s="6"/>
      <c r="D92" s="4"/>
    </row>
    <row r="93" spans="1:4" s="3" customFormat="1" x14ac:dyDescent="0.3">
      <c r="A93" s="6"/>
      <c r="D93" s="4"/>
    </row>
  </sheetData>
  <mergeCells count="1">
    <mergeCell ref="B1:B2"/>
  </mergeCells>
  <pageMargins left="0.7" right="0.7" top="0.75" bottom="0.75" header="0.3" footer="0.3"/>
  <pageSetup paperSize="9" orientation="portrait" horizontalDpi="4294967295" verticalDpi="4294967295" r:id="rId1"/>
  <ignoredErrors>
    <ignoredError sqref="J10:J29" formula="1"/>
  </ignoredError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A8C1-F9C4-4B28-96A2-D9CD67D9EEB0}">
  <sheetPr>
    <tabColor rgb="FFC03F73"/>
  </sheetPr>
  <dimension ref="A1:W45"/>
  <sheetViews>
    <sheetView zoomScaleNormal="100" workbookViewId="0">
      <pane xSplit="2" ySplit="7" topLeftCell="C8" activePane="bottomRight" state="frozenSplit"/>
      <selection activeCell="AH44" sqref="AH44"/>
      <selection pane="topRight" activeCell="AH44" sqref="AH44"/>
      <selection pane="bottomLeft" activeCell="AH44" sqref="AH44"/>
      <selection pane="bottomRight" activeCell="A62" sqref="A62"/>
    </sheetView>
  </sheetViews>
  <sheetFormatPr defaultRowHeight="14.4" outlineLevelRow="1" x14ac:dyDescent="0.3"/>
  <cols>
    <col min="1" max="1" width="48.109375" customWidth="1"/>
    <col min="2" max="2" width="13.88671875" customWidth="1"/>
    <col min="3" max="3" width="15.33203125" customWidth="1"/>
    <col min="4" max="4" width="15.6640625" customWidth="1"/>
    <col min="5" max="5" width="15" customWidth="1"/>
    <col min="6" max="6" width="15.109375" customWidth="1"/>
    <col min="7" max="9" width="13.6640625" customWidth="1"/>
    <col min="10" max="10" width="14.5546875" customWidth="1"/>
    <col min="11" max="23" width="13.6640625" customWidth="1"/>
    <col min="24" max="24" width="10" bestFit="1" customWidth="1"/>
  </cols>
  <sheetData>
    <row r="1" spans="1:23" ht="68.25" customHeight="1" thickBot="1" x14ac:dyDescent="0.35">
      <c r="A1" s="227" t="s">
        <v>506</v>
      </c>
      <c r="B1" s="228" t="s">
        <v>230</v>
      </c>
      <c r="C1" s="229" t="s">
        <v>455</v>
      </c>
      <c r="D1" s="230" t="s">
        <v>372</v>
      </c>
      <c r="E1" s="231" t="s">
        <v>542</v>
      </c>
      <c r="F1" s="230"/>
      <c r="G1" s="231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23" ht="15.75" customHeight="1" thickBot="1" x14ac:dyDescent="0.35">
      <c r="A2" s="222"/>
      <c r="B2" s="232"/>
      <c r="C2" s="232">
        <v>9002</v>
      </c>
      <c r="D2" s="232"/>
      <c r="E2" s="233"/>
      <c r="F2" s="232"/>
      <c r="G2" s="233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3" spans="1:23" s="223" customFormat="1" ht="21.15" customHeight="1" thickBot="1" x14ac:dyDescent="0.35">
      <c r="A3" s="301" t="s">
        <v>445</v>
      </c>
      <c r="B3" s="224">
        <f>SUM(C3:W3)</f>
        <v>45000000</v>
      </c>
      <c r="C3" s="225">
        <f>45000000</f>
        <v>45000000</v>
      </c>
      <c r="D3" s="224">
        <f>15000000*1.04*0</f>
        <v>0</v>
      </c>
      <c r="E3" s="226">
        <v>0</v>
      </c>
      <c r="F3" s="224">
        <v>0</v>
      </c>
      <c r="G3" s="226">
        <v>0</v>
      </c>
      <c r="H3" s="224">
        <v>0</v>
      </c>
      <c r="I3" s="224">
        <v>0</v>
      </c>
      <c r="J3" s="224">
        <v>0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3" ht="18.45" customHeight="1" thickBot="1" x14ac:dyDescent="0.35">
      <c r="A4" s="220" t="s">
        <v>462</v>
      </c>
      <c r="B4" s="221">
        <f>B3/'Gemensamma Tjänster'!$A$8</f>
        <v>4.2548584574057937</v>
      </c>
      <c r="C4" s="221">
        <f>C3/'Gemensamma Tjänster'!$A$8</f>
        <v>4.2548584574057937</v>
      </c>
      <c r="D4" s="221">
        <f>D3/'Gemensamma Tjänster'!$A$8</f>
        <v>0</v>
      </c>
      <c r="E4" s="221">
        <f>E3/'Gemensamma Tjänster'!$A$8</f>
        <v>0</v>
      </c>
      <c r="F4" s="221">
        <f>F3/'Gemensamma Tjänster'!$A$8</f>
        <v>0</v>
      </c>
      <c r="G4" s="221">
        <f>G3/'Gemensamma Tjänster'!$A$8</f>
        <v>0</v>
      </c>
      <c r="H4" s="221">
        <f>H3/'Gemensamma Tjänster'!$A$8</f>
        <v>0</v>
      </c>
      <c r="I4" s="221">
        <f>I3/'Gemensamma Tjänster'!$A$8</f>
        <v>0</v>
      </c>
      <c r="J4" s="221">
        <f>J3/'Gemensamma Tjänster'!$A$8</f>
        <v>0</v>
      </c>
      <c r="K4" s="221">
        <f>K3/'Gemensamma Tjänster'!$A$8</f>
        <v>0</v>
      </c>
      <c r="L4" s="221">
        <f>L3/'Gemensamma Tjänster'!$A$8</f>
        <v>0</v>
      </c>
      <c r="M4" s="221">
        <f>M3/'Gemensamma Tjänster'!$A$8</f>
        <v>0</v>
      </c>
      <c r="N4" s="221">
        <f>N3/'Gemensamma Tjänster'!$A$8</f>
        <v>0</v>
      </c>
      <c r="O4" s="221">
        <f>O3/'Gemensamma Tjänster'!$A$8</f>
        <v>0</v>
      </c>
      <c r="P4" s="221">
        <f>P3/'Gemensamma Tjänster'!$A$8</f>
        <v>0</v>
      </c>
      <c r="Q4" s="221">
        <f>Q3/'Gemensamma Tjänster'!$A$8</f>
        <v>0</v>
      </c>
      <c r="R4" s="221">
        <f>R3/'Gemensamma Tjänster'!$A$8</f>
        <v>0</v>
      </c>
      <c r="S4" s="221">
        <f>S3/'Gemensamma Tjänster'!$A$8</f>
        <v>0</v>
      </c>
      <c r="T4" s="221">
        <f>T3/'Gemensamma Tjänster'!$A$8</f>
        <v>0</v>
      </c>
      <c r="U4" s="221">
        <f>U3/'Gemensamma Tjänster'!$A$8</f>
        <v>0</v>
      </c>
      <c r="V4" s="221">
        <f>V3/'Gemensamma Tjänster'!$A$8</f>
        <v>0</v>
      </c>
      <c r="W4" s="221">
        <f>W3/'Gemensamma Tjänster'!$A$8</f>
        <v>0</v>
      </c>
    </row>
    <row r="5" spans="1:23" ht="2.7" hidden="1" customHeight="1" x14ac:dyDescent="0.3">
      <c r="A5" s="140"/>
      <c r="B5" s="136"/>
      <c r="C5" s="150"/>
      <c r="D5" s="151"/>
      <c r="E5" s="142"/>
      <c r="F5" s="136"/>
      <c r="G5" s="142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</row>
    <row r="6" spans="1:23" ht="2.7" hidden="1" customHeight="1" x14ac:dyDescent="0.3">
      <c r="A6" s="140"/>
      <c r="B6" s="136"/>
      <c r="C6" s="150"/>
      <c r="D6" s="151"/>
      <c r="E6" s="142"/>
      <c r="F6" s="136"/>
      <c r="G6" s="142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spans="1:23" ht="2.7" hidden="1" customHeight="1" thickBot="1" x14ac:dyDescent="0.35">
      <c r="A7" s="143"/>
      <c r="B7" s="144"/>
      <c r="C7" s="152"/>
      <c r="D7" s="153"/>
      <c r="E7" s="149"/>
      <c r="F7" s="144"/>
      <c r="G7" s="149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pans="1:23" x14ac:dyDescent="0.3">
      <c r="A8" s="13" t="s">
        <v>110</v>
      </c>
      <c r="B8" s="17">
        <f>'Gemensamma Tjänster'!$C9*'Gemensamma i utveckling'!$B$3</f>
        <v>10497565.511819288</v>
      </c>
      <c r="C8" s="64">
        <f>'Gemensamma Tjänster'!$C9*'Gemensamma i utveckling'!C$3</f>
        <v>10497565.511819288</v>
      </c>
      <c r="D8" s="68">
        <f>'Gemensamma Tjänster'!$C9*'Gemensamma i utveckling'!D$3</f>
        <v>0</v>
      </c>
      <c r="E8" s="68">
        <f>'Gemensamma Tjänster'!$C9*'Gemensamma i utveckling'!E$3</f>
        <v>0</v>
      </c>
      <c r="F8" s="68">
        <f>'Gemensamma Tjänster'!$C9*'Gemensamma i utveckling'!F$3</f>
        <v>0</v>
      </c>
      <c r="G8" s="64">
        <f>'Gemensamma Tjänster'!$C9*'Gemensamma i utveckling'!G$3</f>
        <v>0</v>
      </c>
      <c r="H8" s="68">
        <f>'Gemensamma Tjänster'!$C9*'Gemensamma i utveckling'!H$3</f>
        <v>0</v>
      </c>
      <c r="I8" s="68">
        <f>'Gemensamma Tjänster'!$C9*'Gemensamma i utveckling'!I$3</f>
        <v>0</v>
      </c>
      <c r="J8" s="68">
        <f>'Gemensamma Tjänster'!$C9*'Gemensamma i utveckling'!J$3</f>
        <v>0</v>
      </c>
      <c r="K8" s="68">
        <f>'Gemensamma Tjänster'!$C9*'Gemensamma i utveckling'!K$3</f>
        <v>0</v>
      </c>
      <c r="L8" s="68">
        <f>'Gemensamma Tjänster'!$C9*'Gemensamma i utveckling'!L$3</f>
        <v>0</v>
      </c>
      <c r="M8" s="68">
        <f>'Gemensamma Tjänster'!$C9*'Gemensamma i utveckling'!M$3</f>
        <v>0</v>
      </c>
      <c r="N8" s="68">
        <f>'Gemensamma Tjänster'!$C9*'Gemensamma i utveckling'!N$3</f>
        <v>0</v>
      </c>
      <c r="O8" s="68">
        <f>'Gemensamma Tjänster'!$C9*'Gemensamma i utveckling'!O$3</f>
        <v>0</v>
      </c>
      <c r="P8" s="68">
        <f>'Gemensamma Tjänster'!$C9*'Gemensamma i utveckling'!P$3</f>
        <v>0</v>
      </c>
      <c r="Q8" s="68">
        <f>'Gemensamma Tjänster'!$C9*'Gemensamma i utveckling'!Q$3</f>
        <v>0</v>
      </c>
      <c r="R8" s="68">
        <f>'Gemensamma Tjänster'!$C9*'Gemensamma i utveckling'!R$3</f>
        <v>0</v>
      </c>
      <c r="S8" s="68">
        <f>'Gemensamma Tjänster'!$C9*'Gemensamma i utveckling'!S$3</f>
        <v>0</v>
      </c>
      <c r="T8" s="68">
        <f>'Gemensamma Tjänster'!$C9*'Gemensamma i utveckling'!T$3</f>
        <v>0</v>
      </c>
      <c r="U8" s="68">
        <f>'Gemensamma Tjänster'!$C9*'Gemensamma i utveckling'!U$3</f>
        <v>0</v>
      </c>
      <c r="V8" s="68">
        <f>'Gemensamma Tjänster'!$C9*'Gemensamma i utveckling'!V$3</f>
        <v>0</v>
      </c>
      <c r="W8" s="68">
        <f>'Gemensamma Tjänster'!$C9*'Gemensamma i utveckling'!W$3</f>
        <v>0</v>
      </c>
    </row>
    <row r="9" spans="1:23" x14ac:dyDescent="0.3">
      <c r="A9" s="14" t="s">
        <v>26</v>
      </c>
      <c r="B9" s="18">
        <f>'Gemensamma Tjänster'!$C10*'Gemensamma i utveckling'!$B$3</f>
        <v>1729668.0406707735</v>
      </c>
      <c r="C9" s="65">
        <f>'Gemensamma Tjänster'!$C10*'Gemensamma i utveckling'!$C$3</f>
        <v>1729668.0406707735</v>
      </c>
      <c r="D9" s="37">
        <f>'Gemensamma Tjänster'!$C10*'Gemensamma i utveckling'!D$3</f>
        <v>0</v>
      </c>
      <c r="E9" s="37">
        <f>'Gemensamma Tjänster'!$C10*'Gemensamma i utveckling'!E$3</f>
        <v>0</v>
      </c>
      <c r="F9" s="37">
        <f>'Gemensamma Tjänster'!$C10*'Gemensamma i utveckling'!F$3</f>
        <v>0</v>
      </c>
      <c r="G9" s="65">
        <f>'Gemensamma Tjänster'!$C10*'Gemensamma i utveckling'!G$3</f>
        <v>0</v>
      </c>
      <c r="H9" s="37">
        <f>'Gemensamma Tjänster'!$C10*'Gemensamma i utveckling'!H$3</f>
        <v>0</v>
      </c>
      <c r="I9" s="37">
        <f>'Gemensamma Tjänster'!$C10*'Gemensamma i utveckling'!I$3</f>
        <v>0</v>
      </c>
      <c r="J9" s="37">
        <f>'Gemensamma Tjänster'!$C10*'Gemensamma i utveckling'!J$3</f>
        <v>0</v>
      </c>
      <c r="K9" s="37">
        <f>'Gemensamma Tjänster'!$C10*'Gemensamma i utveckling'!K$3</f>
        <v>0</v>
      </c>
      <c r="L9" s="37">
        <f>'Gemensamma Tjänster'!$C10*'Gemensamma i utveckling'!L$3</f>
        <v>0</v>
      </c>
      <c r="M9" s="37">
        <f>'Gemensamma Tjänster'!$C10*'Gemensamma i utveckling'!M$3</f>
        <v>0</v>
      </c>
      <c r="N9" s="37">
        <f>'Gemensamma Tjänster'!$C10*'Gemensamma i utveckling'!N$3</f>
        <v>0</v>
      </c>
      <c r="O9" s="37">
        <f>'Gemensamma Tjänster'!$C10*'Gemensamma i utveckling'!O$3</f>
        <v>0</v>
      </c>
      <c r="P9" s="37">
        <f>'Gemensamma Tjänster'!$C10*'Gemensamma i utveckling'!P$3</f>
        <v>0</v>
      </c>
      <c r="Q9" s="37">
        <f>'Gemensamma Tjänster'!$C10*'Gemensamma i utveckling'!Q$3</f>
        <v>0</v>
      </c>
      <c r="R9" s="37">
        <f>'Gemensamma Tjänster'!$C10*'Gemensamma i utveckling'!R$3</f>
        <v>0</v>
      </c>
      <c r="S9" s="37">
        <f>'Gemensamma Tjänster'!$C10*'Gemensamma i utveckling'!S$3</f>
        <v>0</v>
      </c>
      <c r="T9" s="37">
        <f>'Gemensamma Tjänster'!$C10*'Gemensamma i utveckling'!T$3</f>
        <v>0</v>
      </c>
      <c r="U9" s="37">
        <f>'Gemensamma Tjänster'!$C10*'Gemensamma i utveckling'!U$3</f>
        <v>0</v>
      </c>
      <c r="V9" s="37">
        <f>'Gemensamma Tjänster'!$C10*'Gemensamma i utveckling'!V$3</f>
        <v>0</v>
      </c>
      <c r="W9" s="37">
        <f>'Gemensamma Tjänster'!$C10*'Gemensamma i utveckling'!W$3</f>
        <v>0</v>
      </c>
    </row>
    <row r="10" spans="1:23" x14ac:dyDescent="0.3">
      <c r="A10" s="15" t="s">
        <v>111</v>
      </c>
      <c r="B10" s="19">
        <f>'Gemensamma Tjänster'!$C11*'Gemensamma i utveckling'!$B$3</f>
        <v>1284558.7877246388</v>
      </c>
      <c r="C10" s="66">
        <f>'Gemensamma Tjänster'!$C11*'Gemensamma i utveckling'!$C$3</f>
        <v>1284558.7877246388</v>
      </c>
      <c r="D10" s="36">
        <f>'Gemensamma Tjänster'!$C11*'Gemensamma i utveckling'!D$3</f>
        <v>0</v>
      </c>
      <c r="E10" s="36">
        <f>'Gemensamma Tjänster'!$C11*'Gemensamma i utveckling'!E$3</f>
        <v>0</v>
      </c>
      <c r="F10" s="36">
        <f>'Gemensamma Tjänster'!$C11*'Gemensamma i utveckling'!F$3</f>
        <v>0</v>
      </c>
      <c r="G10" s="66">
        <f>'Gemensamma Tjänster'!$C11*'Gemensamma i utveckling'!G$3</f>
        <v>0</v>
      </c>
      <c r="H10" s="36">
        <f>'Gemensamma Tjänster'!$C11*'Gemensamma i utveckling'!H$3</f>
        <v>0</v>
      </c>
      <c r="I10" s="36">
        <f>'Gemensamma Tjänster'!$C11*'Gemensamma i utveckling'!I$3</f>
        <v>0</v>
      </c>
      <c r="J10" s="36">
        <f>'Gemensamma Tjänster'!$C11*'Gemensamma i utveckling'!J$3</f>
        <v>0</v>
      </c>
      <c r="K10" s="36">
        <f>'Gemensamma Tjänster'!$C11*'Gemensamma i utveckling'!K$3</f>
        <v>0</v>
      </c>
      <c r="L10" s="36">
        <f>'Gemensamma Tjänster'!$C11*'Gemensamma i utveckling'!L$3</f>
        <v>0</v>
      </c>
      <c r="M10" s="36">
        <f>'Gemensamma Tjänster'!$C11*'Gemensamma i utveckling'!M$3</f>
        <v>0</v>
      </c>
      <c r="N10" s="36">
        <f>'Gemensamma Tjänster'!$C11*'Gemensamma i utveckling'!N$3</f>
        <v>0</v>
      </c>
      <c r="O10" s="36">
        <f>'Gemensamma Tjänster'!$C11*'Gemensamma i utveckling'!O$3</f>
        <v>0</v>
      </c>
      <c r="P10" s="36">
        <f>'Gemensamma Tjänster'!$C11*'Gemensamma i utveckling'!P$3</f>
        <v>0</v>
      </c>
      <c r="Q10" s="36">
        <f>'Gemensamma Tjänster'!$C11*'Gemensamma i utveckling'!Q$3</f>
        <v>0</v>
      </c>
      <c r="R10" s="36">
        <f>'Gemensamma Tjänster'!$C11*'Gemensamma i utveckling'!R$3</f>
        <v>0</v>
      </c>
      <c r="S10" s="36">
        <f>'Gemensamma Tjänster'!$C11*'Gemensamma i utveckling'!S$3</f>
        <v>0</v>
      </c>
      <c r="T10" s="36">
        <f>'Gemensamma Tjänster'!$C11*'Gemensamma i utveckling'!T$3</f>
        <v>0</v>
      </c>
      <c r="U10" s="36">
        <f>'Gemensamma Tjänster'!$C11*'Gemensamma i utveckling'!U$3</f>
        <v>0</v>
      </c>
      <c r="V10" s="36">
        <f>'Gemensamma Tjänster'!$C11*'Gemensamma i utveckling'!V$3</f>
        <v>0</v>
      </c>
      <c r="W10" s="36">
        <f>'Gemensamma Tjänster'!$C11*'Gemensamma i utveckling'!W$3</f>
        <v>0</v>
      </c>
    </row>
    <row r="11" spans="1:23" x14ac:dyDescent="0.3">
      <c r="A11" s="14" t="s">
        <v>9</v>
      </c>
      <c r="B11" s="18">
        <f>'Gemensamma Tjänster'!$C12*'Gemensamma i utveckling'!$B$3</f>
        <v>2010173.8393337082</v>
      </c>
      <c r="C11" s="65">
        <f>'Gemensamma Tjänster'!$C12*'Gemensamma i utveckling'!$C$3</f>
        <v>2010173.8393337082</v>
      </c>
      <c r="D11" s="37">
        <f>'Gemensamma Tjänster'!$C12*'Gemensamma i utveckling'!D$3</f>
        <v>0</v>
      </c>
      <c r="E11" s="37">
        <f>'Gemensamma Tjänster'!$C12*'Gemensamma i utveckling'!E$3</f>
        <v>0</v>
      </c>
      <c r="F11" s="37">
        <f>'Gemensamma Tjänster'!$C12*'Gemensamma i utveckling'!F$3</f>
        <v>0</v>
      </c>
      <c r="G11" s="65">
        <f>'Gemensamma Tjänster'!$C12*'Gemensamma i utveckling'!G$3</f>
        <v>0</v>
      </c>
      <c r="H11" s="37">
        <f>'Gemensamma Tjänster'!$C12*'Gemensamma i utveckling'!H$3</f>
        <v>0</v>
      </c>
      <c r="I11" s="37">
        <f>'Gemensamma Tjänster'!$C12*'Gemensamma i utveckling'!I$3</f>
        <v>0</v>
      </c>
      <c r="J11" s="37">
        <f>'Gemensamma Tjänster'!$C12*'Gemensamma i utveckling'!J$3</f>
        <v>0</v>
      </c>
      <c r="K11" s="37">
        <f>'Gemensamma Tjänster'!$C12*'Gemensamma i utveckling'!K$3</f>
        <v>0</v>
      </c>
      <c r="L11" s="37">
        <f>'Gemensamma Tjänster'!$C12*'Gemensamma i utveckling'!L$3</f>
        <v>0</v>
      </c>
      <c r="M11" s="37">
        <f>'Gemensamma Tjänster'!$C12*'Gemensamma i utveckling'!M$3</f>
        <v>0</v>
      </c>
      <c r="N11" s="37">
        <f>'Gemensamma Tjänster'!$C12*'Gemensamma i utveckling'!N$3</f>
        <v>0</v>
      </c>
      <c r="O11" s="37">
        <f>'Gemensamma Tjänster'!$C12*'Gemensamma i utveckling'!O$3</f>
        <v>0</v>
      </c>
      <c r="P11" s="37">
        <f>'Gemensamma Tjänster'!$C12*'Gemensamma i utveckling'!P$3</f>
        <v>0</v>
      </c>
      <c r="Q11" s="37">
        <f>'Gemensamma Tjänster'!$C12*'Gemensamma i utveckling'!Q$3</f>
        <v>0</v>
      </c>
      <c r="R11" s="37">
        <f>'Gemensamma Tjänster'!$C12*'Gemensamma i utveckling'!R$3</f>
        <v>0</v>
      </c>
      <c r="S11" s="37">
        <f>'Gemensamma Tjänster'!$C12*'Gemensamma i utveckling'!S$3</f>
        <v>0</v>
      </c>
      <c r="T11" s="37">
        <f>'Gemensamma Tjänster'!$C12*'Gemensamma i utveckling'!T$3</f>
        <v>0</v>
      </c>
      <c r="U11" s="37">
        <f>'Gemensamma Tjänster'!$C12*'Gemensamma i utveckling'!U$3</f>
        <v>0</v>
      </c>
      <c r="V11" s="37">
        <f>'Gemensamma Tjänster'!$C12*'Gemensamma i utveckling'!V$3</f>
        <v>0</v>
      </c>
      <c r="W11" s="37">
        <f>'Gemensamma Tjänster'!$C12*'Gemensamma i utveckling'!W$3</f>
        <v>0</v>
      </c>
    </row>
    <row r="12" spans="1:23" x14ac:dyDescent="0.3">
      <c r="A12" s="15" t="s">
        <v>10</v>
      </c>
      <c r="B12" s="19">
        <f>'Gemensamma Tjänster'!$C13*'Gemensamma i utveckling'!$B$3</f>
        <v>1572102.1222761222</v>
      </c>
      <c r="C12" s="66">
        <f>'Gemensamma Tjänster'!$C13*'Gemensamma i utveckling'!$C$3</f>
        <v>1572102.1222761222</v>
      </c>
      <c r="D12" s="36">
        <f>'Gemensamma Tjänster'!$C13*'Gemensamma i utveckling'!D$3</f>
        <v>0</v>
      </c>
      <c r="E12" s="36">
        <f>'Gemensamma Tjänster'!$C13*'Gemensamma i utveckling'!E$3</f>
        <v>0</v>
      </c>
      <c r="F12" s="36">
        <f>'Gemensamma Tjänster'!$C13*'Gemensamma i utveckling'!F$3</f>
        <v>0</v>
      </c>
      <c r="G12" s="66">
        <f>'Gemensamma Tjänster'!$C13*'Gemensamma i utveckling'!G$3</f>
        <v>0</v>
      </c>
      <c r="H12" s="36">
        <f>'Gemensamma Tjänster'!$C13*'Gemensamma i utveckling'!H$3</f>
        <v>0</v>
      </c>
      <c r="I12" s="36">
        <f>'Gemensamma Tjänster'!$C13*'Gemensamma i utveckling'!I$3</f>
        <v>0</v>
      </c>
      <c r="J12" s="36">
        <f>'Gemensamma Tjänster'!$C13*'Gemensamma i utveckling'!J$3</f>
        <v>0</v>
      </c>
      <c r="K12" s="36">
        <f>'Gemensamma Tjänster'!$C13*'Gemensamma i utveckling'!K$3</f>
        <v>0</v>
      </c>
      <c r="L12" s="36">
        <f>'Gemensamma Tjänster'!$C13*'Gemensamma i utveckling'!L$3</f>
        <v>0</v>
      </c>
      <c r="M12" s="36">
        <f>'Gemensamma Tjänster'!$C13*'Gemensamma i utveckling'!M$3</f>
        <v>0</v>
      </c>
      <c r="N12" s="36">
        <f>'Gemensamma Tjänster'!$C13*'Gemensamma i utveckling'!N$3</f>
        <v>0</v>
      </c>
      <c r="O12" s="36">
        <f>'Gemensamma Tjänster'!$C13*'Gemensamma i utveckling'!O$3</f>
        <v>0</v>
      </c>
      <c r="P12" s="36">
        <f>'Gemensamma Tjänster'!$C13*'Gemensamma i utveckling'!P$3</f>
        <v>0</v>
      </c>
      <c r="Q12" s="36">
        <f>'Gemensamma Tjänster'!$C13*'Gemensamma i utveckling'!Q$3</f>
        <v>0</v>
      </c>
      <c r="R12" s="36">
        <f>'Gemensamma Tjänster'!$C13*'Gemensamma i utveckling'!R$3</f>
        <v>0</v>
      </c>
      <c r="S12" s="36">
        <f>'Gemensamma Tjänster'!$C13*'Gemensamma i utveckling'!S$3</f>
        <v>0</v>
      </c>
      <c r="T12" s="36">
        <f>'Gemensamma Tjänster'!$C13*'Gemensamma i utveckling'!T$3</f>
        <v>0</v>
      </c>
      <c r="U12" s="36">
        <f>'Gemensamma Tjänster'!$C13*'Gemensamma i utveckling'!U$3</f>
        <v>0</v>
      </c>
      <c r="V12" s="36">
        <f>'Gemensamma Tjänster'!$C13*'Gemensamma i utveckling'!V$3</f>
        <v>0</v>
      </c>
      <c r="W12" s="36">
        <f>'Gemensamma Tjänster'!$C13*'Gemensamma i utveckling'!W$3</f>
        <v>0</v>
      </c>
    </row>
    <row r="13" spans="1:23" x14ac:dyDescent="0.3">
      <c r="A13" s="14" t="s">
        <v>11</v>
      </c>
      <c r="B13" s="18">
        <f>'Gemensamma Tjänster'!$C14*'Gemensamma i utveckling'!$B$3</f>
        <v>864812.74604309991</v>
      </c>
      <c r="C13" s="65">
        <f>'Gemensamma Tjänster'!$C14*'Gemensamma i utveckling'!$C$3</f>
        <v>864812.74604309991</v>
      </c>
      <c r="D13" s="37">
        <f>'Gemensamma Tjänster'!$C14*'Gemensamma i utveckling'!D$3</f>
        <v>0</v>
      </c>
      <c r="E13" s="37">
        <f>'Gemensamma Tjänster'!$C14*'Gemensamma i utveckling'!E$3</f>
        <v>0</v>
      </c>
      <c r="F13" s="37">
        <f>'Gemensamma Tjänster'!$C14*'Gemensamma i utveckling'!F$3</f>
        <v>0</v>
      </c>
      <c r="G13" s="65">
        <f>'Gemensamma Tjänster'!$C14*'Gemensamma i utveckling'!G$3</f>
        <v>0</v>
      </c>
      <c r="H13" s="37">
        <f>'Gemensamma Tjänster'!$C14*'Gemensamma i utveckling'!H$3</f>
        <v>0</v>
      </c>
      <c r="I13" s="37">
        <f>'Gemensamma Tjänster'!$C14*'Gemensamma i utveckling'!I$3</f>
        <v>0</v>
      </c>
      <c r="J13" s="37">
        <f>'Gemensamma Tjänster'!$C14*'Gemensamma i utveckling'!J$3</f>
        <v>0</v>
      </c>
      <c r="K13" s="37">
        <f>'Gemensamma Tjänster'!$C14*'Gemensamma i utveckling'!K$3</f>
        <v>0</v>
      </c>
      <c r="L13" s="37">
        <f>'Gemensamma Tjänster'!$C14*'Gemensamma i utveckling'!L$3</f>
        <v>0</v>
      </c>
      <c r="M13" s="37">
        <f>'Gemensamma Tjänster'!$C14*'Gemensamma i utveckling'!M$3</f>
        <v>0</v>
      </c>
      <c r="N13" s="37">
        <f>'Gemensamma Tjänster'!$C14*'Gemensamma i utveckling'!N$3</f>
        <v>0</v>
      </c>
      <c r="O13" s="37">
        <f>'Gemensamma Tjänster'!$C14*'Gemensamma i utveckling'!O$3</f>
        <v>0</v>
      </c>
      <c r="P13" s="37">
        <f>'Gemensamma Tjänster'!$C14*'Gemensamma i utveckling'!P$3</f>
        <v>0</v>
      </c>
      <c r="Q13" s="37">
        <f>'Gemensamma Tjänster'!$C14*'Gemensamma i utveckling'!Q$3</f>
        <v>0</v>
      </c>
      <c r="R13" s="37">
        <f>'Gemensamma Tjänster'!$C14*'Gemensamma i utveckling'!R$3</f>
        <v>0</v>
      </c>
      <c r="S13" s="37">
        <f>'Gemensamma Tjänster'!$C14*'Gemensamma i utveckling'!S$3</f>
        <v>0</v>
      </c>
      <c r="T13" s="37">
        <f>'Gemensamma Tjänster'!$C14*'Gemensamma i utveckling'!T$3</f>
        <v>0</v>
      </c>
      <c r="U13" s="37">
        <f>'Gemensamma Tjänster'!$C14*'Gemensamma i utveckling'!U$3</f>
        <v>0</v>
      </c>
      <c r="V13" s="37">
        <f>'Gemensamma Tjänster'!$C14*'Gemensamma i utveckling'!V$3</f>
        <v>0</v>
      </c>
      <c r="W13" s="37">
        <f>'Gemensamma Tjänster'!$C14*'Gemensamma i utveckling'!W$3</f>
        <v>0</v>
      </c>
    </row>
    <row r="14" spans="1:23" x14ac:dyDescent="0.3">
      <c r="A14" s="15" t="s">
        <v>112</v>
      </c>
      <c r="B14" s="19">
        <f>'Gemensamma Tjänster'!$C15*'Gemensamma i utveckling'!$B$3</f>
        <v>1049354.467057704</v>
      </c>
      <c r="C14" s="66">
        <f>'Gemensamma Tjänster'!$C15*'Gemensamma i utveckling'!$C$3</f>
        <v>1049354.467057704</v>
      </c>
      <c r="D14" s="36">
        <f>'Gemensamma Tjänster'!$C15*'Gemensamma i utveckling'!D$3</f>
        <v>0</v>
      </c>
      <c r="E14" s="36">
        <f>'Gemensamma Tjänster'!$C15*'Gemensamma i utveckling'!E$3</f>
        <v>0</v>
      </c>
      <c r="F14" s="36">
        <f>'Gemensamma Tjänster'!$C15*'Gemensamma i utveckling'!F$3</f>
        <v>0</v>
      </c>
      <c r="G14" s="66">
        <f>'Gemensamma Tjänster'!$C15*'Gemensamma i utveckling'!G$3</f>
        <v>0</v>
      </c>
      <c r="H14" s="36">
        <f>'Gemensamma Tjänster'!$C15*'Gemensamma i utveckling'!H$3</f>
        <v>0</v>
      </c>
      <c r="I14" s="36">
        <f>'Gemensamma Tjänster'!$C15*'Gemensamma i utveckling'!I$3</f>
        <v>0</v>
      </c>
      <c r="J14" s="36">
        <f>'Gemensamma Tjänster'!$C15*'Gemensamma i utveckling'!J$3</f>
        <v>0</v>
      </c>
      <c r="K14" s="36">
        <f>'Gemensamma Tjänster'!$C15*'Gemensamma i utveckling'!K$3</f>
        <v>0</v>
      </c>
      <c r="L14" s="36">
        <f>'Gemensamma Tjänster'!$C15*'Gemensamma i utveckling'!L$3</f>
        <v>0</v>
      </c>
      <c r="M14" s="36">
        <f>'Gemensamma Tjänster'!$C15*'Gemensamma i utveckling'!M$3</f>
        <v>0</v>
      </c>
      <c r="N14" s="36">
        <f>'Gemensamma Tjänster'!$C15*'Gemensamma i utveckling'!N$3</f>
        <v>0</v>
      </c>
      <c r="O14" s="36">
        <f>'Gemensamma Tjänster'!$C15*'Gemensamma i utveckling'!O$3</f>
        <v>0</v>
      </c>
      <c r="P14" s="36">
        <f>'Gemensamma Tjänster'!$C15*'Gemensamma i utveckling'!P$3</f>
        <v>0</v>
      </c>
      <c r="Q14" s="36">
        <f>'Gemensamma Tjänster'!$C15*'Gemensamma i utveckling'!Q$3</f>
        <v>0</v>
      </c>
      <c r="R14" s="36">
        <f>'Gemensamma Tjänster'!$C15*'Gemensamma i utveckling'!R$3</f>
        <v>0</v>
      </c>
      <c r="S14" s="36">
        <f>'Gemensamma Tjänster'!$C15*'Gemensamma i utveckling'!S$3</f>
        <v>0</v>
      </c>
      <c r="T14" s="36">
        <f>'Gemensamma Tjänster'!$C15*'Gemensamma i utveckling'!T$3</f>
        <v>0</v>
      </c>
      <c r="U14" s="36">
        <f>'Gemensamma Tjänster'!$C15*'Gemensamma i utveckling'!U$3</f>
        <v>0</v>
      </c>
      <c r="V14" s="36">
        <f>'Gemensamma Tjänster'!$C15*'Gemensamma i utveckling'!V$3</f>
        <v>0</v>
      </c>
      <c r="W14" s="36">
        <f>'Gemensamma Tjänster'!$C15*'Gemensamma i utveckling'!W$3</f>
        <v>0</v>
      </c>
    </row>
    <row r="15" spans="1:23" x14ac:dyDescent="0.3">
      <c r="A15" s="14" t="s">
        <v>13</v>
      </c>
      <c r="B15" s="18">
        <f>'Gemensamma Tjänster'!$C16*'Gemensamma i utveckling'!$B$3</f>
        <v>259856.97056914406</v>
      </c>
      <c r="C15" s="65">
        <f>'Gemensamma Tjänster'!$C16*'Gemensamma i utveckling'!$C$3</f>
        <v>259856.97056914406</v>
      </c>
      <c r="D15" s="37">
        <f>'Gemensamma Tjänster'!$C16*'Gemensamma i utveckling'!D$3</f>
        <v>0</v>
      </c>
      <c r="E15" s="37">
        <f>'Gemensamma Tjänster'!$C16*'Gemensamma i utveckling'!E$3</f>
        <v>0</v>
      </c>
      <c r="F15" s="37">
        <f>'Gemensamma Tjänster'!$C16*'Gemensamma i utveckling'!F$3</f>
        <v>0</v>
      </c>
      <c r="G15" s="65">
        <f>'Gemensamma Tjänster'!$C16*'Gemensamma i utveckling'!G$3</f>
        <v>0</v>
      </c>
      <c r="H15" s="37">
        <f>'Gemensamma Tjänster'!$C16*'Gemensamma i utveckling'!H$3</f>
        <v>0</v>
      </c>
      <c r="I15" s="37">
        <f>'Gemensamma Tjänster'!$C16*'Gemensamma i utveckling'!I$3</f>
        <v>0</v>
      </c>
      <c r="J15" s="37">
        <f>'Gemensamma Tjänster'!$C16*'Gemensamma i utveckling'!J$3</f>
        <v>0</v>
      </c>
      <c r="K15" s="37">
        <f>'Gemensamma Tjänster'!$C16*'Gemensamma i utveckling'!K$3</f>
        <v>0</v>
      </c>
      <c r="L15" s="37">
        <f>'Gemensamma Tjänster'!$C16*'Gemensamma i utveckling'!L$3</f>
        <v>0</v>
      </c>
      <c r="M15" s="37">
        <f>'Gemensamma Tjänster'!$C16*'Gemensamma i utveckling'!M$3</f>
        <v>0</v>
      </c>
      <c r="N15" s="37">
        <f>'Gemensamma Tjänster'!$C16*'Gemensamma i utveckling'!N$3</f>
        <v>0</v>
      </c>
      <c r="O15" s="37">
        <f>'Gemensamma Tjänster'!$C16*'Gemensamma i utveckling'!O$3</f>
        <v>0</v>
      </c>
      <c r="P15" s="37">
        <f>'Gemensamma Tjänster'!$C16*'Gemensamma i utveckling'!P$3</f>
        <v>0</v>
      </c>
      <c r="Q15" s="37">
        <f>'Gemensamma Tjänster'!$C16*'Gemensamma i utveckling'!Q$3</f>
        <v>0</v>
      </c>
      <c r="R15" s="37">
        <f>'Gemensamma Tjänster'!$C16*'Gemensamma i utveckling'!R$3</f>
        <v>0</v>
      </c>
      <c r="S15" s="37">
        <f>'Gemensamma Tjänster'!$C16*'Gemensamma i utveckling'!S$3</f>
        <v>0</v>
      </c>
      <c r="T15" s="37">
        <f>'Gemensamma Tjänster'!$C16*'Gemensamma i utveckling'!T$3</f>
        <v>0</v>
      </c>
      <c r="U15" s="37">
        <f>'Gemensamma Tjänster'!$C16*'Gemensamma i utveckling'!U$3</f>
        <v>0</v>
      </c>
      <c r="V15" s="37">
        <f>'Gemensamma Tjänster'!$C16*'Gemensamma i utveckling'!V$3</f>
        <v>0</v>
      </c>
      <c r="W15" s="37">
        <f>'Gemensamma Tjänster'!$C16*'Gemensamma i utveckling'!W$3</f>
        <v>0</v>
      </c>
    </row>
    <row r="16" spans="1:23" x14ac:dyDescent="0.3">
      <c r="A16" s="15" t="s">
        <v>113</v>
      </c>
      <c r="B16" s="19">
        <f>'Gemensamma Tjänster'!$C17*'Gemensamma i utveckling'!$B$3</f>
        <v>670386.98883194209</v>
      </c>
      <c r="C16" s="66">
        <f>'Gemensamma Tjänster'!$C17*'Gemensamma i utveckling'!$C$3</f>
        <v>670386.98883194209</v>
      </c>
      <c r="D16" s="36">
        <f>'Gemensamma Tjänster'!$C17*'Gemensamma i utveckling'!D$3</f>
        <v>0</v>
      </c>
      <c r="E16" s="36">
        <f>'Gemensamma Tjänster'!$C17*'Gemensamma i utveckling'!E$3</f>
        <v>0</v>
      </c>
      <c r="F16" s="36">
        <f>'Gemensamma Tjänster'!$C17*'Gemensamma i utveckling'!F$3</f>
        <v>0</v>
      </c>
      <c r="G16" s="66">
        <f>'Gemensamma Tjänster'!$C17*'Gemensamma i utveckling'!G$3</f>
        <v>0</v>
      </c>
      <c r="H16" s="36">
        <f>'Gemensamma Tjänster'!$C17*'Gemensamma i utveckling'!H$3</f>
        <v>0</v>
      </c>
      <c r="I16" s="36">
        <f>'Gemensamma Tjänster'!$C17*'Gemensamma i utveckling'!I$3</f>
        <v>0</v>
      </c>
      <c r="J16" s="36">
        <f>'Gemensamma Tjänster'!$C17*'Gemensamma i utveckling'!J$3</f>
        <v>0</v>
      </c>
      <c r="K16" s="36">
        <f>'Gemensamma Tjänster'!$C17*'Gemensamma i utveckling'!K$3</f>
        <v>0</v>
      </c>
      <c r="L16" s="36">
        <f>'Gemensamma Tjänster'!$C17*'Gemensamma i utveckling'!L$3</f>
        <v>0</v>
      </c>
      <c r="M16" s="36">
        <f>'Gemensamma Tjänster'!$C17*'Gemensamma i utveckling'!M$3</f>
        <v>0</v>
      </c>
      <c r="N16" s="36">
        <f>'Gemensamma Tjänster'!$C17*'Gemensamma i utveckling'!N$3</f>
        <v>0</v>
      </c>
      <c r="O16" s="36">
        <f>'Gemensamma Tjänster'!$C17*'Gemensamma i utveckling'!O$3</f>
        <v>0</v>
      </c>
      <c r="P16" s="36">
        <f>'Gemensamma Tjänster'!$C17*'Gemensamma i utveckling'!P$3</f>
        <v>0</v>
      </c>
      <c r="Q16" s="36">
        <f>'Gemensamma Tjänster'!$C17*'Gemensamma i utveckling'!Q$3</f>
        <v>0</v>
      </c>
      <c r="R16" s="36">
        <f>'Gemensamma Tjänster'!$C17*'Gemensamma i utveckling'!R$3</f>
        <v>0</v>
      </c>
      <c r="S16" s="36">
        <f>'Gemensamma Tjänster'!$C17*'Gemensamma i utveckling'!S$3</f>
        <v>0</v>
      </c>
      <c r="T16" s="36">
        <f>'Gemensamma Tjänster'!$C17*'Gemensamma i utveckling'!T$3</f>
        <v>0</v>
      </c>
      <c r="U16" s="36">
        <f>'Gemensamma Tjänster'!$C17*'Gemensamma i utveckling'!U$3</f>
        <v>0</v>
      </c>
      <c r="V16" s="36">
        <f>'Gemensamma Tjänster'!$C17*'Gemensamma i utveckling'!V$3</f>
        <v>0</v>
      </c>
      <c r="W16" s="36">
        <f>'Gemensamma Tjänster'!$C17*'Gemensamma i utveckling'!W$3</f>
        <v>0</v>
      </c>
    </row>
    <row r="17" spans="1:23" x14ac:dyDescent="0.3">
      <c r="A17" s="14" t="s">
        <v>15</v>
      </c>
      <c r="B17" s="18">
        <f>'Gemensamma Tjänster'!$C18*'Gemensamma i utveckling'!$B$3</f>
        <v>6067713.2357773082</v>
      </c>
      <c r="C17" s="65">
        <f>'Gemensamma Tjänster'!$C18*'Gemensamma i utveckling'!$C$3</f>
        <v>6067713.2357773082</v>
      </c>
      <c r="D17" s="37">
        <f>'Gemensamma Tjänster'!$C18*'Gemensamma i utveckling'!D$3</f>
        <v>0</v>
      </c>
      <c r="E17" s="37">
        <f>'Gemensamma Tjänster'!$C18*'Gemensamma i utveckling'!E$3</f>
        <v>0</v>
      </c>
      <c r="F17" s="37">
        <f>'Gemensamma Tjänster'!$C18*'Gemensamma i utveckling'!F$3</f>
        <v>0</v>
      </c>
      <c r="G17" s="65">
        <f>'Gemensamma Tjänster'!$C18*'Gemensamma i utveckling'!G$3</f>
        <v>0</v>
      </c>
      <c r="H17" s="37">
        <f>'Gemensamma Tjänster'!$C18*'Gemensamma i utveckling'!H$3</f>
        <v>0</v>
      </c>
      <c r="I17" s="37">
        <f>'Gemensamma Tjänster'!$C18*'Gemensamma i utveckling'!I$3</f>
        <v>0</v>
      </c>
      <c r="J17" s="37">
        <f>'Gemensamma Tjänster'!$C18*'Gemensamma i utveckling'!J$3</f>
        <v>0</v>
      </c>
      <c r="K17" s="37">
        <f>'Gemensamma Tjänster'!$C18*'Gemensamma i utveckling'!K$3</f>
        <v>0</v>
      </c>
      <c r="L17" s="37">
        <f>'Gemensamma Tjänster'!$C18*'Gemensamma i utveckling'!L$3</f>
        <v>0</v>
      </c>
      <c r="M17" s="37">
        <f>'Gemensamma Tjänster'!$C18*'Gemensamma i utveckling'!M$3</f>
        <v>0</v>
      </c>
      <c r="N17" s="37">
        <f>'Gemensamma Tjänster'!$C18*'Gemensamma i utveckling'!N$3</f>
        <v>0</v>
      </c>
      <c r="O17" s="37">
        <f>'Gemensamma Tjänster'!$C18*'Gemensamma i utveckling'!O$3</f>
        <v>0</v>
      </c>
      <c r="P17" s="37">
        <f>'Gemensamma Tjänster'!$C18*'Gemensamma i utveckling'!P$3</f>
        <v>0</v>
      </c>
      <c r="Q17" s="37">
        <f>'Gemensamma Tjänster'!$C18*'Gemensamma i utveckling'!Q$3</f>
        <v>0</v>
      </c>
      <c r="R17" s="37">
        <f>'Gemensamma Tjänster'!$C18*'Gemensamma i utveckling'!R$3</f>
        <v>0</v>
      </c>
      <c r="S17" s="37">
        <f>'Gemensamma Tjänster'!$C18*'Gemensamma i utveckling'!S$3</f>
        <v>0</v>
      </c>
      <c r="T17" s="37">
        <f>'Gemensamma Tjänster'!$C18*'Gemensamma i utveckling'!T$3</f>
        <v>0</v>
      </c>
      <c r="U17" s="37">
        <f>'Gemensamma Tjänster'!$C18*'Gemensamma i utveckling'!U$3</f>
        <v>0</v>
      </c>
      <c r="V17" s="37">
        <f>'Gemensamma Tjänster'!$C18*'Gemensamma i utveckling'!V$3</f>
        <v>0</v>
      </c>
      <c r="W17" s="37">
        <f>'Gemensamma Tjänster'!$C18*'Gemensamma i utveckling'!W$3</f>
        <v>0</v>
      </c>
    </row>
    <row r="18" spans="1:23" x14ac:dyDescent="0.3">
      <c r="A18" s="15" t="s">
        <v>16</v>
      </c>
      <c r="B18" s="19">
        <f>'Gemensamma Tjänster'!$C19*'Gemensamma i utveckling'!$B$3</f>
        <v>1467207.0967256974</v>
      </c>
      <c r="C18" s="66">
        <f>'Gemensamma Tjänster'!$C19*'Gemensamma i utveckling'!$C$3</f>
        <v>1467207.0967256974</v>
      </c>
      <c r="D18" s="36">
        <f>'Gemensamma Tjänster'!$C19*'Gemensamma i utveckling'!D$3</f>
        <v>0</v>
      </c>
      <c r="E18" s="36">
        <f>'Gemensamma Tjänster'!$C19*'Gemensamma i utveckling'!E$3</f>
        <v>0</v>
      </c>
      <c r="F18" s="36">
        <f>'Gemensamma Tjänster'!$C19*'Gemensamma i utveckling'!F$3</f>
        <v>0</v>
      </c>
      <c r="G18" s="66">
        <f>'Gemensamma Tjänster'!$C19*'Gemensamma i utveckling'!G$3</f>
        <v>0</v>
      </c>
      <c r="H18" s="36">
        <f>'Gemensamma Tjänster'!$C19*'Gemensamma i utveckling'!H$3</f>
        <v>0</v>
      </c>
      <c r="I18" s="36">
        <f>'Gemensamma Tjänster'!$C19*'Gemensamma i utveckling'!I$3</f>
        <v>0</v>
      </c>
      <c r="J18" s="36">
        <f>'Gemensamma Tjänster'!$C19*'Gemensamma i utveckling'!J$3</f>
        <v>0</v>
      </c>
      <c r="K18" s="36">
        <f>'Gemensamma Tjänster'!$C19*'Gemensamma i utveckling'!K$3</f>
        <v>0</v>
      </c>
      <c r="L18" s="36">
        <f>'Gemensamma Tjänster'!$C19*'Gemensamma i utveckling'!L$3</f>
        <v>0</v>
      </c>
      <c r="M18" s="36">
        <f>'Gemensamma Tjänster'!$C19*'Gemensamma i utveckling'!M$3</f>
        <v>0</v>
      </c>
      <c r="N18" s="36">
        <f>'Gemensamma Tjänster'!$C19*'Gemensamma i utveckling'!N$3</f>
        <v>0</v>
      </c>
      <c r="O18" s="36">
        <f>'Gemensamma Tjänster'!$C19*'Gemensamma i utveckling'!O$3</f>
        <v>0</v>
      </c>
      <c r="P18" s="36">
        <f>'Gemensamma Tjänster'!$C19*'Gemensamma i utveckling'!P$3</f>
        <v>0</v>
      </c>
      <c r="Q18" s="36">
        <f>'Gemensamma Tjänster'!$C19*'Gemensamma i utveckling'!Q$3</f>
        <v>0</v>
      </c>
      <c r="R18" s="36">
        <f>'Gemensamma Tjänster'!$C19*'Gemensamma i utveckling'!R$3</f>
        <v>0</v>
      </c>
      <c r="S18" s="36">
        <f>'Gemensamma Tjänster'!$C19*'Gemensamma i utveckling'!S$3</f>
        <v>0</v>
      </c>
      <c r="T18" s="36">
        <f>'Gemensamma Tjänster'!$C19*'Gemensamma i utveckling'!T$3</f>
        <v>0</v>
      </c>
      <c r="U18" s="36">
        <f>'Gemensamma Tjänster'!$C19*'Gemensamma i utveckling'!U$3</f>
        <v>0</v>
      </c>
      <c r="V18" s="36">
        <f>'Gemensamma Tjänster'!$C19*'Gemensamma i utveckling'!V$3</f>
        <v>0</v>
      </c>
      <c r="W18" s="36">
        <f>'Gemensamma Tjänster'!$C19*'Gemensamma i utveckling'!W$3</f>
        <v>0</v>
      </c>
    </row>
    <row r="19" spans="1:23" x14ac:dyDescent="0.3">
      <c r="A19" s="14" t="s">
        <v>17</v>
      </c>
      <c r="B19" s="18">
        <f>'Gemensamma Tjänster'!$C20*'Gemensamma i utveckling'!$B$3</f>
        <v>7534613.9826940726</v>
      </c>
      <c r="C19" s="65">
        <f>'Gemensamma Tjänster'!$C20*'Gemensamma i utveckling'!$C$3</f>
        <v>7534613.9826940726</v>
      </c>
      <c r="D19" s="37">
        <f>'Gemensamma Tjänster'!$C20*'Gemensamma i utveckling'!D$3</f>
        <v>0</v>
      </c>
      <c r="E19" s="37">
        <f>'Gemensamma Tjänster'!$C20*'Gemensamma i utveckling'!E$3</f>
        <v>0</v>
      </c>
      <c r="F19" s="37">
        <f>'Gemensamma Tjänster'!$C20*'Gemensamma i utveckling'!F$3</f>
        <v>0</v>
      </c>
      <c r="G19" s="65">
        <f>'Gemensamma Tjänster'!$C20*'Gemensamma i utveckling'!G$3</f>
        <v>0</v>
      </c>
      <c r="H19" s="37">
        <f>'Gemensamma Tjänster'!$C20*'Gemensamma i utveckling'!H$3</f>
        <v>0</v>
      </c>
      <c r="I19" s="37">
        <f>'Gemensamma Tjänster'!$C20*'Gemensamma i utveckling'!I$3</f>
        <v>0</v>
      </c>
      <c r="J19" s="37">
        <f>'Gemensamma Tjänster'!$C20*'Gemensamma i utveckling'!J$3</f>
        <v>0</v>
      </c>
      <c r="K19" s="37">
        <f>'Gemensamma Tjänster'!$C20*'Gemensamma i utveckling'!K$3</f>
        <v>0</v>
      </c>
      <c r="L19" s="37">
        <f>'Gemensamma Tjänster'!$C20*'Gemensamma i utveckling'!L$3</f>
        <v>0</v>
      </c>
      <c r="M19" s="37">
        <f>'Gemensamma Tjänster'!$C20*'Gemensamma i utveckling'!M$3</f>
        <v>0</v>
      </c>
      <c r="N19" s="37">
        <f>'Gemensamma Tjänster'!$C20*'Gemensamma i utveckling'!N$3</f>
        <v>0</v>
      </c>
      <c r="O19" s="37">
        <f>'Gemensamma Tjänster'!$C20*'Gemensamma i utveckling'!O$3</f>
        <v>0</v>
      </c>
      <c r="P19" s="37">
        <f>'Gemensamma Tjänster'!$C20*'Gemensamma i utveckling'!P$3</f>
        <v>0</v>
      </c>
      <c r="Q19" s="37">
        <f>'Gemensamma Tjänster'!$C20*'Gemensamma i utveckling'!Q$3</f>
        <v>0</v>
      </c>
      <c r="R19" s="37">
        <f>'Gemensamma Tjänster'!$C20*'Gemensamma i utveckling'!R$3</f>
        <v>0</v>
      </c>
      <c r="S19" s="37">
        <f>'Gemensamma Tjänster'!$C20*'Gemensamma i utveckling'!S$3</f>
        <v>0</v>
      </c>
      <c r="T19" s="37">
        <f>'Gemensamma Tjänster'!$C20*'Gemensamma i utveckling'!T$3</f>
        <v>0</v>
      </c>
      <c r="U19" s="37">
        <f>'Gemensamma Tjänster'!$C20*'Gemensamma i utveckling'!U$3</f>
        <v>0</v>
      </c>
      <c r="V19" s="37">
        <f>'Gemensamma Tjänster'!$C20*'Gemensamma i utveckling'!V$3</f>
        <v>0</v>
      </c>
      <c r="W19" s="37">
        <f>'Gemensamma Tjänster'!$C20*'Gemensamma i utveckling'!W$3</f>
        <v>0</v>
      </c>
    </row>
    <row r="20" spans="1:23" x14ac:dyDescent="0.3">
      <c r="A20" s="15" t="s">
        <v>114</v>
      </c>
      <c r="B20" s="19">
        <f>'Gemensamma Tjänster'!$C21*'Gemensamma i utveckling'!$B$3</f>
        <v>1205282.2649462542</v>
      </c>
      <c r="C20" s="66">
        <f>'Gemensamma Tjänster'!$C21*'Gemensamma i utveckling'!$C$3</f>
        <v>1205282.2649462542</v>
      </c>
      <c r="D20" s="36">
        <f>'Gemensamma Tjänster'!$C21*'Gemensamma i utveckling'!D$3</f>
        <v>0</v>
      </c>
      <c r="E20" s="36">
        <f>'Gemensamma Tjänster'!$C21*'Gemensamma i utveckling'!E$3</f>
        <v>0</v>
      </c>
      <c r="F20" s="36">
        <f>'Gemensamma Tjänster'!$C21*'Gemensamma i utveckling'!F$3</f>
        <v>0</v>
      </c>
      <c r="G20" s="66">
        <f>'Gemensamma Tjänster'!$C21*'Gemensamma i utveckling'!G$3</f>
        <v>0</v>
      </c>
      <c r="H20" s="36">
        <f>'Gemensamma Tjänster'!$C21*'Gemensamma i utveckling'!H$3</f>
        <v>0</v>
      </c>
      <c r="I20" s="36">
        <f>'Gemensamma Tjänster'!$C21*'Gemensamma i utveckling'!I$3</f>
        <v>0</v>
      </c>
      <c r="J20" s="36">
        <f>'Gemensamma Tjänster'!$C21*'Gemensamma i utveckling'!J$3</f>
        <v>0</v>
      </c>
      <c r="K20" s="36">
        <f>'Gemensamma Tjänster'!$C21*'Gemensamma i utveckling'!K$3</f>
        <v>0</v>
      </c>
      <c r="L20" s="36">
        <f>'Gemensamma Tjänster'!$C21*'Gemensamma i utveckling'!L$3</f>
        <v>0</v>
      </c>
      <c r="M20" s="36">
        <f>'Gemensamma Tjänster'!$C21*'Gemensamma i utveckling'!M$3</f>
        <v>0</v>
      </c>
      <c r="N20" s="36">
        <f>'Gemensamma Tjänster'!$C21*'Gemensamma i utveckling'!N$3</f>
        <v>0</v>
      </c>
      <c r="O20" s="36">
        <f>'Gemensamma Tjänster'!$C21*'Gemensamma i utveckling'!O$3</f>
        <v>0</v>
      </c>
      <c r="P20" s="36">
        <f>'Gemensamma Tjänster'!$C21*'Gemensamma i utveckling'!P$3</f>
        <v>0</v>
      </c>
      <c r="Q20" s="36">
        <f>'Gemensamma Tjänster'!$C21*'Gemensamma i utveckling'!Q$3</f>
        <v>0</v>
      </c>
      <c r="R20" s="36">
        <f>'Gemensamma Tjänster'!$C21*'Gemensamma i utveckling'!R$3</f>
        <v>0</v>
      </c>
      <c r="S20" s="36">
        <f>'Gemensamma Tjänster'!$C21*'Gemensamma i utveckling'!S$3</f>
        <v>0</v>
      </c>
      <c r="T20" s="36">
        <f>'Gemensamma Tjänster'!$C21*'Gemensamma i utveckling'!T$3</f>
        <v>0</v>
      </c>
      <c r="U20" s="36">
        <f>'Gemensamma Tjänster'!$C21*'Gemensamma i utveckling'!U$3</f>
        <v>0</v>
      </c>
      <c r="V20" s="36">
        <f>'Gemensamma Tjänster'!$C21*'Gemensamma i utveckling'!V$3</f>
        <v>0</v>
      </c>
      <c r="W20" s="36">
        <f>'Gemensamma Tjänster'!$C21*'Gemensamma i utveckling'!W$3</f>
        <v>0</v>
      </c>
    </row>
    <row r="21" spans="1:23" x14ac:dyDescent="0.3">
      <c r="A21" s="14" t="s">
        <v>19</v>
      </c>
      <c r="B21" s="18">
        <f>'Gemensamma Tjänster'!$C22*'Gemensamma i utveckling'!$B$3</f>
        <v>1311309.0828463491</v>
      </c>
      <c r="C21" s="65">
        <f>'Gemensamma Tjänster'!$C22*'Gemensamma i utveckling'!$C$3</f>
        <v>1311309.0828463491</v>
      </c>
      <c r="D21" s="37">
        <f>'Gemensamma Tjänster'!$C22*'Gemensamma i utveckling'!D$3</f>
        <v>0</v>
      </c>
      <c r="E21" s="37">
        <f>'Gemensamma Tjänster'!$C22*'Gemensamma i utveckling'!E$3</f>
        <v>0</v>
      </c>
      <c r="F21" s="37">
        <f>'Gemensamma Tjänster'!$C22*'Gemensamma i utveckling'!F$3</f>
        <v>0</v>
      </c>
      <c r="G21" s="65">
        <f>'Gemensamma Tjänster'!$C22*'Gemensamma i utveckling'!G$3</f>
        <v>0</v>
      </c>
      <c r="H21" s="37">
        <f>'Gemensamma Tjänster'!$C22*'Gemensamma i utveckling'!H$3</f>
        <v>0</v>
      </c>
      <c r="I21" s="37">
        <f>'Gemensamma Tjänster'!$C22*'Gemensamma i utveckling'!I$3</f>
        <v>0</v>
      </c>
      <c r="J21" s="37">
        <f>'Gemensamma Tjänster'!$C22*'Gemensamma i utveckling'!J$3</f>
        <v>0</v>
      </c>
      <c r="K21" s="37">
        <f>'Gemensamma Tjänster'!$C22*'Gemensamma i utveckling'!K$3</f>
        <v>0</v>
      </c>
      <c r="L21" s="37">
        <f>'Gemensamma Tjänster'!$C22*'Gemensamma i utveckling'!L$3</f>
        <v>0</v>
      </c>
      <c r="M21" s="37">
        <f>'Gemensamma Tjänster'!$C22*'Gemensamma i utveckling'!M$3</f>
        <v>0</v>
      </c>
      <c r="N21" s="37">
        <f>'Gemensamma Tjänster'!$C22*'Gemensamma i utveckling'!N$3</f>
        <v>0</v>
      </c>
      <c r="O21" s="37">
        <f>'Gemensamma Tjänster'!$C22*'Gemensamma i utveckling'!O$3</f>
        <v>0</v>
      </c>
      <c r="P21" s="37">
        <f>'Gemensamma Tjänster'!$C22*'Gemensamma i utveckling'!P$3</f>
        <v>0</v>
      </c>
      <c r="Q21" s="37">
        <f>'Gemensamma Tjänster'!$C22*'Gemensamma i utveckling'!Q$3</f>
        <v>0</v>
      </c>
      <c r="R21" s="37">
        <f>'Gemensamma Tjänster'!$C22*'Gemensamma i utveckling'!R$3</f>
        <v>0</v>
      </c>
      <c r="S21" s="37">
        <f>'Gemensamma Tjänster'!$C22*'Gemensamma i utveckling'!S$3</f>
        <v>0</v>
      </c>
      <c r="T21" s="37">
        <f>'Gemensamma Tjänster'!$C22*'Gemensamma i utveckling'!T$3</f>
        <v>0</v>
      </c>
      <c r="U21" s="37">
        <f>'Gemensamma Tjänster'!$C22*'Gemensamma i utveckling'!U$3</f>
        <v>0</v>
      </c>
      <c r="V21" s="37">
        <f>'Gemensamma Tjänster'!$C22*'Gemensamma i utveckling'!V$3</f>
        <v>0</v>
      </c>
      <c r="W21" s="37">
        <f>'Gemensamma Tjänster'!$C22*'Gemensamma i utveckling'!W$3</f>
        <v>0</v>
      </c>
    </row>
    <row r="22" spans="1:23" x14ac:dyDescent="0.3">
      <c r="A22" s="15" t="s">
        <v>115</v>
      </c>
      <c r="B22" s="19">
        <f>'Gemensamma Tjänster'!$C23*'Gemensamma i utveckling'!$B$3</f>
        <v>1197210.7984525552</v>
      </c>
      <c r="C22" s="66">
        <f>'Gemensamma Tjänster'!$C23*'Gemensamma i utveckling'!$C$3</f>
        <v>1197210.7984525552</v>
      </c>
      <c r="D22" s="36">
        <f>'Gemensamma Tjänster'!$C23*'Gemensamma i utveckling'!D$3</f>
        <v>0</v>
      </c>
      <c r="E22" s="36">
        <f>'Gemensamma Tjänster'!$C23*'Gemensamma i utveckling'!E$3</f>
        <v>0</v>
      </c>
      <c r="F22" s="36">
        <f>'Gemensamma Tjänster'!$C23*'Gemensamma i utveckling'!F$3</f>
        <v>0</v>
      </c>
      <c r="G22" s="66">
        <f>'Gemensamma Tjänster'!$C23*'Gemensamma i utveckling'!G$3</f>
        <v>0</v>
      </c>
      <c r="H22" s="36">
        <f>'Gemensamma Tjänster'!$C23*'Gemensamma i utveckling'!H$3</f>
        <v>0</v>
      </c>
      <c r="I22" s="36">
        <f>'Gemensamma Tjänster'!$C23*'Gemensamma i utveckling'!I$3</f>
        <v>0</v>
      </c>
      <c r="J22" s="36">
        <f>'Gemensamma Tjänster'!$C23*'Gemensamma i utveckling'!J$3</f>
        <v>0</v>
      </c>
      <c r="K22" s="36">
        <f>'Gemensamma Tjänster'!$C23*'Gemensamma i utveckling'!K$3</f>
        <v>0</v>
      </c>
      <c r="L22" s="36">
        <f>'Gemensamma Tjänster'!$C23*'Gemensamma i utveckling'!L$3</f>
        <v>0</v>
      </c>
      <c r="M22" s="36">
        <f>'Gemensamma Tjänster'!$C23*'Gemensamma i utveckling'!M$3</f>
        <v>0</v>
      </c>
      <c r="N22" s="36">
        <f>'Gemensamma Tjänster'!$C23*'Gemensamma i utveckling'!N$3</f>
        <v>0</v>
      </c>
      <c r="O22" s="36">
        <f>'Gemensamma Tjänster'!$C23*'Gemensamma i utveckling'!O$3</f>
        <v>0</v>
      </c>
      <c r="P22" s="36">
        <f>'Gemensamma Tjänster'!$C23*'Gemensamma i utveckling'!P$3</f>
        <v>0</v>
      </c>
      <c r="Q22" s="36">
        <f>'Gemensamma Tjänster'!$C23*'Gemensamma i utveckling'!Q$3</f>
        <v>0</v>
      </c>
      <c r="R22" s="36">
        <f>'Gemensamma Tjänster'!$C23*'Gemensamma i utveckling'!R$3</f>
        <v>0</v>
      </c>
      <c r="S22" s="36">
        <f>'Gemensamma Tjänster'!$C23*'Gemensamma i utveckling'!S$3</f>
        <v>0</v>
      </c>
      <c r="T22" s="36">
        <f>'Gemensamma Tjänster'!$C23*'Gemensamma i utveckling'!T$3</f>
        <v>0</v>
      </c>
      <c r="U22" s="36">
        <f>'Gemensamma Tjänster'!$C23*'Gemensamma i utveckling'!U$3</f>
        <v>0</v>
      </c>
      <c r="V22" s="36">
        <f>'Gemensamma Tjänster'!$C23*'Gemensamma i utveckling'!V$3</f>
        <v>0</v>
      </c>
      <c r="W22" s="36">
        <f>'Gemensamma Tjänster'!$C23*'Gemensamma i utveckling'!W$3</f>
        <v>0</v>
      </c>
    </row>
    <row r="23" spans="1:23" x14ac:dyDescent="0.3">
      <c r="A23" s="14" t="s">
        <v>116</v>
      </c>
      <c r="B23" s="18">
        <f>'Gemensamma Tjänster'!$C24*'Gemensamma i utveckling'!$B$3</f>
        <v>1219753.0385598911</v>
      </c>
      <c r="C23" s="65">
        <f>'Gemensamma Tjänster'!$C24*'Gemensamma i utveckling'!$C$3</f>
        <v>1219753.0385598911</v>
      </c>
      <c r="D23" s="37">
        <f>'Gemensamma Tjänster'!$C24*'Gemensamma i utveckling'!D$3</f>
        <v>0</v>
      </c>
      <c r="E23" s="37">
        <f>'Gemensamma Tjänster'!$C24*'Gemensamma i utveckling'!E$3</f>
        <v>0</v>
      </c>
      <c r="F23" s="37">
        <f>'Gemensamma Tjänster'!$C24*'Gemensamma i utveckling'!F$3</f>
        <v>0</v>
      </c>
      <c r="G23" s="65">
        <f>'Gemensamma Tjänster'!$C24*'Gemensamma i utveckling'!G$3</f>
        <v>0</v>
      </c>
      <c r="H23" s="37">
        <f>'Gemensamma Tjänster'!$C24*'Gemensamma i utveckling'!H$3</f>
        <v>0</v>
      </c>
      <c r="I23" s="37">
        <f>'Gemensamma Tjänster'!$C24*'Gemensamma i utveckling'!I$3</f>
        <v>0</v>
      </c>
      <c r="J23" s="37">
        <f>'Gemensamma Tjänster'!$C24*'Gemensamma i utveckling'!J$3</f>
        <v>0</v>
      </c>
      <c r="K23" s="37">
        <f>'Gemensamma Tjänster'!$C24*'Gemensamma i utveckling'!K$3</f>
        <v>0</v>
      </c>
      <c r="L23" s="37">
        <f>'Gemensamma Tjänster'!$C24*'Gemensamma i utveckling'!L$3</f>
        <v>0</v>
      </c>
      <c r="M23" s="37">
        <f>'Gemensamma Tjänster'!$C24*'Gemensamma i utveckling'!M$3</f>
        <v>0</v>
      </c>
      <c r="N23" s="37">
        <f>'Gemensamma Tjänster'!$C24*'Gemensamma i utveckling'!N$3</f>
        <v>0</v>
      </c>
      <c r="O23" s="37">
        <f>'Gemensamma Tjänster'!$C24*'Gemensamma i utveckling'!O$3</f>
        <v>0</v>
      </c>
      <c r="P23" s="37">
        <f>'Gemensamma Tjänster'!$C24*'Gemensamma i utveckling'!P$3</f>
        <v>0</v>
      </c>
      <c r="Q23" s="37">
        <f>'Gemensamma Tjänster'!$C24*'Gemensamma i utveckling'!Q$3</f>
        <v>0</v>
      </c>
      <c r="R23" s="37">
        <f>'Gemensamma Tjänster'!$C24*'Gemensamma i utveckling'!R$3</f>
        <v>0</v>
      </c>
      <c r="S23" s="37">
        <f>'Gemensamma Tjänster'!$C24*'Gemensamma i utveckling'!S$3</f>
        <v>0</v>
      </c>
      <c r="T23" s="37">
        <f>'Gemensamma Tjänster'!$C24*'Gemensamma i utveckling'!T$3</f>
        <v>0</v>
      </c>
      <c r="U23" s="37">
        <f>'Gemensamma Tjänster'!$C24*'Gemensamma i utveckling'!U$3</f>
        <v>0</v>
      </c>
      <c r="V23" s="37">
        <f>'Gemensamma Tjänster'!$C24*'Gemensamma i utveckling'!V$3</f>
        <v>0</v>
      </c>
      <c r="W23" s="37">
        <f>'Gemensamma Tjänster'!$C24*'Gemensamma i utveckling'!W$3</f>
        <v>0</v>
      </c>
    </row>
    <row r="24" spans="1:23" x14ac:dyDescent="0.3">
      <c r="A24" s="15" t="s">
        <v>22</v>
      </c>
      <c r="B24" s="19">
        <f>'Gemensamma Tjänster'!$C25*'Gemensamma i utveckling'!$B$3</f>
        <v>1212413.4077208661</v>
      </c>
      <c r="C24" s="66">
        <f>'Gemensamma Tjänster'!$C25*'Gemensamma i utveckling'!$C$3</f>
        <v>1212413.4077208661</v>
      </c>
      <c r="D24" s="36">
        <f>'Gemensamma Tjänster'!$C25*'Gemensamma i utveckling'!D$3</f>
        <v>0</v>
      </c>
      <c r="E24" s="36">
        <f>'Gemensamma Tjänster'!$C25*'Gemensamma i utveckling'!E$3</f>
        <v>0</v>
      </c>
      <c r="F24" s="36">
        <f>'Gemensamma Tjänster'!$C25*'Gemensamma i utveckling'!F$3</f>
        <v>0</v>
      </c>
      <c r="G24" s="66">
        <f>'Gemensamma Tjänster'!$C25*'Gemensamma i utveckling'!G$3</f>
        <v>0</v>
      </c>
      <c r="H24" s="36">
        <f>'Gemensamma Tjänster'!$C25*'Gemensamma i utveckling'!H$3</f>
        <v>0</v>
      </c>
      <c r="I24" s="36">
        <f>'Gemensamma Tjänster'!$C25*'Gemensamma i utveckling'!I$3</f>
        <v>0</v>
      </c>
      <c r="J24" s="36">
        <f>'Gemensamma Tjänster'!$C25*'Gemensamma i utveckling'!J$3</f>
        <v>0</v>
      </c>
      <c r="K24" s="36">
        <f>'Gemensamma Tjänster'!$C25*'Gemensamma i utveckling'!K$3</f>
        <v>0</v>
      </c>
      <c r="L24" s="36">
        <f>'Gemensamma Tjänster'!$C25*'Gemensamma i utveckling'!L$3</f>
        <v>0</v>
      </c>
      <c r="M24" s="36">
        <f>'Gemensamma Tjänster'!$C25*'Gemensamma i utveckling'!M$3</f>
        <v>0</v>
      </c>
      <c r="N24" s="36">
        <f>'Gemensamma Tjänster'!$C25*'Gemensamma i utveckling'!N$3</f>
        <v>0</v>
      </c>
      <c r="O24" s="36">
        <f>'Gemensamma Tjänster'!$C25*'Gemensamma i utveckling'!O$3</f>
        <v>0</v>
      </c>
      <c r="P24" s="36">
        <f>'Gemensamma Tjänster'!$C25*'Gemensamma i utveckling'!P$3</f>
        <v>0</v>
      </c>
      <c r="Q24" s="36">
        <f>'Gemensamma Tjänster'!$C25*'Gemensamma i utveckling'!Q$3</f>
        <v>0</v>
      </c>
      <c r="R24" s="36">
        <f>'Gemensamma Tjänster'!$C25*'Gemensamma i utveckling'!R$3</f>
        <v>0</v>
      </c>
      <c r="S24" s="36">
        <f>'Gemensamma Tjänster'!$C25*'Gemensamma i utveckling'!S$3</f>
        <v>0</v>
      </c>
      <c r="T24" s="36">
        <f>'Gemensamma Tjänster'!$C25*'Gemensamma i utveckling'!T$3</f>
        <v>0</v>
      </c>
      <c r="U24" s="36">
        <f>'Gemensamma Tjänster'!$C25*'Gemensamma i utveckling'!U$3</f>
        <v>0</v>
      </c>
      <c r="V24" s="36">
        <f>'Gemensamma Tjänster'!$C25*'Gemensamma i utveckling'!V$3</f>
        <v>0</v>
      </c>
      <c r="W24" s="36">
        <f>'Gemensamma Tjänster'!$C25*'Gemensamma i utveckling'!W$3</f>
        <v>0</v>
      </c>
    </row>
    <row r="25" spans="1:23" x14ac:dyDescent="0.3">
      <c r="A25" s="14" t="s">
        <v>117</v>
      </c>
      <c r="B25" s="18">
        <f>'Gemensamma Tjänster'!$C26*'Gemensamma i utveckling'!$B$3</f>
        <v>1029403.4357509281</v>
      </c>
      <c r="C25" s="65">
        <f>'Gemensamma Tjänster'!$C26*'Gemensamma i utveckling'!$C$3</f>
        <v>1029403.4357509281</v>
      </c>
      <c r="D25" s="37">
        <f>'Gemensamma Tjänster'!$C26*'Gemensamma i utveckling'!D$3</f>
        <v>0</v>
      </c>
      <c r="E25" s="37">
        <f>'Gemensamma Tjänster'!$C26*'Gemensamma i utveckling'!E$3</f>
        <v>0</v>
      </c>
      <c r="F25" s="37">
        <f>'Gemensamma Tjänster'!$C26*'Gemensamma i utveckling'!F$3</f>
        <v>0</v>
      </c>
      <c r="G25" s="65">
        <f>'Gemensamma Tjänster'!$C26*'Gemensamma i utveckling'!G$3</f>
        <v>0</v>
      </c>
      <c r="H25" s="37">
        <f>'Gemensamma Tjänster'!$C26*'Gemensamma i utveckling'!H$3</f>
        <v>0</v>
      </c>
      <c r="I25" s="37">
        <f>'Gemensamma Tjänster'!$C26*'Gemensamma i utveckling'!I$3</f>
        <v>0</v>
      </c>
      <c r="J25" s="37">
        <f>'Gemensamma Tjänster'!$C26*'Gemensamma i utveckling'!J$3</f>
        <v>0</v>
      </c>
      <c r="K25" s="37">
        <f>'Gemensamma Tjänster'!$C26*'Gemensamma i utveckling'!K$3</f>
        <v>0</v>
      </c>
      <c r="L25" s="37">
        <f>'Gemensamma Tjänster'!$C26*'Gemensamma i utveckling'!L$3</f>
        <v>0</v>
      </c>
      <c r="M25" s="37">
        <f>'Gemensamma Tjänster'!$C26*'Gemensamma i utveckling'!M$3</f>
        <v>0</v>
      </c>
      <c r="N25" s="37">
        <f>'Gemensamma Tjänster'!$C26*'Gemensamma i utveckling'!N$3</f>
        <v>0</v>
      </c>
      <c r="O25" s="37">
        <f>'Gemensamma Tjänster'!$C26*'Gemensamma i utveckling'!O$3</f>
        <v>0</v>
      </c>
      <c r="P25" s="37">
        <f>'Gemensamma Tjänster'!$C26*'Gemensamma i utveckling'!P$3</f>
        <v>0</v>
      </c>
      <c r="Q25" s="37">
        <f>'Gemensamma Tjänster'!$C26*'Gemensamma i utveckling'!Q$3</f>
        <v>0</v>
      </c>
      <c r="R25" s="37">
        <f>'Gemensamma Tjänster'!$C26*'Gemensamma i utveckling'!R$3</f>
        <v>0</v>
      </c>
      <c r="S25" s="37">
        <f>'Gemensamma Tjänster'!$C26*'Gemensamma i utveckling'!S$3</f>
        <v>0</v>
      </c>
      <c r="T25" s="37">
        <f>'Gemensamma Tjänster'!$C26*'Gemensamma i utveckling'!T$3</f>
        <v>0</v>
      </c>
      <c r="U25" s="37">
        <f>'Gemensamma Tjänster'!$C26*'Gemensamma i utveckling'!U$3</f>
        <v>0</v>
      </c>
      <c r="V25" s="37">
        <f>'Gemensamma Tjänster'!$C26*'Gemensamma i utveckling'!V$3</f>
        <v>0</v>
      </c>
      <c r="W25" s="37">
        <f>'Gemensamma Tjänster'!$C26*'Gemensamma i utveckling'!W$3</f>
        <v>0</v>
      </c>
    </row>
    <row r="26" spans="1:23" x14ac:dyDescent="0.3">
      <c r="A26" s="15" t="s">
        <v>24</v>
      </c>
      <c r="B26" s="19">
        <f>'Gemensamma Tjänster'!$C27*'Gemensamma i utveckling'!$B$3</f>
        <v>564083.60513211577</v>
      </c>
      <c r="C26" s="66">
        <f>'Gemensamma Tjänster'!$C27*'Gemensamma i utveckling'!$C$3</f>
        <v>564083.60513211577</v>
      </c>
      <c r="D26" s="36">
        <f>'Gemensamma Tjänster'!$C27*'Gemensamma i utveckling'!D$3</f>
        <v>0</v>
      </c>
      <c r="E26" s="36">
        <f>'Gemensamma Tjänster'!$C27*'Gemensamma i utveckling'!E$3</f>
        <v>0</v>
      </c>
      <c r="F26" s="36">
        <f>'Gemensamma Tjänster'!$C27*'Gemensamma i utveckling'!F$3</f>
        <v>0</v>
      </c>
      <c r="G26" s="66">
        <f>'Gemensamma Tjänster'!$C27*'Gemensamma i utveckling'!G$3</f>
        <v>0</v>
      </c>
      <c r="H26" s="36">
        <f>'Gemensamma Tjänster'!$C27*'Gemensamma i utveckling'!H$3</f>
        <v>0</v>
      </c>
      <c r="I26" s="36">
        <f>'Gemensamma Tjänster'!$C27*'Gemensamma i utveckling'!I$3</f>
        <v>0</v>
      </c>
      <c r="J26" s="36">
        <f>'Gemensamma Tjänster'!$C27*'Gemensamma i utveckling'!J$3</f>
        <v>0</v>
      </c>
      <c r="K26" s="36">
        <f>'Gemensamma Tjänster'!$C27*'Gemensamma i utveckling'!K$3</f>
        <v>0</v>
      </c>
      <c r="L26" s="36">
        <f>'Gemensamma Tjänster'!$C27*'Gemensamma i utveckling'!L$3</f>
        <v>0</v>
      </c>
      <c r="M26" s="36">
        <f>'Gemensamma Tjänster'!$C27*'Gemensamma i utveckling'!M$3</f>
        <v>0</v>
      </c>
      <c r="N26" s="36">
        <f>'Gemensamma Tjänster'!$C27*'Gemensamma i utveckling'!N$3</f>
        <v>0</v>
      </c>
      <c r="O26" s="36">
        <f>'Gemensamma Tjänster'!$C27*'Gemensamma i utveckling'!O$3</f>
        <v>0</v>
      </c>
      <c r="P26" s="36">
        <f>'Gemensamma Tjänster'!$C27*'Gemensamma i utveckling'!P$3</f>
        <v>0</v>
      </c>
      <c r="Q26" s="36">
        <f>'Gemensamma Tjänster'!$C27*'Gemensamma i utveckling'!Q$3</f>
        <v>0</v>
      </c>
      <c r="R26" s="36">
        <f>'Gemensamma Tjänster'!$C27*'Gemensamma i utveckling'!R$3</f>
        <v>0</v>
      </c>
      <c r="S26" s="36">
        <f>'Gemensamma Tjänster'!$C27*'Gemensamma i utveckling'!S$3</f>
        <v>0</v>
      </c>
      <c r="T26" s="36">
        <f>'Gemensamma Tjänster'!$C27*'Gemensamma i utveckling'!T$3</f>
        <v>0</v>
      </c>
      <c r="U26" s="36">
        <f>'Gemensamma Tjänster'!$C27*'Gemensamma i utveckling'!U$3</f>
        <v>0</v>
      </c>
      <c r="V26" s="36">
        <f>'Gemensamma Tjänster'!$C27*'Gemensamma i utveckling'!V$3</f>
        <v>0</v>
      </c>
      <c r="W26" s="36">
        <f>'Gemensamma Tjänster'!$C27*'Gemensamma i utveckling'!W$3</f>
        <v>0</v>
      </c>
    </row>
    <row r="27" spans="1:23" x14ac:dyDescent="0.3">
      <c r="A27" s="14" t="s">
        <v>118</v>
      </c>
      <c r="B27" s="18">
        <f>'Gemensamma Tjänster'!$C28*'Gemensamma i utveckling'!$B$3</f>
        <v>1195083.3692238524</v>
      </c>
      <c r="C27" s="65">
        <f>'Gemensamma Tjänster'!$C28*'Gemensamma i utveckling'!$C$3</f>
        <v>1195083.3692238524</v>
      </c>
      <c r="D27" s="37">
        <f>'Gemensamma Tjänster'!$C28*'Gemensamma i utveckling'!D$3</f>
        <v>0</v>
      </c>
      <c r="E27" s="37">
        <f>'Gemensamma Tjänster'!$C28*'Gemensamma i utveckling'!E$3</f>
        <v>0</v>
      </c>
      <c r="F27" s="37">
        <f>'Gemensamma Tjänster'!$C28*'Gemensamma i utveckling'!F$3</f>
        <v>0</v>
      </c>
      <c r="G27" s="65">
        <f>'Gemensamma Tjänster'!$C28*'Gemensamma i utveckling'!G$3</f>
        <v>0</v>
      </c>
      <c r="H27" s="37">
        <f>'Gemensamma Tjänster'!$C28*'Gemensamma i utveckling'!H$3</f>
        <v>0</v>
      </c>
      <c r="I27" s="37">
        <f>'Gemensamma Tjänster'!$C28*'Gemensamma i utveckling'!I$3</f>
        <v>0</v>
      </c>
      <c r="J27" s="37">
        <f>'Gemensamma Tjänster'!$C28*'Gemensamma i utveckling'!J$3</f>
        <v>0</v>
      </c>
      <c r="K27" s="37">
        <f>'Gemensamma Tjänster'!$C28*'Gemensamma i utveckling'!K$3</f>
        <v>0</v>
      </c>
      <c r="L27" s="37">
        <f>'Gemensamma Tjänster'!$C28*'Gemensamma i utveckling'!L$3</f>
        <v>0</v>
      </c>
      <c r="M27" s="37">
        <f>'Gemensamma Tjänster'!$C28*'Gemensamma i utveckling'!M$3</f>
        <v>0</v>
      </c>
      <c r="N27" s="37">
        <f>'Gemensamma Tjänster'!$C28*'Gemensamma i utveckling'!N$3</f>
        <v>0</v>
      </c>
      <c r="O27" s="37">
        <f>'Gemensamma Tjänster'!$C28*'Gemensamma i utveckling'!O$3</f>
        <v>0</v>
      </c>
      <c r="P27" s="37">
        <f>'Gemensamma Tjänster'!$C28*'Gemensamma i utveckling'!P$3</f>
        <v>0</v>
      </c>
      <c r="Q27" s="37">
        <f>'Gemensamma Tjänster'!$C28*'Gemensamma i utveckling'!Q$3</f>
        <v>0</v>
      </c>
      <c r="R27" s="37">
        <f>'Gemensamma Tjänster'!$C28*'Gemensamma i utveckling'!R$3</f>
        <v>0</v>
      </c>
      <c r="S27" s="37">
        <f>'Gemensamma Tjänster'!$C28*'Gemensamma i utveckling'!S$3</f>
        <v>0</v>
      </c>
      <c r="T27" s="37">
        <f>'Gemensamma Tjänster'!$C28*'Gemensamma i utveckling'!T$3</f>
        <v>0</v>
      </c>
      <c r="U27" s="37">
        <f>'Gemensamma Tjänster'!$C28*'Gemensamma i utveckling'!U$3</f>
        <v>0</v>
      </c>
      <c r="V27" s="37">
        <f>'Gemensamma Tjänster'!$C28*'Gemensamma i utveckling'!V$3</f>
        <v>0</v>
      </c>
      <c r="W27" s="37">
        <f>'Gemensamma Tjänster'!$C28*'Gemensamma i utveckling'!W$3</f>
        <v>0</v>
      </c>
    </row>
    <row r="28" spans="1:23" ht="15" thickBot="1" x14ac:dyDescent="0.35">
      <c r="A28" s="16" t="s">
        <v>27</v>
      </c>
      <c r="B28" s="20">
        <f>'Gemensamma Tjänster'!$C29*'Gemensamma i utveckling'!$B$3</f>
        <v>1057447.2078436897</v>
      </c>
      <c r="C28" s="67">
        <f>'Gemensamma Tjänster'!$C29*'Gemensamma i utveckling'!$C$3</f>
        <v>1057447.2078436897</v>
      </c>
      <c r="D28" s="38">
        <f>'Gemensamma Tjänster'!$C29*'Gemensamma i utveckling'!D$3</f>
        <v>0</v>
      </c>
      <c r="E28" s="38">
        <f>'Gemensamma Tjänster'!$C29*'Gemensamma i utveckling'!E$3</f>
        <v>0</v>
      </c>
      <c r="F28" s="38">
        <f>'Gemensamma Tjänster'!$C29*'Gemensamma i utveckling'!F$3</f>
        <v>0</v>
      </c>
      <c r="G28" s="67">
        <f>'Gemensamma Tjänster'!$C29*'Gemensamma i utveckling'!G$3</f>
        <v>0</v>
      </c>
      <c r="H28" s="38">
        <f>'Gemensamma Tjänster'!$C29*'Gemensamma i utveckling'!H$3</f>
        <v>0</v>
      </c>
      <c r="I28" s="38">
        <f>'Gemensamma Tjänster'!$C29*'Gemensamma i utveckling'!I$3</f>
        <v>0</v>
      </c>
      <c r="J28" s="38">
        <f>'Gemensamma Tjänster'!$C29*'Gemensamma i utveckling'!J$3</f>
        <v>0</v>
      </c>
      <c r="K28" s="38">
        <f>'Gemensamma Tjänster'!$C29*'Gemensamma i utveckling'!K$3</f>
        <v>0</v>
      </c>
      <c r="L28" s="38">
        <f>'Gemensamma Tjänster'!$C29*'Gemensamma i utveckling'!L$3</f>
        <v>0</v>
      </c>
      <c r="M28" s="38">
        <f>'Gemensamma Tjänster'!$C29*'Gemensamma i utveckling'!M$3</f>
        <v>0</v>
      </c>
      <c r="N28" s="38">
        <f>'Gemensamma Tjänster'!$C29*'Gemensamma i utveckling'!N$3</f>
        <v>0</v>
      </c>
      <c r="O28" s="38">
        <f>'Gemensamma Tjänster'!$C29*'Gemensamma i utveckling'!O$3</f>
        <v>0</v>
      </c>
      <c r="P28" s="38">
        <f>'Gemensamma Tjänster'!$C29*'Gemensamma i utveckling'!P$3</f>
        <v>0</v>
      </c>
      <c r="Q28" s="38">
        <f>'Gemensamma Tjänster'!$C29*'Gemensamma i utveckling'!Q$3</f>
        <v>0</v>
      </c>
      <c r="R28" s="38">
        <f>'Gemensamma Tjänster'!$C29*'Gemensamma i utveckling'!R$3</f>
        <v>0</v>
      </c>
      <c r="S28" s="38">
        <f>'Gemensamma Tjänster'!$C29*'Gemensamma i utveckling'!S$3</f>
        <v>0</v>
      </c>
      <c r="T28" s="38">
        <f>'Gemensamma Tjänster'!$C29*'Gemensamma i utveckling'!T$3</f>
        <v>0</v>
      </c>
      <c r="U28" s="38">
        <f>'Gemensamma Tjänster'!$C29*'Gemensamma i utveckling'!U$3</f>
        <v>0</v>
      </c>
      <c r="V28" s="38">
        <f>'Gemensamma Tjänster'!$C29*'Gemensamma i utveckling'!V$3</f>
        <v>0</v>
      </c>
      <c r="W28" s="38">
        <f>'Gemensamma Tjänster'!$C29*'Gemensamma i utveckling'!W$3</f>
        <v>0</v>
      </c>
    </row>
    <row r="29" spans="1:23" x14ac:dyDescent="0.3">
      <c r="A29" s="14" t="s">
        <v>65</v>
      </c>
      <c r="C29" s="24"/>
      <c r="D29" s="24"/>
      <c r="E29" s="24" t="s">
        <v>34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x14ac:dyDescent="0.3">
      <c r="A30" t="s">
        <v>36</v>
      </c>
      <c r="C30" s="24" t="s">
        <v>481</v>
      </c>
      <c r="D30" s="24" t="s">
        <v>147</v>
      </c>
      <c r="E30" s="24" t="s">
        <v>147</v>
      </c>
      <c r="F30" s="24" t="s">
        <v>147</v>
      </c>
      <c r="G30" s="24"/>
      <c r="H30" s="24"/>
      <c r="I30" s="24"/>
      <c r="J30" s="24"/>
      <c r="K30" s="24"/>
      <c r="L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x14ac:dyDescent="0.3">
      <c r="A31" t="s">
        <v>37</v>
      </c>
      <c r="C31" s="24" t="s">
        <v>480</v>
      </c>
      <c r="D31" s="24" t="s">
        <v>147</v>
      </c>
      <c r="E31" s="24" t="s">
        <v>147</v>
      </c>
      <c r="F31" s="24" t="s">
        <v>147</v>
      </c>
      <c r="G31" s="24"/>
      <c r="H31" s="24"/>
      <c r="I31" s="24"/>
      <c r="J31" s="24"/>
      <c r="K31" s="24"/>
      <c r="L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3">
      <c r="A32" t="s">
        <v>40</v>
      </c>
      <c r="C32" s="183" t="s">
        <v>233</v>
      </c>
      <c r="D32" s="24" t="s">
        <v>149</v>
      </c>
      <c r="E32" s="24" t="s">
        <v>149</v>
      </c>
      <c r="F32" s="24" t="s">
        <v>147</v>
      </c>
      <c r="G32" s="24"/>
      <c r="H32" s="24"/>
      <c r="I32" s="24"/>
      <c r="J32" s="24"/>
      <c r="K32" s="22"/>
      <c r="L32" s="24"/>
      <c r="M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x14ac:dyDescent="0.3">
      <c r="C33" s="24"/>
      <c r="E33" s="24"/>
      <c r="F33" s="24"/>
      <c r="G33" s="24"/>
      <c r="H33" s="24"/>
      <c r="I33" s="24"/>
      <c r="J33" s="24"/>
      <c r="K33" s="22"/>
      <c r="L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idden="1" outlineLevel="1" x14ac:dyDescent="0.3">
      <c r="A34" s="5" t="s">
        <v>65</v>
      </c>
      <c r="D34" s="182"/>
      <c r="K34" s="24"/>
    </row>
    <row r="35" spans="1:23" hidden="1" outlineLevel="1" x14ac:dyDescent="0.3">
      <c r="A35" s="6" t="s">
        <v>374</v>
      </c>
      <c r="C35" s="24"/>
      <c r="D35" s="24"/>
      <c r="E35" s="24"/>
      <c r="F35" s="24"/>
      <c r="G35" s="24"/>
      <c r="H35" s="24"/>
      <c r="I35" s="24"/>
      <c r="J35" s="24"/>
      <c r="K35" s="191"/>
      <c r="L35" s="24"/>
    </row>
    <row r="36" spans="1:23" hidden="1" outlineLevel="1" x14ac:dyDescent="0.3">
      <c r="A36" s="155" t="s">
        <v>146</v>
      </c>
      <c r="E36" s="3"/>
      <c r="F36" s="3"/>
      <c r="G36" s="3"/>
      <c r="H36" s="3"/>
      <c r="I36" s="3"/>
      <c r="J36" s="3"/>
      <c r="K36" s="22"/>
    </row>
    <row r="37" spans="1:23" hidden="1" outlineLevel="1" x14ac:dyDescent="0.3">
      <c r="A37" t="s">
        <v>65</v>
      </c>
      <c r="C37" t="s">
        <v>479</v>
      </c>
      <c r="K37" s="22"/>
    </row>
    <row r="38" spans="1:23" hidden="1" outlineLevel="1" x14ac:dyDescent="0.3">
      <c r="D38" s="174"/>
      <c r="J38" s="174"/>
      <c r="K38" s="22"/>
      <c r="L38" s="174"/>
    </row>
    <row r="39" spans="1:23" hidden="1" outlineLevel="1" x14ac:dyDescent="0.3">
      <c r="A39" t="s">
        <v>152</v>
      </c>
      <c r="K39" s="22"/>
    </row>
    <row r="40" spans="1:23" hidden="1" outlineLevel="1" x14ac:dyDescent="0.3">
      <c r="G40" s="24"/>
    </row>
    <row r="41" spans="1:23" hidden="1" outlineLevel="1" x14ac:dyDescent="0.3"/>
    <row r="42" spans="1:23" hidden="1" outlineLevel="1" x14ac:dyDescent="0.3"/>
    <row r="43" spans="1:23" hidden="1" outlineLevel="1" x14ac:dyDescent="0.3"/>
    <row r="44" spans="1:23" hidden="1" outlineLevel="1" x14ac:dyDescent="0.3"/>
    <row r="45" spans="1:23" collapsed="1" x14ac:dyDescent="0.3"/>
  </sheetData>
  <phoneticPr fontId="27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E887-33BA-401B-86A6-53430E219D81}">
  <sheetPr>
    <tabColor rgb="FFC03F73"/>
  </sheetPr>
  <dimension ref="A1:GP42"/>
  <sheetViews>
    <sheetView zoomScaleNormal="100" workbookViewId="0">
      <pane xSplit="2" ySplit="4" topLeftCell="C5" activePane="bottomRight" state="frozenSplit"/>
      <selection activeCell="AH44" sqref="AH44"/>
      <selection pane="topRight" activeCell="AH44" sqref="AH44"/>
      <selection pane="bottomLeft" activeCell="AH44" sqref="AH44"/>
      <selection pane="bottomRight" activeCell="A48" sqref="A48"/>
    </sheetView>
  </sheetViews>
  <sheetFormatPr defaultRowHeight="14.4" outlineLevelRow="1" x14ac:dyDescent="0.3"/>
  <cols>
    <col min="1" max="1" width="37.88671875" customWidth="1"/>
    <col min="2" max="2" width="13.5546875" hidden="1" customWidth="1"/>
    <col min="3" max="3" width="2.109375" customWidth="1"/>
    <col min="4" max="4" width="5.6640625" hidden="1" customWidth="1"/>
    <col min="5" max="5" width="10.88671875" hidden="1" customWidth="1"/>
    <col min="6" max="6" width="12.6640625" customWidth="1"/>
    <col min="7" max="7" width="2.33203125" customWidth="1"/>
    <col min="8" max="9" width="12.6640625" hidden="1" customWidth="1"/>
    <col min="10" max="10" width="13.5546875" customWidth="1"/>
    <col min="11" max="11" width="1.88671875" bestFit="1" customWidth="1"/>
    <col min="12" max="12" width="13.6640625" hidden="1" customWidth="1"/>
    <col min="13" max="13" width="6.6640625" hidden="1" customWidth="1"/>
    <col min="14" max="14" width="13.44140625" customWidth="1"/>
    <col min="15" max="15" width="1.88671875" bestFit="1" customWidth="1"/>
    <col min="16" max="17" width="13.6640625" hidden="1" customWidth="1"/>
    <col min="18" max="18" width="13.88671875" customWidth="1"/>
    <col min="19" max="19" width="1.88671875" bestFit="1" customWidth="1"/>
    <col min="20" max="20" width="8" hidden="1" customWidth="1"/>
    <col min="21" max="21" width="6.6640625" hidden="1" customWidth="1"/>
    <col min="22" max="22" width="13.6640625" customWidth="1"/>
    <col min="23" max="23" width="1.88671875" bestFit="1" customWidth="1"/>
    <col min="24" max="24" width="8" hidden="1" customWidth="1"/>
    <col min="25" max="25" width="6.6640625" hidden="1" customWidth="1"/>
    <col min="26" max="26" width="14.6640625" customWidth="1"/>
    <col min="27" max="27" width="1.88671875" bestFit="1" customWidth="1"/>
    <col min="28" max="28" width="8" hidden="1" customWidth="1"/>
    <col min="29" max="29" width="6.6640625" hidden="1" customWidth="1"/>
    <col min="30" max="30" width="14.33203125" customWidth="1"/>
    <col min="31" max="31" width="1.88671875" bestFit="1" customWidth="1"/>
    <col min="32" max="33" width="13.6640625" hidden="1" customWidth="1"/>
    <col min="34" max="34" width="13.6640625" customWidth="1"/>
    <col min="35" max="35" width="1.88671875" bestFit="1" customWidth="1"/>
    <col min="36" max="37" width="13.6640625" hidden="1" customWidth="1"/>
    <col min="38" max="38" width="13.6640625" customWidth="1"/>
    <col min="39" max="39" width="1.88671875" bestFit="1" customWidth="1"/>
    <col min="40" max="41" width="13.6640625" hidden="1" customWidth="1"/>
    <col min="42" max="42" width="14.33203125" customWidth="1"/>
    <col min="43" max="43" width="1.88671875" bestFit="1" customWidth="1"/>
    <col min="44" max="45" width="13.6640625" hidden="1" customWidth="1"/>
    <col min="46" max="46" width="14.44140625" customWidth="1"/>
    <col min="47" max="47" width="2.33203125" customWidth="1"/>
    <col min="48" max="49" width="14.44140625" hidden="1" customWidth="1"/>
    <col min="50" max="50" width="13.44140625" customWidth="1"/>
    <col min="51" max="51" width="1.88671875" bestFit="1" customWidth="1"/>
    <col min="52" max="53" width="0" hidden="1" customWidth="1"/>
    <col min="54" max="54" width="14.5546875" customWidth="1"/>
    <col min="55" max="55" width="1.88671875" bestFit="1" customWidth="1"/>
    <col min="56" max="57" width="0" hidden="1" customWidth="1"/>
    <col min="58" max="58" width="12.6640625" customWidth="1"/>
    <col min="59" max="59" width="1.88671875" bestFit="1" customWidth="1"/>
    <col min="60" max="61" width="0" hidden="1" customWidth="1"/>
    <col min="62" max="62" width="13.6640625" customWidth="1"/>
    <col min="63" max="63" width="2.44140625" customWidth="1"/>
    <col min="64" max="64" width="5.33203125" hidden="1" customWidth="1"/>
    <col min="65" max="65" width="6" hidden="1" customWidth="1"/>
    <col min="66" max="66" width="13.44140625" customWidth="1"/>
    <col min="67" max="67" width="1.6640625" customWidth="1"/>
    <col min="68" max="68" width="12.6640625" hidden="1" customWidth="1"/>
    <col min="69" max="69" width="0" hidden="1" customWidth="1"/>
    <col min="70" max="70" width="13.88671875" customWidth="1"/>
    <col min="71" max="71" width="2.109375" customWidth="1"/>
    <col min="72" max="72" width="8.88671875" hidden="1" customWidth="1"/>
    <col min="73" max="73" width="0" hidden="1" customWidth="1"/>
    <col min="74" max="74" width="13.44140625" customWidth="1"/>
    <col min="75" max="75" width="2.109375" customWidth="1"/>
    <col min="76" max="76" width="8.88671875" hidden="1" customWidth="1"/>
    <col min="77" max="77" width="0" hidden="1" customWidth="1"/>
    <col min="78" max="78" width="13.6640625" customWidth="1"/>
    <col min="79" max="79" width="2.33203125" customWidth="1"/>
    <col min="80" max="81" width="0" hidden="1" customWidth="1"/>
    <col min="82" max="82" width="14.5546875" customWidth="1"/>
    <col min="83" max="83" width="1.6640625" customWidth="1"/>
    <col min="84" max="85" width="0" hidden="1" customWidth="1"/>
    <col min="86" max="86" width="14.5546875" customWidth="1"/>
    <col min="87" max="87" width="1.88671875" customWidth="1"/>
    <col min="88" max="89" width="0" hidden="1" customWidth="1"/>
    <col min="90" max="90" width="14.33203125" customWidth="1"/>
    <col min="91" max="91" width="1.6640625" customWidth="1"/>
    <col min="92" max="93" width="0" hidden="1" customWidth="1"/>
    <col min="94" max="94" width="14.33203125" customWidth="1"/>
    <col min="95" max="95" width="1.88671875" customWidth="1"/>
    <col min="96" max="97" width="0" hidden="1" customWidth="1"/>
    <col min="98" max="98" width="13.44140625" customWidth="1"/>
    <col min="99" max="99" width="1.6640625" customWidth="1"/>
    <col min="100" max="100" width="8.88671875" hidden="1" customWidth="1"/>
    <col min="101" max="101" width="0" hidden="1" customWidth="1"/>
    <col min="102" max="102" width="13.5546875" customWidth="1"/>
    <col min="103" max="103" width="1.6640625" customWidth="1"/>
    <col min="104" max="105" width="0" hidden="1" customWidth="1"/>
    <col min="106" max="106" width="13.6640625" customWidth="1"/>
    <col min="107" max="107" width="2.33203125" customWidth="1"/>
    <col min="108" max="109" width="0" hidden="1" customWidth="1"/>
    <col min="110" max="110" width="13.88671875" customWidth="1"/>
    <col min="111" max="111" width="1.88671875" customWidth="1"/>
    <col min="112" max="113" width="0" hidden="1" customWidth="1"/>
    <col min="114" max="114" width="13.88671875" customWidth="1"/>
    <col min="115" max="115" width="2.109375" customWidth="1"/>
    <col min="116" max="117" width="0" hidden="1" customWidth="1"/>
    <col min="118" max="118" width="13.33203125" customWidth="1"/>
    <col min="119" max="119" width="2.109375" customWidth="1"/>
    <col min="120" max="121" width="0" hidden="1" customWidth="1"/>
    <col min="122" max="122" width="13.33203125" customWidth="1"/>
    <col min="123" max="123" width="2.109375" customWidth="1"/>
    <col min="124" max="125" width="0" hidden="1" customWidth="1"/>
    <col min="126" max="126" width="13.33203125" customWidth="1"/>
    <col min="127" max="127" width="2.109375" customWidth="1"/>
    <col min="128" max="129" width="0" hidden="1" customWidth="1"/>
    <col min="130" max="130" width="13.33203125" customWidth="1"/>
    <col min="131" max="131" width="2.109375" customWidth="1"/>
    <col min="132" max="133" width="0" hidden="1" customWidth="1"/>
    <col min="134" max="134" width="13.33203125" customWidth="1"/>
    <col min="135" max="135" width="2.109375" customWidth="1"/>
    <col min="136" max="137" width="0" hidden="1" customWidth="1"/>
    <col min="138" max="138" width="13.33203125" customWidth="1"/>
    <col min="139" max="139" width="2.109375" customWidth="1"/>
    <col min="140" max="141" width="0" hidden="1" customWidth="1"/>
    <col min="142" max="142" width="13.33203125" customWidth="1"/>
    <col min="143" max="143" width="2.109375" customWidth="1"/>
    <col min="144" max="145" width="0" hidden="1" customWidth="1"/>
    <col min="146" max="146" width="13.33203125" customWidth="1"/>
    <col min="147" max="147" width="2.109375" customWidth="1"/>
    <col min="148" max="149" width="0" hidden="1" customWidth="1"/>
    <col min="150" max="150" width="13.33203125" customWidth="1"/>
    <col min="151" max="151" width="2.109375" customWidth="1"/>
    <col min="152" max="153" width="0" hidden="1" customWidth="1"/>
    <col min="154" max="154" width="13.33203125" customWidth="1"/>
    <col min="155" max="155" width="2.109375" customWidth="1"/>
    <col min="156" max="157" width="0" hidden="1" customWidth="1"/>
    <col min="158" max="158" width="13.33203125" customWidth="1"/>
    <col min="159" max="159" width="2.109375" customWidth="1"/>
    <col min="160" max="161" width="0" hidden="1" customWidth="1"/>
    <col min="162" max="162" width="13.33203125" customWidth="1"/>
    <col min="163" max="163" width="2.109375" customWidth="1"/>
    <col min="164" max="165" width="0" hidden="1" customWidth="1"/>
    <col min="166" max="166" width="13.33203125" customWidth="1"/>
    <col min="167" max="167" width="2.109375" customWidth="1"/>
    <col min="168" max="169" width="0" hidden="1" customWidth="1"/>
    <col min="170" max="170" width="13.33203125" customWidth="1"/>
    <col min="171" max="171" width="2.109375" customWidth="1"/>
    <col min="172" max="173" width="0" hidden="1" customWidth="1"/>
    <col min="174" max="174" width="13.33203125" customWidth="1"/>
    <col min="175" max="175" width="2.109375" customWidth="1"/>
    <col min="176" max="177" width="0" hidden="1" customWidth="1"/>
    <col min="178" max="178" width="13.33203125" customWidth="1"/>
    <col min="179" max="179" width="2.109375" customWidth="1"/>
    <col min="180" max="181" width="0" hidden="1" customWidth="1"/>
    <col min="182" max="182" width="13.33203125" customWidth="1"/>
    <col min="183" max="183" width="2.109375" customWidth="1"/>
    <col min="184" max="185" width="0" hidden="1" customWidth="1"/>
    <col min="186" max="186" width="13.33203125" customWidth="1"/>
    <col min="187" max="187" width="2.109375" customWidth="1"/>
    <col min="188" max="189" width="0" hidden="1" customWidth="1"/>
    <col min="190" max="190" width="13.33203125" customWidth="1"/>
    <col min="191" max="191" width="2.109375" customWidth="1"/>
    <col min="192" max="193" width="0" hidden="1" customWidth="1"/>
    <col min="194" max="194" width="13.33203125" customWidth="1"/>
    <col min="195" max="195" width="2.109375" customWidth="1"/>
    <col min="196" max="197" width="0" hidden="1" customWidth="1"/>
    <col min="198" max="198" width="13.33203125" customWidth="1"/>
  </cols>
  <sheetData>
    <row r="1" spans="1:198" ht="68.25" customHeight="1" thickBot="1" x14ac:dyDescent="0.35">
      <c r="A1" s="250" t="s">
        <v>507</v>
      </c>
      <c r="B1" s="251" t="s">
        <v>230</v>
      </c>
      <c r="C1" s="252"/>
      <c r="D1" s="252"/>
      <c r="E1" s="252"/>
      <c r="F1" s="253" t="s">
        <v>553</v>
      </c>
      <c r="G1" s="222"/>
      <c r="H1" s="252"/>
      <c r="I1" s="252"/>
      <c r="J1" s="253" t="s">
        <v>554</v>
      </c>
      <c r="K1" s="222"/>
      <c r="L1" s="252"/>
      <c r="M1" s="252"/>
      <c r="N1" s="253" t="s">
        <v>253</v>
      </c>
      <c r="O1" s="222"/>
      <c r="P1" s="252"/>
      <c r="Q1" s="252"/>
      <c r="R1" s="253" t="s">
        <v>391</v>
      </c>
      <c r="S1" s="222"/>
      <c r="T1" s="252"/>
      <c r="U1" s="252"/>
      <c r="V1" s="253" t="s">
        <v>441</v>
      </c>
      <c r="W1" s="222"/>
      <c r="X1" s="252"/>
      <c r="Y1" s="252"/>
      <c r="Z1" s="253" t="s">
        <v>515</v>
      </c>
      <c r="AA1" s="222"/>
      <c r="AB1" s="252"/>
      <c r="AC1" s="252"/>
      <c r="AD1" s="253" t="s">
        <v>474</v>
      </c>
      <c r="AE1" s="222"/>
      <c r="AF1" s="252"/>
      <c r="AG1" s="252"/>
      <c r="AH1" s="253" t="s">
        <v>489</v>
      </c>
      <c r="AI1" s="222"/>
      <c r="AJ1" s="252"/>
      <c r="AK1" s="252"/>
      <c r="AL1" s="253" t="s">
        <v>28</v>
      </c>
      <c r="AM1" s="222"/>
      <c r="AN1" s="252"/>
      <c r="AO1" s="252"/>
      <c r="AP1" s="253" t="s">
        <v>125</v>
      </c>
      <c r="AQ1" s="222"/>
      <c r="AR1" s="252"/>
      <c r="AS1" s="252"/>
      <c r="AT1" s="253" t="s">
        <v>257</v>
      </c>
      <c r="AU1" s="222"/>
      <c r="AV1" s="252"/>
      <c r="AW1" s="252"/>
      <c r="AX1" s="253" t="s">
        <v>315</v>
      </c>
      <c r="AY1" s="222"/>
      <c r="AZ1" s="252"/>
      <c r="BA1" s="252"/>
      <c r="BB1" s="253" t="s">
        <v>297</v>
      </c>
      <c r="BC1" s="222"/>
      <c r="BD1" s="252"/>
      <c r="BE1" s="252"/>
      <c r="BF1" s="253" t="s">
        <v>298</v>
      </c>
      <c r="BG1" s="222"/>
      <c r="BH1" s="201"/>
      <c r="BI1" s="201"/>
      <c r="BJ1" s="253" t="s">
        <v>368</v>
      </c>
      <c r="BK1" s="222"/>
      <c r="BL1" s="252"/>
      <c r="BM1" s="252"/>
      <c r="BN1" s="253" t="s">
        <v>279</v>
      </c>
      <c r="BO1" s="222"/>
      <c r="BP1" s="252"/>
      <c r="BQ1" s="252"/>
      <c r="BR1" s="253" t="s">
        <v>341</v>
      </c>
      <c r="BS1" s="222"/>
      <c r="BT1" s="201"/>
      <c r="BU1" s="201"/>
      <c r="BV1" s="253" t="s">
        <v>444</v>
      </c>
      <c r="BW1" s="222"/>
      <c r="BX1" s="252"/>
      <c r="BY1" s="252"/>
      <c r="BZ1" s="253" t="s">
        <v>167</v>
      </c>
      <c r="CA1" s="222"/>
      <c r="CB1" s="252"/>
      <c r="CC1" s="252"/>
      <c r="CD1" s="253" t="s">
        <v>211</v>
      </c>
      <c r="CE1" s="222"/>
      <c r="CF1" s="252"/>
      <c r="CG1" s="252"/>
      <c r="CH1" s="253" t="s">
        <v>210</v>
      </c>
      <c r="CI1" s="222"/>
      <c r="CJ1" s="252"/>
      <c r="CK1" s="252"/>
      <c r="CL1" s="253" t="s">
        <v>307</v>
      </c>
      <c r="CM1" s="222"/>
      <c r="CN1" s="252"/>
      <c r="CO1" s="252"/>
      <c r="CP1" s="253" t="s">
        <v>321</v>
      </c>
      <c r="CQ1" s="222"/>
      <c r="CR1" s="252"/>
      <c r="CS1" s="252"/>
      <c r="CT1" s="253" t="s">
        <v>482</v>
      </c>
      <c r="CU1" s="222"/>
      <c r="CV1" s="252"/>
      <c r="CW1" s="252"/>
      <c r="CX1" s="253" t="s">
        <v>558</v>
      </c>
      <c r="CY1" s="222"/>
      <c r="CZ1" s="252"/>
      <c r="DA1" s="252"/>
      <c r="DB1" s="253" t="s">
        <v>2</v>
      </c>
      <c r="DC1" s="222"/>
      <c r="DD1" s="252"/>
      <c r="DE1" s="252"/>
      <c r="DF1" s="253" t="s">
        <v>150</v>
      </c>
      <c r="DG1" s="222"/>
      <c r="DH1" s="252"/>
      <c r="DI1" s="252"/>
      <c r="DJ1" s="253"/>
      <c r="DK1" s="222"/>
      <c r="DL1" s="252"/>
      <c r="DM1" s="252"/>
      <c r="DN1" s="253"/>
      <c r="DO1" s="222"/>
      <c r="DP1" s="252"/>
      <c r="DQ1" s="252"/>
      <c r="DR1" s="253"/>
      <c r="DS1" s="222"/>
      <c r="DT1" s="252"/>
      <c r="DU1" s="252"/>
      <c r="DV1" s="253"/>
      <c r="DW1" s="222"/>
      <c r="DX1" s="252"/>
      <c r="DY1" s="252"/>
      <c r="DZ1" s="253"/>
      <c r="EA1" s="222"/>
      <c r="EB1" s="252"/>
      <c r="EC1" s="252"/>
      <c r="ED1" s="253"/>
      <c r="EE1" s="222"/>
      <c r="EF1" s="252"/>
      <c r="EG1" s="252"/>
      <c r="EH1" s="253"/>
      <c r="EI1" s="222"/>
      <c r="EJ1" s="252"/>
      <c r="EK1" s="252"/>
      <c r="EL1" s="253"/>
      <c r="EM1" s="222"/>
      <c r="EN1" s="252"/>
      <c r="EO1" s="252"/>
      <c r="EP1" s="253"/>
      <c r="EQ1" s="222"/>
      <c r="ER1" s="252"/>
      <c r="ES1" s="252"/>
      <c r="ET1" s="253"/>
      <c r="EU1" s="222"/>
      <c r="EV1" s="252"/>
      <c r="EW1" s="252"/>
      <c r="EX1" s="253"/>
      <c r="EY1" s="222"/>
      <c r="EZ1" s="252"/>
      <c r="FA1" s="252"/>
      <c r="FB1" s="253"/>
      <c r="FC1" s="222"/>
      <c r="FD1" s="252"/>
      <c r="FE1" s="252"/>
      <c r="FF1" s="253"/>
      <c r="FG1" s="222"/>
      <c r="FH1" s="252"/>
      <c r="FI1" s="252"/>
      <c r="FJ1" s="253"/>
      <c r="FK1" s="222"/>
      <c r="FL1" s="252"/>
      <c r="FM1" s="252"/>
      <c r="FN1" s="253"/>
      <c r="FO1" s="222"/>
      <c r="FP1" s="252"/>
      <c r="FQ1" s="252"/>
      <c r="FR1" s="253"/>
      <c r="FS1" s="222"/>
      <c r="FT1" s="252"/>
      <c r="FU1" s="252"/>
      <c r="FV1" s="253"/>
      <c r="FW1" s="222"/>
      <c r="FX1" s="252"/>
      <c r="FY1" s="252"/>
      <c r="FZ1" s="253"/>
      <c r="GA1" s="222"/>
      <c r="GB1" s="252"/>
      <c r="GC1" s="252"/>
      <c r="GD1" s="253"/>
      <c r="GE1" s="222"/>
      <c r="GF1" s="252"/>
      <c r="GG1" s="252"/>
      <c r="GH1" s="253"/>
      <c r="GI1" s="222"/>
      <c r="GJ1" s="252"/>
      <c r="GK1" s="252"/>
      <c r="GL1" s="253"/>
      <c r="GM1" s="222"/>
      <c r="GN1" s="252"/>
      <c r="GO1" s="252"/>
      <c r="GP1" s="253"/>
    </row>
    <row r="2" spans="1:198" ht="16.350000000000001" customHeight="1" thickBot="1" x14ac:dyDescent="0.35">
      <c r="A2" s="254"/>
      <c r="B2" s="254"/>
      <c r="C2" s="252"/>
      <c r="D2" s="252"/>
      <c r="E2" s="252"/>
      <c r="F2" s="253">
        <v>9146</v>
      </c>
      <c r="G2" s="222"/>
      <c r="H2" s="252"/>
      <c r="I2" s="252"/>
      <c r="J2" s="253">
        <v>9146</v>
      </c>
      <c r="K2" s="222"/>
      <c r="L2" s="252"/>
      <c r="M2" s="252"/>
      <c r="N2" s="253">
        <v>9008</v>
      </c>
      <c r="O2" s="222"/>
      <c r="P2" s="252"/>
      <c r="Q2" s="252"/>
      <c r="R2" s="253">
        <v>9003</v>
      </c>
      <c r="S2" s="222"/>
      <c r="T2" s="252"/>
      <c r="U2" s="252"/>
      <c r="V2" s="253">
        <v>9139</v>
      </c>
      <c r="W2" s="222"/>
      <c r="X2" s="252"/>
      <c r="Y2" s="252"/>
      <c r="Z2" s="253">
        <v>9051</v>
      </c>
      <c r="AA2" s="222"/>
      <c r="AB2" s="252"/>
      <c r="AC2" s="252"/>
      <c r="AD2" s="253">
        <v>9116</v>
      </c>
      <c r="AE2" s="222"/>
      <c r="AF2" s="252"/>
      <c r="AG2" s="252"/>
      <c r="AH2" s="253">
        <v>9018</v>
      </c>
      <c r="AI2" s="222"/>
      <c r="AJ2" s="252"/>
      <c r="AK2" s="252"/>
      <c r="AL2" s="253">
        <v>9015</v>
      </c>
      <c r="AM2" s="222"/>
      <c r="AN2" s="252"/>
      <c r="AO2" s="252"/>
      <c r="AP2" s="253">
        <v>9014</v>
      </c>
      <c r="AQ2" s="222"/>
      <c r="AR2" s="252"/>
      <c r="AS2" s="252"/>
      <c r="AT2" s="253">
        <v>9113</v>
      </c>
      <c r="AU2" s="222"/>
      <c r="AV2" s="252"/>
      <c r="AW2" s="252"/>
      <c r="AX2" s="253">
        <v>9127</v>
      </c>
      <c r="AY2" s="222"/>
      <c r="AZ2" s="252"/>
      <c r="BA2" s="252"/>
      <c r="BB2" s="253">
        <v>9144</v>
      </c>
      <c r="BC2" s="222"/>
      <c r="BD2" s="252"/>
      <c r="BE2" s="252"/>
      <c r="BF2" s="253">
        <v>9144</v>
      </c>
      <c r="BG2" s="222"/>
      <c r="BH2" s="201"/>
      <c r="BI2" s="201"/>
      <c r="BJ2" s="253">
        <v>9055</v>
      </c>
      <c r="BK2" s="222"/>
      <c r="BL2" s="252"/>
      <c r="BM2" s="252"/>
      <c r="BN2" s="253">
        <v>9121</v>
      </c>
      <c r="BO2" s="222"/>
      <c r="BP2" s="252"/>
      <c r="BQ2" s="252"/>
      <c r="BR2" s="253">
        <v>9121</v>
      </c>
      <c r="BS2" s="222"/>
      <c r="BT2" s="201"/>
      <c r="BU2" s="201"/>
      <c r="BV2" s="253">
        <v>9149</v>
      </c>
      <c r="BW2" s="222"/>
      <c r="BX2" s="252"/>
      <c r="BY2" s="252"/>
      <c r="BZ2" s="253">
        <v>9145</v>
      </c>
      <c r="CA2" s="222"/>
      <c r="CB2" s="252"/>
      <c r="CC2" s="252"/>
      <c r="CD2" s="253">
        <v>9032</v>
      </c>
      <c r="CE2" s="222"/>
      <c r="CF2" s="252"/>
      <c r="CG2" s="252"/>
      <c r="CH2" s="253">
        <v>9032</v>
      </c>
      <c r="CI2" s="222"/>
      <c r="CJ2" s="252"/>
      <c r="CK2" s="252"/>
      <c r="CL2" s="253">
        <v>9052</v>
      </c>
      <c r="CM2" s="222"/>
      <c r="CN2" s="252"/>
      <c r="CO2" s="252"/>
      <c r="CP2" s="253">
        <v>9143</v>
      </c>
      <c r="CQ2" s="222"/>
      <c r="CR2" s="252"/>
      <c r="CS2" s="252"/>
      <c r="CT2" s="253">
        <v>9143</v>
      </c>
      <c r="CU2" s="222"/>
      <c r="CV2" s="252"/>
      <c r="CW2" s="252"/>
      <c r="CX2" s="253">
        <v>9154</v>
      </c>
      <c r="CY2" s="222"/>
      <c r="CZ2" s="252"/>
      <c r="DA2" s="252"/>
      <c r="DB2" s="253">
        <v>9019</v>
      </c>
      <c r="DC2" s="222"/>
      <c r="DD2" s="252"/>
      <c r="DE2" s="252"/>
      <c r="DF2" s="253"/>
      <c r="DG2" s="222"/>
      <c r="DH2" s="252"/>
      <c r="DI2" s="252"/>
      <c r="DJ2" s="253"/>
      <c r="DK2" s="222"/>
      <c r="DL2" s="252"/>
      <c r="DM2" s="252"/>
      <c r="DN2" s="253"/>
      <c r="DO2" s="222"/>
      <c r="DP2" s="252"/>
      <c r="DQ2" s="252"/>
      <c r="DR2" s="253"/>
      <c r="DS2" s="222"/>
      <c r="DT2" s="252"/>
      <c r="DU2" s="252"/>
      <c r="DV2" s="253"/>
      <c r="DW2" s="222"/>
      <c r="DX2" s="252"/>
      <c r="DY2" s="252"/>
      <c r="DZ2" s="253"/>
      <c r="EA2" s="222"/>
      <c r="EB2" s="252"/>
      <c r="EC2" s="252"/>
      <c r="ED2" s="253"/>
      <c r="EE2" s="222"/>
      <c r="EF2" s="252"/>
      <c r="EG2" s="252"/>
      <c r="EH2" s="253"/>
      <c r="EI2" s="222"/>
      <c r="EJ2" s="252"/>
      <c r="EK2" s="252"/>
      <c r="EL2" s="253"/>
      <c r="EM2" s="222"/>
      <c r="EN2" s="252"/>
      <c r="EO2" s="252"/>
      <c r="EP2" s="253"/>
      <c r="EQ2" s="222"/>
      <c r="ER2" s="252"/>
      <c r="ES2" s="252"/>
      <c r="ET2" s="253"/>
      <c r="EU2" s="222"/>
      <c r="EV2" s="252"/>
      <c r="EW2" s="252"/>
      <c r="EX2" s="253"/>
      <c r="EY2" s="222"/>
      <c r="EZ2" s="252"/>
      <c r="FA2" s="252"/>
      <c r="FB2" s="253"/>
      <c r="FC2" s="222"/>
      <c r="FD2" s="252"/>
      <c r="FE2" s="252"/>
      <c r="FF2" s="253"/>
      <c r="FG2" s="222"/>
      <c r="FH2" s="252"/>
      <c r="FI2" s="252"/>
      <c r="FJ2" s="253"/>
      <c r="FK2" s="222"/>
      <c r="FL2" s="252"/>
      <c r="FM2" s="252"/>
      <c r="FN2" s="253"/>
      <c r="FO2" s="222"/>
      <c r="FP2" s="252"/>
      <c r="FQ2" s="252"/>
      <c r="FR2" s="253"/>
      <c r="FS2" s="222"/>
      <c r="FT2" s="252"/>
      <c r="FU2" s="252"/>
      <c r="FV2" s="253"/>
      <c r="FW2" s="222"/>
      <c r="FX2" s="252"/>
      <c r="FY2" s="252"/>
      <c r="FZ2" s="253"/>
      <c r="GA2" s="222"/>
      <c r="GB2" s="252"/>
      <c r="GC2" s="252"/>
      <c r="GD2" s="253"/>
      <c r="GE2" s="222"/>
      <c r="GF2" s="252"/>
      <c r="GG2" s="252"/>
      <c r="GH2" s="253"/>
      <c r="GI2" s="222"/>
      <c r="GJ2" s="252"/>
      <c r="GK2" s="252"/>
      <c r="GL2" s="253"/>
      <c r="GM2" s="222"/>
      <c r="GN2" s="252"/>
      <c r="GO2" s="252"/>
      <c r="GP2" s="253"/>
    </row>
    <row r="3" spans="1:198" ht="22.5" customHeight="1" thickBot="1" x14ac:dyDescent="0.35">
      <c r="A3" s="300" t="s">
        <v>461</v>
      </c>
      <c r="B3" s="255"/>
      <c r="C3" s="256"/>
      <c r="D3" s="257">
        <f>SUM(D5:D25)</f>
        <v>10418587</v>
      </c>
      <c r="E3" s="257"/>
      <c r="F3" s="258">
        <v>0.15756000000000001</v>
      </c>
      <c r="G3" s="259"/>
      <c r="H3" s="260">
        <f>SUM(H5:H25)</f>
        <v>0</v>
      </c>
      <c r="I3" s="260"/>
      <c r="J3" s="258">
        <v>0.25</v>
      </c>
      <c r="K3" s="259"/>
      <c r="L3" s="260">
        <f>SUM(L5:L25)</f>
        <v>10515072</v>
      </c>
      <c r="M3" s="260"/>
      <c r="N3" s="258">
        <v>0.15756000000000001</v>
      </c>
      <c r="O3" s="259"/>
      <c r="P3" s="260">
        <f>SUM(P5:P25)</f>
        <v>6299553</v>
      </c>
      <c r="Q3" s="260"/>
      <c r="R3" s="258">
        <v>0.15756000000000001</v>
      </c>
      <c r="S3" s="259"/>
      <c r="T3" s="260">
        <f>SUM(T5:T25)</f>
        <v>5215424</v>
      </c>
      <c r="U3" s="260"/>
      <c r="V3" s="258">
        <v>0.76002185688000001</v>
      </c>
      <c r="W3" s="259"/>
      <c r="X3" s="260">
        <f>SUM(X5:X25)</f>
        <v>8047877</v>
      </c>
      <c r="Y3" s="260"/>
      <c r="Z3" s="258">
        <v>1.1619999999999999</v>
      </c>
      <c r="AA3" s="259"/>
      <c r="AB3" s="260">
        <f>SUM(AB5:AB25)</f>
        <v>4730162</v>
      </c>
      <c r="AC3" s="260"/>
      <c r="AD3" s="258">
        <v>0.386715264</v>
      </c>
      <c r="AE3" s="259"/>
      <c r="AF3" s="260">
        <f>SUM(AF5:AF25)</f>
        <v>10576145</v>
      </c>
      <c r="AG3" s="260"/>
      <c r="AH3" s="258"/>
      <c r="AI3" s="259"/>
      <c r="AJ3" s="260">
        <f>SUM(AJ5:AJ25)</f>
        <v>10576145</v>
      </c>
      <c r="AK3" s="260"/>
      <c r="AL3" s="258"/>
      <c r="AM3" s="259"/>
      <c r="AN3" s="260">
        <f>SUM(AN5:AN25)</f>
        <v>10576145</v>
      </c>
      <c r="AO3" s="260"/>
      <c r="AP3" s="258">
        <v>5.2005153792800005</v>
      </c>
      <c r="AQ3" s="259"/>
      <c r="AR3" s="260">
        <f>SUM(AR5:AR25)</f>
        <v>10576145</v>
      </c>
      <c r="AS3" s="260"/>
      <c r="AT3" s="258">
        <v>0</v>
      </c>
      <c r="AU3" s="259"/>
      <c r="AV3" s="260">
        <f>SUM(AV5:AV25)</f>
        <v>10576145</v>
      </c>
      <c r="AW3" s="260"/>
      <c r="AX3" s="258"/>
      <c r="AY3" s="259"/>
      <c r="AZ3" s="260">
        <f>SUM(AZ5:AZ25)</f>
        <v>7824002</v>
      </c>
      <c r="BA3" s="260"/>
      <c r="BB3" s="258">
        <v>0.78279379360000001</v>
      </c>
      <c r="BC3" s="259"/>
      <c r="BD3" s="260">
        <f>SUM(BD5:BD25)</f>
        <v>5277273</v>
      </c>
      <c r="BE3" s="260"/>
      <c r="BF3" s="258">
        <v>1.2357338364799999</v>
      </c>
      <c r="BG3" s="259"/>
      <c r="BH3" s="260">
        <f>SUM(BH5:BH25)</f>
        <v>9855614</v>
      </c>
      <c r="BI3" s="260"/>
      <c r="BJ3" s="258">
        <v>0</v>
      </c>
      <c r="BK3" s="259"/>
      <c r="BL3" s="260">
        <f>SUM(BL5:BL25)</f>
        <v>8828501</v>
      </c>
      <c r="BM3" s="260"/>
      <c r="BN3" s="258">
        <v>0.137360808</v>
      </c>
      <c r="BO3" s="259"/>
      <c r="BP3" s="260">
        <f>SUM(BP5:BP25)</f>
        <v>8543553</v>
      </c>
      <c r="BQ3" s="260"/>
      <c r="BR3" s="258">
        <v>0.49293811943999999</v>
      </c>
      <c r="BS3" s="259"/>
      <c r="BT3" s="260">
        <f>SUM(BT5:BT25)</f>
        <v>10382498</v>
      </c>
      <c r="BU3" s="260"/>
      <c r="BV3" s="258">
        <v>0.85004493376708168</v>
      </c>
      <c r="BW3" s="259"/>
      <c r="BX3" s="260">
        <f>SUM(BX5:BX25)</f>
        <v>4845305</v>
      </c>
      <c r="BY3" s="260"/>
      <c r="BZ3" s="258"/>
      <c r="CA3" s="259"/>
      <c r="CB3" s="260">
        <f>SUM(CB5:CB25)</f>
        <v>10576145</v>
      </c>
      <c r="CC3" s="260"/>
      <c r="CD3" s="258">
        <f>0.359279036584*1.24</f>
        <v>0.44550600536416002</v>
      </c>
      <c r="CE3" s="259"/>
      <c r="CF3" s="260">
        <f>SUM(CF5:CF25)</f>
        <v>2888441</v>
      </c>
      <c r="CG3" s="260"/>
      <c r="CH3" s="258">
        <f>0.6727081972*1.24</f>
        <v>0.83415816452799996</v>
      </c>
      <c r="CI3" s="259"/>
      <c r="CJ3" s="260">
        <f>SUM(CJ5:CJ25)</f>
        <v>10295270</v>
      </c>
      <c r="CK3" s="260"/>
      <c r="CL3" s="258">
        <v>1.3655200000000001</v>
      </c>
      <c r="CM3" s="259"/>
      <c r="CN3" s="260">
        <f>SUM(CN5:CN25)</f>
        <v>4305532</v>
      </c>
      <c r="CO3" s="260"/>
      <c r="CP3" s="258">
        <v>8.8000000000000007</v>
      </c>
      <c r="CQ3" s="259"/>
      <c r="CR3" s="260">
        <f>SUM(CR5:CR25)</f>
        <v>2065012</v>
      </c>
      <c r="CS3" s="260"/>
      <c r="CT3" s="258">
        <v>2.13</v>
      </c>
      <c r="CU3" s="259"/>
      <c r="CV3" s="260">
        <f>SUM(CV5:CV25)</f>
        <v>6184966</v>
      </c>
      <c r="CW3" s="260"/>
      <c r="CX3" s="321">
        <f>0.77607535/2</f>
        <v>0.38803767500000003</v>
      </c>
      <c r="CY3" s="259"/>
      <c r="CZ3" s="260">
        <f>SUM(CZ5:CZ25)</f>
        <v>9944641</v>
      </c>
      <c r="DA3" s="260"/>
      <c r="DB3" s="258">
        <v>0.55571412000000009</v>
      </c>
      <c r="DC3" s="259"/>
      <c r="DD3" s="260">
        <f>SUM(DD5:DD25)</f>
        <v>10576145</v>
      </c>
      <c r="DE3" s="260"/>
      <c r="DF3" s="258">
        <v>0</v>
      </c>
      <c r="DG3" s="259"/>
      <c r="DH3" s="260">
        <f>SUM(DH5:DH25)</f>
        <v>10576145</v>
      </c>
      <c r="DI3" s="260"/>
      <c r="DJ3" s="258">
        <v>0</v>
      </c>
      <c r="DK3" s="259"/>
      <c r="DL3" s="260">
        <f>SUM(DL5:DL25)</f>
        <v>10576145</v>
      </c>
      <c r="DM3" s="260"/>
      <c r="DN3" s="258">
        <v>0</v>
      </c>
      <c r="DO3" s="259"/>
      <c r="DP3" s="260">
        <f>SUM(DP5:DP25)</f>
        <v>10576145</v>
      </c>
      <c r="DQ3" s="260"/>
      <c r="DR3" s="258">
        <v>0</v>
      </c>
      <c r="DS3" s="259"/>
      <c r="DT3" s="260">
        <f>SUM(DT5:DT25)</f>
        <v>10576145</v>
      </c>
      <c r="DU3" s="260"/>
      <c r="DV3" s="258">
        <v>0</v>
      </c>
      <c r="DW3" s="259"/>
      <c r="DX3" s="260">
        <f>SUM(DX5:DX25)</f>
        <v>10576145</v>
      </c>
      <c r="DY3" s="260"/>
      <c r="DZ3" s="258">
        <v>0</v>
      </c>
      <c r="EA3" s="259"/>
      <c r="EB3" s="260">
        <f>SUM(EB5:EB25)</f>
        <v>10576145</v>
      </c>
      <c r="EC3" s="260"/>
      <c r="ED3" s="258">
        <v>0</v>
      </c>
      <c r="EE3" s="259"/>
      <c r="EF3" s="260">
        <f>SUM(EF5:EF25)</f>
        <v>10576145</v>
      </c>
      <c r="EG3" s="260"/>
      <c r="EH3" s="258">
        <v>0</v>
      </c>
      <c r="EI3" s="259"/>
      <c r="EJ3" s="260">
        <f>SUM(EJ5:EJ25)</f>
        <v>10576145</v>
      </c>
      <c r="EK3" s="260"/>
      <c r="EL3" s="258">
        <v>0</v>
      </c>
      <c r="EM3" s="259"/>
      <c r="EN3" s="260">
        <f>SUM(EN5:EN25)</f>
        <v>10576145</v>
      </c>
      <c r="EO3" s="260"/>
      <c r="EP3" s="258">
        <v>0</v>
      </c>
      <c r="EQ3" s="259"/>
      <c r="ER3" s="260">
        <f>SUM(ER5:ER25)</f>
        <v>10576145</v>
      </c>
      <c r="ES3" s="260"/>
      <c r="ET3" s="258">
        <v>0</v>
      </c>
      <c r="EU3" s="259"/>
      <c r="EV3" s="260">
        <f>SUM(EV5:EV25)</f>
        <v>10576145</v>
      </c>
      <c r="EW3" s="260"/>
      <c r="EX3" s="258">
        <v>0</v>
      </c>
      <c r="EY3" s="259"/>
      <c r="EZ3" s="260">
        <f>SUM(EZ5:EZ25)</f>
        <v>10576145</v>
      </c>
      <c r="FA3" s="260"/>
      <c r="FB3" s="258">
        <v>0</v>
      </c>
      <c r="FC3" s="259"/>
      <c r="FD3" s="260">
        <f>SUM(FD5:FD25)</f>
        <v>10576145</v>
      </c>
      <c r="FE3" s="260"/>
      <c r="FF3" s="258">
        <v>0</v>
      </c>
      <c r="FG3" s="259"/>
      <c r="FH3" s="260">
        <f>SUM(FH5:FH25)</f>
        <v>10576145</v>
      </c>
      <c r="FI3" s="260"/>
      <c r="FJ3" s="258">
        <v>0</v>
      </c>
      <c r="FK3" s="259"/>
      <c r="FL3" s="260">
        <f>SUM(FL5:FL25)</f>
        <v>10576145</v>
      </c>
      <c r="FM3" s="260"/>
      <c r="FN3" s="258">
        <v>0</v>
      </c>
      <c r="FO3" s="259"/>
      <c r="FP3" s="260">
        <f>SUM(FP5:FP25)</f>
        <v>10576145</v>
      </c>
      <c r="FQ3" s="260"/>
      <c r="FR3" s="258">
        <v>0</v>
      </c>
      <c r="FS3" s="259"/>
      <c r="FT3" s="260">
        <f>SUM(FT5:FT25)</f>
        <v>10576145</v>
      </c>
      <c r="FU3" s="260"/>
      <c r="FV3" s="258">
        <v>0</v>
      </c>
      <c r="FW3" s="259"/>
      <c r="FX3" s="260">
        <f>SUM(FX5:FX25)</f>
        <v>10576145</v>
      </c>
      <c r="FY3" s="260"/>
      <c r="FZ3" s="258">
        <v>0</v>
      </c>
      <c r="GA3" s="259"/>
      <c r="GB3" s="260">
        <f>SUM(GB5:GB25)</f>
        <v>10576145</v>
      </c>
      <c r="GC3" s="260"/>
      <c r="GD3" s="258">
        <v>0</v>
      </c>
      <c r="GE3" s="259"/>
      <c r="GF3" s="260">
        <f>SUM(GF5:GF25)</f>
        <v>10576145</v>
      </c>
      <c r="GG3" s="260"/>
      <c r="GH3" s="258">
        <v>0</v>
      </c>
      <c r="GI3" s="259"/>
      <c r="GJ3" s="260">
        <f>SUM(GJ5:GJ25)</f>
        <v>10576145</v>
      </c>
      <c r="GK3" s="260"/>
      <c r="GL3" s="258">
        <v>0</v>
      </c>
      <c r="GM3" s="259"/>
      <c r="GN3" s="260">
        <f>SUM(GN5:GN25)</f>
        <v>10576145</v>
      </c>
      <c r="GO3" s="260"/>
      <c r="GP3" s="258">
        <v>0</v>
      </c>
    </row>
    <row r="4" spans="1:198" ht="16.95" customHeight="1" thickBot="1" x14ac:dyDescent="0.35">
      <c r="A4" s="261" t="s">
        <v>66</v>
      </c>
      <c r="B4" s="262">
        <f>SUM(B5:B25)</f>
        <v>220453013.15588704</v>
      </c>
      <c r="C4" s="263"/>
      <c r="D4" s="264"/>
      <c r="E4" s="264"/>
      <c r="F4" s="265">
        <f>SUM(F5:F25)</f>
        <v>1641552.5677200004</v>
      </c>
      <c r="G4" s="266"/>
      <c r="H4" s="264"/>
      <c r="I4" s="264"/>
      <c r="J4" s="265">
        <f>SUM(J5:J25)</f>
        <v>0</v>
      </c>
      <c r="K4" s="266"/>
      <c r="L4" s="264"/>
      <c r="M4" s="264"/>
      <c r="N4" s="265">
        <f>SUM(N5:N25)</f>
        <v>1656754.7443200003</v>
      </c>
      <c r="O4" s="266"/>
      <c r="P4" s="264"/>
      <c r="Q4" s="264"/>
      <c r="R4" s="265">
        <f>SUM(R5:R25)</f>
        <v>992557.57068</v>
      </c>
      <c r="S4" s="266"/>
      <c r="T4" s="264"/>
      <c r="U4" s="264"/>
      <c r="V4" s="265">
        <f>SUM(V5:V25)</f>
        <v>3963836.232896517</v>
      </c>
      <c r="W4" s="266"/>
      <c r="X4" s="264"/>
      <c r="Y4" s="264"/>
      <c r="Z4" s="265">
        <f>SUM(Z5:Z25)</f>
        <v>9351633.0739999991</v>
      </c>
      <c r="AA4" s="266"/>
      <c r="AB4" s="264"/>
      <c r="AC4" s="264"/>
      <c r="AD4" s="265">
        <f>SUM(AD5:AD25)</f>
        <v>1829225.8465927681</v>
      </c>
      <c r="AE4" s="266"/>
      <c r="AF4" s="264"/>
      <c r="AG4" s="264"/>
      <c r="AH4" s="265">
        <f>SUM(AH5:AH25)</f>
        <v>1419800</v>
      </c>
      <c r="AI4" s="266"/>
      <c r="AJ4" s="264"/>
      <c r="AK4" s="264"/>
      <c r="AL4" s="265">
        <f>SUM(AL5:AL25)</f>
        <v>30137664.000000004</v>
      </c>
      <c r="AM4" s="266"/>
      <c r="AN4" s="264"/>
      <c r="AO4" s="264"/>
      <c r="AP4" s="265">
        <f>SUM(AP5:AP25)</f>
        <v>55001404.725995287</v>
      </c>
      <c r="AQ4" s="266"/>
      <c r="AR4" s="264"/>
      <c r="AS4" s="264"/>
      <c r="AT4" s="265">
        <f>SUM(AT5:AT25)</f>
        <v>0</v>
      </c>
      <c r="AU4" s="266"/>
      <c r="AV4" s="264"/>
      <c r="AW4" s="264"/>
      <c r="AX4" s="265">
        <f>SUM(AX5:AX25)</f>
        <v>13946778.4352</v>
      </c>
      <c r="AY4" s="266"/>
      <c r="AZ4" s="264"/>
      <c r="BA4" s="264"/>
      <c r="BB4" s="265">
        <f>SUM(BB5:BB25)</f>
        <v>6124580.2067139884</v>
      </c>
      <c r="BC4" s="266"/>
      <c r="BD4" s="264"/>
      <c r="BE4" s="264"/>
      <c r="BF4" s="265">
        <f>SUM(BF5:BF25)</f>
        <v>6521304.8104423182</v>
      </c>
      <c r="BG4" s="266"/>
      <c r="BH4" s="264"/>
      <c r="BI4" s="264"/>
      <c r="BJ4" s="265">
        <f>SUM(BJ5:BJ25)</f>
        <v>0</v>
      </c>
      <c r="BK4" s="266"/>
      <c r="BL4" s="264"/>
      <c r="BM4" s="264"/>
      <c r="BN4" s="265">
        <f>SUM(BN5:BN25)</f>
        <v>1212690.0307888084</v>
      </c>
      <c r="BO4" s="266"/>
      <c r="BP4" s="264"/>
      <c r="BQ4" s="264"/>
      <c r="BR4" s="265">
        <f>SUM(BR5:BR25)</f>
        <v>4211442.9491559705</v>
      </c>
      <c r="BS4" s="266"/>
      <c r="BT4" s="264"/>
      <c r="BU4" s="264"/>
      <c r="BV4" s="265">
        <f>SUM(BV5:BV25)</f>
        <v>8825589.8247468583</v>
      </c>
      <c r="BW4" s="266"/>
      <c r="BX4" s="264"/>
      <c r="BY4" s="264"/>
      <c r="BZ4" s="265">
        <f>SUM(BZ5:BZ25)</f>
        <v>4905318</v>
      </c>
      <c r="CA4" s="266"/>
      <c r="CB4" s="264"/>
      <c r="CC4" s="264"/>
      <c r="CD4" s="265">
        <f>SUM(CD5:CD25)</f>
        <v>4711736.111102134</v>
      </c>
      <c r="CE4" s="266"/>
      <c r="CF4" s="264"/>
      <c r="CG4" s="264"/>
      <c r="CH4" s="265">
        <f>SUM(CH5:CH25)</f>
        <v>2409416.6429074206</v>
      </c>
      <c r="CI4" s="266"/>
      <c r="CJ4" s="264"/>
      <c r="CK4" s="264"/>
      <c r="CL4" s="265">
        <f>SUM(CL5:CL25)</f>
        <v>11376192.973999999</v>
      </c>
      <c r="CM4" s="266"/>
      <c r="CN4" s="264"/>
      <c r="CO4" s="264"/>
      <c r="CP4" s="265">
        <f>SUM(CP5:CP25)</f>
        <v>37888681.600000001</v>
      </c>
      <c r="CQ4" s="266"/>
      <c r="CR4" s="264"/>
      <c r="CS4" s="264"/>
      <c r="CT4" s="265">
        <f>SUM(CT5:CT25)</f>
        <v>4398475.5599999996</v>
      </c>
      <c r="CU4" s="266"/>
      <c r="CV4" s="264"/>
      <c r="CW4" s="264"/>
      <c r="CX4" s="265">
        <f>SUM(CX5:CX25)</f>
        <v>2399999.82659405</v>
      </c>
      <c r="CY4" s="266"/>
      <c r="CZ4" s="264"/>
      <c r="DA4" s="264"/>
      <c r="DB4" s="265">
        <f>SUM(DB5:DB25)</f>
        <v>5526377.4220309211</v>
      </c>
      <c r="DC4" s="266"/>
      <c r="DD4" s="264"/>
      <c r="DE4" s="264"/>
      <c r="DF4" s="265">
        <f>SUM(DF5:DF25)</f>
        <v>0</v>
      </c>
      <c r="DG4" s="266"/>
      <c r="DH4" s="264"/>
      <c r="DI4" s="264"/>
      <c r="DJ4" s="265">
        <f>SUM(DJ5:DJ25)</f>
        <v>0</v>
      </c>
      <c r="DK4" s="266"/>
      <c r="DL4" s="264"/>
      <c r="DM4" s="264"/>
      <c r="DN4" s="265">
        <f>SUM(DN5:DN25)</f>
        <v>0</v>
      </c>
      <c r="DO4" s="266"/>
      <c r="DP4" s="264"/>
      <c r="DQ4" s="264"/>
      <c r="DR4" s="265">
        <f>SUM(DR5:DR25)</f>
        <v>0</v>
      </c>
      <c r="DS4" s="266"/>
      <c r="DT4" s="264"/>
      <c r="DU4" s="264"/>
      <c r="DV4" s="265">
        <f>SUM(DV5:DV25)</f>
        <v>0</v>
      </c>
      <c r="DW4" s="266"/>
      <c r="DX4" s="264"/>
      <c r="DY4" s="264"/>
      <c r="DZ4" s="265">
        <f>SUM(DZ5:DZ25)</f>
        <v>0</v>
      </c>
      <c r="EA4" s="266"/>
      <c r="EB4" s="264"/>
      <c r="EC4" s="264"/>
      <c r="ED4" s="265">
        <f>SUM(ED5:ED25)</f>
        <v>0</v>
      </c>
      <c r="EE4" s="266"/>
      <c r="EF4" s="264"/>
      <c r="EG4" s="264"/>
      <c r="EH4" s="265">
        <f>SUM(EH5:EH25)</f>
        <v>0</v>
      </c>
      <c r="EI4" s="266"/>
      <c r="EJ4" s="264"/>
      <c r="EK4" s="264"/>
      <c r="EL4" s="265">
        <f>SUM(EL5:EL25)</f>
        <v>0</v>
      </c>
      <c r="EM4" s="266"/>
      <c r="EN4" s="264"/>
      <c r="EO4" s="264"/>
      <c r="EP4" s="265">
        <f>SUM(EP5:EP25)</f>
        <v>0</v>
      </c>
      <c r="EQ4" s="266"/>
      <c r="ER4" s="264"/>
      <c r="ES4" s="264"/>
      <c r="ET4" s="265">
        <f>SUM(ET5:ET25)</f>
        <v>0</v>
      </c>
      <c r="EU4" s="266"/>
      <c r="EV4" s="264"/>
      <c r="EW4" s="264"/>
      <c r="EX4" s="265">
        <f>SUM(EX5:EX25)</f>
        <v>0</v>
      </c>
      <c r="EY4" s="266"/>
      <c r="EZ4" s="264"/>
      <c r="FA4" s="264"/>
      <c r="FB4" s="265">
        <f>SUM(FB5:FB25)</f>
        <v>0</v>
      </c>
      <c r="FC4" s="266"/>
      <c r="FD4" s="264"/>
      <c r="FE4" s="264"/>
      <c r="FF4" s="265">
        <f>SUM(FF5:FF25)</f>
        <v>0</v>
      </c>
      <c r="FG4" s="266"/>
      <c r="FH4" s="264"/>
      <c r="FI4" s="264"/>
      <c r="FJ4" s="265">
        <f>SUM(FJ5:FJ25)</f>
        <v>0</v>
      </c>
      <c r="FK4" s="266"/>
      <c r="FL4" s="264"/>
      <c r="FM4" s="264"/>
      <c r="FN4" s="265">
        <f>SUM(FN5:FN25)</f>
        <v>0</v>
      </c>
      <c r="FO4" s="266"/>
      <c r="FP4" s="264"/>
      <c r="FQ4" s="264"/>
      <c r="FR4" s="265">
        <f>SUM(FR5:FR25)</f>
        <v>0</v>
      </c>
      <c r="FS4" s="266"/>
      <c r="FT4" s="264"/>
      <c r="FU4" s="264"/>
      <c r="FV4" s="265">
        <f>SUM(FV5:FV25)</f>
        <v>0</v>
      </c>
      <c r="FW4" s="266"/>
      <c r="FX4" s="264"/>
      <c r="FY4" s="264"/>
      <c r="FZ4" s="265">
        <f>SUM(FZ5:FZ25)</f>
        <v>0</v>
      </c>
      <c r="GA4" s="266"/>
      <c r="GB4" s="264"/>
      <c r="GC4" s="264"/>
      <c r="GD4" s="265">
        <f>SUM(GD5:GD25)</f>
        <v>0</v>
      </c>
      <c r="GE4" s="266"/>
      <c r="GF4" s="264"/>
      <c r="GG4" s="264"/>
      <c r="GH4" s="265">
        <f>SUM(GH5:GH25)</f>
        <v>0</v>
      </c>
      <c r="GI4" s="266"/>
      <c r="GJ4" s="264"/>
      <c r="GK4" s="264"/>
      <c r="GL4" s="265">
        <f>SUM(GL5:GL25)</f>
        <v>0</v>
      </c>
      <c r="GM4" s="266"/>
      <c r="GN4" s="264"/>
      <c r="GO4" s="264"/>
      <c r="GP4" s="265">
        <f>SUM(GP5:GP25)</f>
        <v>0</v>
      </c>
    </row>
    <row r="5" spans="1:198" ht="15" customHeight="1" x14ac:dyDescent="0.3">
      <c r="A5" s="15" t="s">
        <v>110</v>
      </c>
      <c r="B5" s="17">
        <f>F5+J5+N5+R5+V5+Z5+AD5+AH5+AL5+AP5+AT5+AX5+BB5+BF5+BJ5+BN5+BR5+BV5+BZ5+CD5+CH5+CL5+CP5+CT5+CX5+DB5+DF5+DJ5+DN5+DR5+DV5+DZ5+ED5+EH5+EL5+EP5+ET5+EX5+FB5+FF5+FJ5+FN5+FR5+FV5+FZ5+GD5+GH5+GL5+GP5</f>
        <v>27304472.556995839</v>
      </c>
      <c r="C5" s="161" t="s">
        <v>33</v>
      </c>
      <c r="D5" s="29">
        <f>IF(C5="x",'Gemensamma Tjänster'!$A9,0)</f>
        <v>2467195</v>
      </c>
      <c r="E5" s="35">
        <f t="shared" ref="E5:E25" si="0">IF(D5&gt;0,D5/D$3,0)</f>
        <v>0.2368070641441109</v>
      </c>
      <c r="F5" s="11">
        <f t="shared" ref="F5:F25" si="1">D5*F$3</f>
        <v>388731.24420000002</v>
      </c>
      <c r="G5" s="33"/>
      <c r="H5" s="29">
        <f>IF(G5="x",'Gemensamma Tjänster'!$A9,0)</f>
        <v>0</v>
      </c>
      <c r="I5" s="35">
        <f t="shared" ref="I5:I25" si="2">IF(H5&gt;0,H5/H$3,0)</f>
        <v>0</v>
      </c>
      <c r="J5" s="11">
        <f t="shared" ref="J5:J25" si="3">H5*J$3</f>
        <v>0</v>
      </c>
      <c r="K5" s="33" t="s">
        <v>33</v>
      </c>
      <c r="L5" s="29">
        <f>IF(K5="x",'Gemensamma Tjänster'!$A9,0)</f>
        <v>2467195</v>
      </c>
      <c r="M5" s="35">
        <f t="shared" ref="M5:M25" si="4">IF(L5&gt;0,L5/L$3,0)</f>
        <v>0.23463415181560335</v>
      </c>
      <c r="N5" s="11">
        <f t="shared" ref="N5:N25" si="5">L5*N$3</f>
        <v>388731.24420000002</v>
      </c>
      <c r="O5" s="33" t="s">
        <v>33</v>
      </c>
      <c r="P5" s="24">
        <f>IF(O5="x",'Gemensamma Tjänster'!$A9,0)</f>
        <v>2467195</v>
      </c>
      <c r="Q5" s="27">
        <f t="shared" ref="Q5:Q25" si="6">IF(P5&gt;0,P5/P$3,0)</f>
        <v>0.39164604218743776</v>
      </c>
      <c r="R5" s="200">
        <f t="shared" ref="R5:R25" si="7">P5*R$3</f>
        <v>388731.24420000002</v>
      </c>
      <c r="S5" s="33"/>
      <c r="T5" s="29">
        <f>IF(S5="x",'Gemensamma Tjänster'!$A9,0)</f>
        <v>0</v>
      </c>
      <c r="U5" s="35">
        <f t="shared" ref="U5:U25" si="8">IF(T5&gt;0,T5/T$3,0)</f>
        <v>0</v>
      </c>
      <c r="V5" s="11">
        <f t="shared" ref="V5:V25" si="9">T5*V$3</f>
        <v>0</v>
      </c>
      <c r="W5" s="309"/>
      <c r="X5" s="310">
        <f>IF(W5="x",'Gemensamma Tjänster'!$A9,0)</f>
        <v>0</v>
      </c>
      <c r="Y5" s="311">
        <f t="shared" ref="Y5:Y25" si="10">IF(X5&gt;0,X5/X$3,0)</f>
        <v>0</v>
      </c>
      <c r="Z5" s="11">
        <f>X5*Z$3</f>
        <v>0</v>
      </c>
      <c r="AA5" s="33" t="s">
        <v>33</v>
      </c>
      <c r="AB5" s="29">
        <f>IF(AA5="x",'Gemensamma Tjänster'!$A9,0)</f>
        <v>2467195</v>
      </c>
      <c r="AC5" s="35">
        <f t="shared" ref="AC5:AC25" si="11">IF(AB5&gt;0,AB5/AB$3,0)</f>
        <v>0.52158784413726211</v>
      </c>
      <c r="AD5" s="11">
        <f t="shared" ref="AD5:AD25" si="12">AB5*AD$3</f>
        <v>954101.96576448006</v>
      </c>
      <c r="AE5" s="33" t="s">
        <v>33</v>
      </c>
      <c r="AF5" s="29">
        <f>IF(AE5="x",'Gemensamma Tjänster'!$A9,0)</f>
        <v>2467195</v>
      </c>
      <c r="AG5" s="35">
        <f t="shared" ref="AG5:AG25" si="13">IF(AF5&gt;0,AF5/AF$3,0)</f>
        <v>0.23327923359598418</v>
      </c>
      <c r="AH5" s="71">
        <v>315200</v>
      </c>
      <c r="AI5" s="33" t="s">
        <v>33</v>
      </c>
      <c r="AJ5" s="29">
        <f>IF(AI5="x",'Gemensamma Tjänster'!$A9,0)</f>
        <v>2467195</v>
      </c>
      <c r="AK5" s="35">
        <f t="shared" ref="AK5:AK25" si="14">IF(AJ5&gt;0,AJ5/AJ$3,0)</f>
        <v>0.23327923359598418</v>
      </c>
      <c r="AL5" s="71">
        <v>3102107.52</v>
      </c>
      <c r="AM5" s="33" t="s">
        <v>33</v>
      </c>
      <c r="AN5" s="29">
        <f>IF(AM5="x",'Gemensamma Tjänster'!$A9,0)</f>
        <v>2467195</v>
      </c>
      <c r="AO5" s="35">
        <f t="shared" ref="AO5:AO25" si="15">IF(AN5&gt;0,AN5/AN$3,0)</f>
        <v>0.23327923359598418</v>
      </c>
      <c r="AP5" s="71">
        <f t="shared" ref="AP5:AP25" si="16">AN5*AP$3</f>
        <v>12830685.541182721</v>
      </c>
      <c r="AQ5" s="33" t="s">
        <v>33</v>
      </c>
      <c r="AR5" s="29">
        <f>IF(AQ5="x",'Gemensamma Tjänster'!$A9,0)</f>
        <v>2467195</v>
      </c>
      <c r="AS5" s="35">
        <f t="shared" ref="AS5:AS25" si="17">IF(AR5&gt;0,AR5/AR$3,0)</f>
        <v>0.23327923359598418</v>
      </c>
      <c r="AT5" s="71">
        <f t="shared" ref="AT5:AT25" si="18">AR5*AT$3</f>
        <v>0</v>
      </c>
      <c r="AU5" s="33" t="s">
        <v>33</v>
      </c>
      <c r="AV5" s="29">
        <f>IF(AU5="x",'Gemensamma Tjänster'!$A9,0)</f>
        <v>2467195</v>
      </c>
      <c r="AW5" s="35">
        <f t="shared" ref="AW5:AW25" si="19">IF(AV5&gt;0,AV5/AV$3,0)</f>
        <v>0.23327923359598418</v>
      </c>
      <c r="AX5" s="71">
        <v>1990081.5375999999</v>
      </c>
      <c r="AY5" s="33"/>
      <c r="AZ5" s="29">
        <f>IF(AY5="x",'Gemensamma Tjänster'!$A9,0)</f>
        <v>0</v>
      </c>
      <c r="BA5" s="35">
        <f t="shared" ref="BA5:BA25" si="20">IF(AZ5&gt;0,AZ5/AZ$3,0)</f>
        <v>0</v>
      </c>
      <c r="BB5" s="11">
        <f t="shared" ref="BB5:BB25" si="21">AZ5*BB$3</f>
        <v>0</v>
      </c>
      <c r="BC5" s="33"/>
      <c r="BD5" s="29">
        <f>IF(BC5="x",'Gemensamma Tjänster'!$A9,0)</f>
        <v>0</v>
      </c>
      <c r="BE5" s="35">
        <f t="shared" ref="BE5:BE25" si="22">IF(BD5&gt;0,BD5/BD$3,0)</f>
        <v>0</v>
      </c>
      <c r="BF5" s="11">
        <f t="shared" ref="BF5:BF25" si="23">BD5*BF$3</f>
        <v>0</v>
      </c>
      <c r="BG5" s="33" t="s">
        <v>33</v>
      </c>
      <c r="BH5" s="29">
        <f>IF(BG5="x",'Gemensamma Tjänster'!$A9,0)</f>
        <v>2467195</v>
      </c>
      <c r="BI5" s="35">
        <f t="shared" ref="BI5:BI25" si="24">IF(BH5&gt;0,BH5/BH$3,0)</f>
        <v>0.25033397208941016</v>
      </c>
      <c r="BJ5" s="11">
        <f t="shared" ref="BJ5:BJ25" si="25">BH5*BJ$3</f>
        <v>0</v>
      </c>
      <c r="BK5" s="33" t="s">
        <v>33</v>
      </c>
      <c r="BL5" s="29">
        <f>IF(BK5="x",'Gemensamma Tjänster'!$A9,0)</f>
        <v>2467195</v>
      </c>
      <c r="BM5" s="35">
        <f t="shared" ref="BM5:BM25" si="26">IF(BL5&gt;0,BL5/BL$3,0)</f>
        <v>0.27945797366959579</v>
      </c>
      <c r="BN5" s="11">
        <f t="shared" ref="BN5:BN25" si="27">BL5*BN$3</f>
        <v>338895.89869355998</v>
      </c>
      <c r="BO5" s="33" t="s">
        <v>33</v>
      </c>
      <c r="BP5" s="29">
        <f>IF(BO5="x",'Gemensamma Tjänster'!$A9,0)</f>
        <v>2467195</v>
      </c>
      <c r="BQ5" s="35">
        <f t="shared" ref="BQ5:BQ25" si="28">IF(BP5&gt;0,BP5/BP$3,0)</f>
        <v>0.28877856788621781</v>
      </c>
      <c r="BR5" s="11">
        <f t="shared" ref="BR5:BR25" si="29">BP5*BR$3</f>
        <v>1216174.4635917707</v>
      </c>
      <c r="BS5" s="33" t="s">
        <v>33</v>
      </c>
      <c r="BT5" s="29">
        <f>IF(BS5="x",'Gemensamma Tjänster'!$A9,0)</f>
        <v>2467195</v>
      </c>
      <c r="BU5" s="35">
        <f t="shared" ref="BU5:BU25" si="30">IF(BT5&gt;0,BT5/BT$3,0)</f>
        <v>0.23763019265691165</v>
      </c>
      <c r="BV5" s="11">
        <f t="shared" ref="BV5:BV25" si="31">BT5*BV$3</f>
        <v>2097226.6103654751</v>
      </c>
      <c r="BW5" s="33" t="s">
        <v>33</v>
      </c>
      <c r="BX5" s="29">
        <f>IF(BW5="x",'Gemensamma Tjänster'!$A9,0)</f>
        <v>2467195</v>
      </c>
      <c r="BY5" s="35">
        <f t="shared" ref="BY5:BY25" si="32">IF(BX5&gt;0,BX5/BX$3,0)</f>
        <v>0.50919291974395831</v>
      </c>
      <c r="BZ5" s="71">
        <v>136800</v>
      </c>
      <c r="CA5" s="33" t="s">
        <v>33</v>
      </c>
      <c r="CB5" s="29">
        <f>IF(CA5="x",'Gemensamma Tjänster'!$A9,0)</f>
        <v>2467195</v>
      </c>
      <c r="CC5" s="35">
        <f t="shared" ref="CC5:CC25" si="33">IF(CB5&gt;0,CB5/CB$3,0)</f>
        <v>0.23327923359598418</v>
      </c>
      <c r="CD5" s="11">
        <f t="shared" ref="CD5:CD25" si="34">CB5*CD$3</f>
        <v>1099150.1889044289</v>
      </c>
      <c r="CE5" s="33"/>
      <c r="CF5" s="29">
        <f>IF(CE5="x",'Gemensamma Tjänster'!$A9,0)</f>
        <v>0</v>
      </c>
      <c r="CG5" s="35">
        <f t="shared" ref="CG5:CG25" si="35">IF(CF5&gt;0,CF5/CF$3,0)</f>
        <v>0</v>
      </c>
      <c r="CH5" s="11">
        <f t="shared" ref="CH5:CH25" si="36">CF5*CH$3</f>
        <v>0</v>
      </c>
      <c r="CI5" s="33" t="s">
        <v>33</v>
      </c>
      <c r="CJ5" s="29">
        <f>IF(CI5="x",'Gemensamma Tjänster'!$A9,0)</f>
        <v>2467195</v>
      </c>
      <c r="CK5" s="35">
        <f t="shared" ref="CK5:CK25" si="37">IF(CJ5&gt;0,CJ5/CJ$3,0)</f>
        <v>0.23964354504544319</v>
      </c>
      <c r="CL5" s="318">
        <v>686800</v>
      </c>
      <c r="CM5" s="33"/>
      <c r="CN5" s="29">
        <f>IF(CM5="x",'Gemensamma Tjänster'!$A9,0)</f>
        <v>0</v>
      </c>
      <c r="CO5" s="35">
        <f t="shared" ref="CO5:CO25" si="38">IF(CN5&gt;0,CN5/CN$3,0)</f>
        <v>0</v>
      </c>
      <c r="CP5" s="11">
        <f t="shared" ref="CP5:CP25" si="39">CN5*CP$3</f>
        <v>0</v>
      </c>
      <c r="CQ5" s="286"/>
      <c r="CR5" s="292">
        <f>IF(CQ5="x",'Gemensamma Tjänster'!$A9,0)</f>
        <v>0</v>
      </c>
      <c r="CS5" s="293">
        <f t="shared" ref="CS5:CS25" si="40">IF(CR5&gt;0,CR5/CR$3,0)</f>
        <v>0</v>
      </c>
      <c r="CT5" s="200">
        <f t="shared" ref="CT5:CT25" si="41">CR5*CT$3</f>
        <v>0</v>
      </c>
      <c r="CU5" s="33"/>
      <c r="CV5" s="29">
        <f>IF(CU5="x",'Gemensamma Tjänster'!$A9,0)</f>
        <v>0</v>
      </c>
      <c r="CW5" s="35">
        <f t="shared" ref="CW5:CW25" si="42">IF(CV5&gt;0,CV5/CV$3,0)</f>
        <v>0</v>
      </c>
      <c r="CX5" s="11">
        <f t="shared" ref="CX5:CX25" si="43">CV5*CX$3</f>
        <v>0</v>
      </c>
      <c r="CY5" s="33" t="s">
        <v>33</v>
      </c>
      <c r="CZ5" s="29">
        <f>IF(CY5="x",'Gemensamma Tjänster'!$A9,0)</f>
        <v>2467195</v>
      </c>
      <c r="DA5" s="35">
        <f t="shared" ref="DA5:DA25" si="44">IF(CZ5&gt;0,CZ5/CZ$3,0)</f>
        <v>0.24809291758244464</v>
      </c>
      <c r="DB5" s="11">
        <f t="shared" ref="DB5:DB25" si="45">CZ5*DB$3</f>
        <v>1371055.0982934001</v>
      </c>
      <c r="DC5" s="33" t="s">
        <v>33</v>
      </c>
      <c r="DD5" s="29">
        <f>IF(DC5="x",'Gemensamma Tjänster'!$A9,0)</f>
        <v>2467195</v>
      </c>
      <c r="DE5" s="35">
        <f t="shared" ref="DE5:DE25" si="46">IF(DD5&gt;0,DD5/DD$3,0)</f>
        <v>0.23327923359598418</v>
      </c>
      <c r="DF5" s="11">
        <f t="shared" ref="DF5:DF25" si="47">DD5*DF$3</f>
        <v>0</v>
      </c>
      <c r="DG5" s="33" t="s">
        <v>33</v>
      </c>
      <c r="DH5" s="29">
        <f>IF(DG5="x",'Gemensamma Tjänster'!$A9,0)</f>
        <v>2467195</v>
      </c>
      <c r="DI5" s="35">
        <f t="shared" ref="DI5:DI25" si="48">IF(DH5&gt;0,DH5/DH$3,0)</f>
        <v>0.23327923359598418</v>
      </c>
      <c r="DJ5" s="11">
        <f t="shared" ref="DJ5:DJ25" si="49">DH5*DJ$3</f>
        <v>0</v>
      </c>
      <c r="DK5" s="33" t="s">
        <v>33</v>
      </c>
      <c r="DL5" s="29">
        <f>IF(DK5="x",'Gemensamma Tjänster'!$A9,0)</f>
        <v>2467195</v>
      </c>
      <c r="DM5" s="35">
        <f t="shared" ref="DM5:DM25" si="50">IF(DL5&gt;0,DL5/DL$3,0)</f>
        <v>0.23327923359598418</v>
      </c>
      <c r="DN5" s="11">
        <f t="shared" ref="DN5:DN25" si="51">DL5*DN$3</f>
        <v>0</v>
      </c>
      <c r="DO5" s="33" t="s">
        <v>33</v>
      </c>
      <c r="DP5" s="29">
        <f>IF(DO5="x",'Gemensamma Tjänster'!$A9,0)</f>
        <v>2467195</v>
      </c>
      <c r="DQ5" s="35">
        <f t="shared" ref="DQ5:DQ25" si="52">IF(DP5&gt;0,DP5/DP$3,0)</f>
        <v>0.23327923359598418</v>
      </c>
      <c r="DR5" s="11">
        <f t="shared" ref="DR5:DR25" si="53">DP5*DR$3</f>
        <v>0</v>
      </c>
      <c r="DS5" s="33" t="s">
        <v>33</v>
      </c>
      <c r="DT5" s="29">
        <f>IF(DS5="x",'Gemensamma Tjänster'!$A9,0)</f>
        <v>2467195</v>
      </c>
      <c r="DU5" s="35">
        <f t="shared" ref="DU5:DU25" si="54">IF(DT5&gt;0,DT5/DT$3,0)</f>
        <v>0.23327923359598418</v>
      </c>
      <c r="DV5" s="11">
        <f t="shared" ref="DV5:DV25" si="55">DT5*DV$3</f>
        <v>0</v>
      </c>
      <c r="DW5" s="33" t="s">
        <v>33</v>
      </c>
      <c r="DX5" s="29">
        <f>IF(DW5="x",'Gemensamma Tjänster'!$A9,0)</f>
        <v>2467195</v>
      </c>
      <c r="DY5" s="35">
        <f t="shared" ref="DY5:DY25" si="56">IF(DX5&gt;0,DX5/DX$3,0)</f>
        <v>0.23327923359598418</v>
      </c>
      <c r="DZ5" s="11">
        <f t="shared" ref="DZ5:DZ25" si="57">DX5*DZ$3</f>
        <v>0</v>
      </c>
      <c r="EA5" s="33" t="s">
        <v>33</v>
      </c>
      <c r="EB5" s="29">
        <f>IF(EA5="x",'Gemensamma Tjänster'!$A9,0)</f>
        <v>2467195</v>
      </c>
      <c r="EC5" s="35">
        <f t="shared" ref="EC5:EC25" si="58">IF(EB5&gt;0,EB5/EB$3,0)</f>
        <v>0.23327923359598418</v>
      </c>
      <c r="ED5" s="11">
        <f t="shared" ref="ED5:ED25" si="59">EB5*ED$3</f>
        <v>0</v>
      </c>
      <c r="EE5" s="33" t="s">
        <v>33</v>
      </c>
      <c r="EF5" s="29">
        <f>IF(EE5="x",'Gemensamma Tjänster'!$A9,0)</f>
        <v>2467195</v>
      </c>
      <c r="EG5" s="35">
        <f t="shared" ref="EG5:EG25" si="60">IF(EF5&gt;0,EF5/EF$3,0)</f>
        <v>0.23327923359598418</v>
      </c>
      <c r="EH5" s="11">
        <f t="shared" ref="EH5:EH25" si="61">EF5*EH$3</f>
        <v>0</v>
      </c>
      <c r="EI5" s="33" t="s">
        <v>33</v>
      </c>
      <c r="EJ5" s="29">
        <f>IF(EI5="x",'Gemensamma Tjänster'!$A9,0)</f>
        <v>2467195</v>
      </c>
      <c r="EK5" s="35">
        <f t="shared" ref="EK5:EK25" si="62">IF(EJ5&gt;0,EJ5/EJ$3,0)</f>
        <v>0.23327923359598418</v>
      </c>
      <c r="EL5" s="11">
        <f t="shared" ref="EL5:EL25" si="63">EJ5*EL$3</f>
        <v>0</v>
      </c>
      <c r="EM5" s="33" t="s">
        <v>33</v>
      </c>
      <c r="EN5" s="29">
        <f>IF(EM5="x",'Gemensamma Tjänster'!$A9,0)</f>
        <v>2467195</v>
      </c>
      <c r="EO5" s="35">
        <f t="shared" ref="EO5:EO25" si="64">IF(EN5&gt;0,EN5/EN$3,0)</f>
        <v>0.23327923359598418</v>
      </c>
      <c r="EP5" s="11">
        <f t="shared" ref="EP5:EP25" si="65">EN5*EP$3</f>
        <v>0</v>
      </c>
      <c r="EQ5" s="33" t="s">
        <v>33</v>
      </c>
      <c r="ER5" s="29">
        <f>IF(EQ5="x",'Gemensamma Tjänster'!$A9,0)</f>
        <v>2467195</v>
      </c>
      <c r="ES5" s="35">
        <f t="shared" ref="ES5:ES25" si="66">IF(ER5&gt;0,ER5/ER$3,0)</f>
        <v>0.23327923359598418</v>
      </c>
      <c r="ET5" s="11">
        <f t="shared" ref="ET5:ET25" si="67">ER5*ET$3</f>
        <v>0</v>
      </c>
      <c r="EU5" s="33" t="s">
        <v>33</v>
      </c>
      <c r="EV5" s="29">
        <f>IF(EU5="x",'Gemensamma Tjänster'!$A9,0)</f>
        <v>2467195</v>
      </c>
      <c r="EW5" s="35">
        <f t="shared" ref="EW5:EW25" si="68">IF(EV5&gt;0,EV5/EV$3,0)</f>
        <v>0.23327923359598418</v>
      </c>
      <c r="EX5" s="11">
        <f t="shared" ref="EX5:EX25" si="69">EV5*EX$3</f>
        <v>0</v>
      </c>
      <c r="EY5" s="33" t="s">
        <v>33</v>
      </c>
      <c r="EZ5" s="29">
        <f>IF(EY5="x",'Gemensamma Tjänster'!$A9,0)</f>
        <v>2467195</v>
      </c>
      <c r="FA5" s="35">
        <f t="shared" ref="FA5:FA25" si="70">IF(EZ5&gt;0,EZ5/EZ$3,0)</f>
        <v>0.23327923359598418</v>
      </c>
      <c r="FB5" s="11">
        <f t="shared" ref="FB5:FB25" si="71">EZ5*FB$3</f>
        <v>0</v>
      </c>
      <c r="FC5" s="33" t="s">
        <v>33</v>
      </c>
      <c r="FD5" s="29">
        <f>IF(FC5="x",'Gemensamma Tjänster'!$A9,0)</f>
        <v>2467195</v>
      </c>
      <c r="FE5" s="35">
        <f t="shared" ref="FE5:FE25" si="72">IF(FD5&gt;0,FD5/FD$3,0)</f>
        <v>0.23327923359598418</v>
      </c>
      <c r="FF5" s="11">
        <f t="shared" ref="FF5:FF25" si="73">FD5*FF$3</f>
        <v>0</v>
      </c>
      <c r="FG5" s="33" t="s">
        <v>33</v>
      </c>
      <c r="FH5" s="29">
        <f>IF(FG5="x",'Gemensamma Tjänster'!$A9,0)</f>
        <v>2467195</v>
      </c>
      <c r="FI5" s="35">
        <f t="shared" ref="FI5:FI25" si="74">IF(FH5&gt;0,FH5/FH$3,0)</f>
        <v>0.23327923359598418</v>
      </c>
      <c r="FJ5" s="11">
        <f t="shared" ref="FJ5:FJ25" si="75">FH5*FJ$3</f>
        <v>0</v>
      </c>
      <c r="FK5" s="33" t="s">
        <v>33</v>
      </c>
      <c r="FL5" s="29">
        <f>IF(FK5="x",'Gemensamma Tjänster'!$A9,0)</f>
        <v>2467195</v>
      </c>
      <c r="FM5" s="35">
        <f t="shared" ref="FM5:FM25" si="76">IF(FL5&gt;0,FL5/FL$3,0)</f>
        <v>0.23327923359598418</v>
      </c>
      <c r="FN5" s="11">
        <f t="shared" ref="FN5:FN25" si="77">FL5*FN$3</f>
        <v>0</v>
      </c>
      <c r="FO5" s="33" t="s">
        <v>33</v>
      </c>
      <c r="FP5" s="29">
        <f>IF(FO5="x",'Gemensamma Tjänster'!$A9,0)</f>
        <v>2467195</v>
      </c>
      <c r="FQ5" s="35">
        <f t="shared" ref="FQ5:FQ25" si="78">IF(FP5&gt;0,FP5/FP$3,0)</f>
        <v>0.23327923359598418</v>
      </c>
      <c r="FR5" s="11">
        <f t="shared" ref="FR5:FR25" si="79">FP5*FR$3</f>
        <v>0</v>
      </c>
      <c r="FS5" s="33" t="s">
        <v>33</v>
      </c>
      <c r="FT5" s="29">
        <f>IF(FS5="x",'Gemensamma Tjänster'!$A9,0)</f>
        <v>2467195</v>
      </c>
      <c r="FU5" s="35">
        <f t="shared" ref="FU5:FU25" si="80">IF(FT5&gt;0,FT5/FT$3,0)</f>
        <v>0.23327923359598418</v>
      </c>
      <c r="FV5" s="11">
        <f t="shared" ref="FV5:FV25" si="81">FT5*FV$3</f>
        <v>0</v>
      </c>
      <c r="FW5" s="33" t="s">
        <v>33</v>
      </c>
      <c r="FX5" s="29">
        <f>IF(FW5="x",'Gemensamma Tjänster'!$A9,0)</f>
        <v>2467195</v>
      </c>
      <c r="FY5" s="35">
        <f t="shared" ref="FY5:FY25" si="82">IF(FX5&gt;0,FX5/FX$3,0)</f>
        <v>0.23327923359598418</v>
      </c>
      <c r="FZ5" s="11">
        <f t="shared" ref="FZ5:FZ25" si="83">FX5*FZ$3</f>
        <v>0</v>
      </c>
      <c r="GA5" s="33" t="s">
        <v>33</v>
      </c>
      <c r="GB5" s="29">
        <f>IF(GA5="x",'Gemensamma Tjänster'!$A9,0)</f>
        <v>2467195</v>
      </c>
      <c r="GC5" s="35">
        <f t="shared" ref="GC5:GC25" si="84">IF(GB5&gt;0,GB5/GB$3,0)</f>
        <v>0.23327923359598418</v>
      </c>
      <c r="GD5" s="11">
        <f t="shared" ref="GD5:GD25" si="85">GB5*GD$3</f>
        <v>0</v>
      </c>
      <c r="GE5" s="33" t="s">
        <v>33</v>
      </c>
      <c r="GF5" s="29">
        <f>IF(GE5="x",'Gemensamma Tjänster'!$A9,0)</f>
        <v>2467195</v>
      </c>
      <c r="GG5" s="35">
        <f t="shared" ref="GG5:GG25" si="86">IF(GF5&gt;0,GF5/GF$3,0)</f>
        <v>0.23327923359598418</v>
      </c>
      <c r="GH5" s="11">
        <f t="shared" ref="GH5:GH25" si="87">GF5*GH$3</f>
        <v>0</v>
      </c>
      <c r="GI5" s="33" t="s">
        <v>33</v>
      </c>
      <c r="GJ5" s="29">
        <f>IF(GI5="x",'Gemensamma Tjänster'!$A9,0)</f>
        <v>2467195</v>
      </c>
      <c r="GK5" s="35">
        <f t="shared" ref="GK5:GK25" si="88">IF(GJ5&gt;0,GJ5/GJ$3,0)</f>
        <v>0.23327923359598418</v>
      </c>
      <c r="GL5" s="11">
        <f t="shared" ref="GL5:GL25" si="89">GJ5*GL$3</f>
        <v>0</v>
      </c>
      <c r="GM5" s="33" t="s">
        <v>33</v>
      </c>
      <c r="GN5" s="29">
        <f>IF(GM5="x",'Gemensamma Tjänster'!$A9,0)</f>
        <v>2467195</v>
      </c>
      <c r="GO5" s="35">
        <f t="shared" ref="GO5:GO25" si="90">IF(GN5&gt;0,GN5/GN$3,0)</f>
        <v>0.23327923359598418</v>
      </c>
      <c r="GP5" s="11">
        <f t="shared" ref="GP5:GP25" si="91">GN5*GP$3</f>
        <v>0</v>
      </c>
    </row>
    <row r="6" spans="1:198" x14ac:dyDescent="0.3">
      <c r="A6" s="14" t="s">
        <v>26</v>
      </c>
      <c r="B6" s="18">
        <f t="shared" ref="B6:B25" si="92">F6+J6+N6+R6+V6+Z6+AD6+AH6+AL6+AP6+AT6+AX6+BB6+BF6+BJ6+BN6+BR6+BV6+BZ6+CD6+CH6+CL6+CP6+CT6+CX6+DB6+DF6+DJ6+DN6+DR6+DV6+DZ6+ED6+EH6+EL6+EP6+ET6+EX6+FB6+FF6+FJ6+FN6+FR6+FV6+FZ6+GD6+GH6+GL6+GP6</f>
        <v>11658779.305009438</v>
      </c>
      <c r="C6" s="162" t="s">
        <v>33</v>
      </c>
      <c r="D6" s="23">
        <f>IF(C6="x",'Gemensamma Tjänster'!$A10,0)</f>
        <v>406516</v>
      </c>
      <c r="E6" s="26">
        <f t="shared" si="0"/>
        <v>3.901834289045146E-2</v>
      </c>
      <c r="F6" s="10">
        <f t="shared" si="1"/>
        <v>64050.660960000001</v>
      </c>
      <c r="G6" s="32"/>
      <c r="H6" s="23">
        <f>IF(G6="x",'Gemensamma Tjänster'!$A10,0)</f>
        <v>0</v>
      </c>
      <c r="I6" s="26">
        <f t="shared" si="2"/>
        <v>0</v>
      </c>
      <c r="J6" s="10">
        <f t="shared" si="3"/>
        <v>0</v>
      </c>
      <c r="K6" s="32" t="s">
        <v>33</v>
      </c>
      <c r="L6" s="23">
        <f>IF(K6="x",'Gemensamma Tjänster'!$A10,0)</f>
        <v>406516</v>
      </c>
      <c r="M6" s="26">
        <f t="shared" si="4"/>
        <v>3.8660315402500332E-2</v>
      </c>
      <c r="N6" s="10">
        <f t="shared" si="5"/>
        <v>64050.660960000001</v>
      </c>
      <c r="O6" s="282" t="s">
        <v>33</v>
      </c>
      <c r="P6" s="283">
        <f>IF(O6="x",'Gemensamma Tjänster'!$A10,0)</f>
        <v>406516</v>
      </c>
      <c r="Q6" s="284">
        <f t="shared" si="6"/>
        <v>6.4530927829323764E-2</v>
      </c>
      <c r="R6" s="285">
        <f t="shared" si="7"/>
        <v>64050.660960000001</v>
      </c>
      <c r="S6" s="32" t="s">
        <v>33</v>
      </c>
      <c r="T6" s="23">
        <f>IF(S6="x",'Gemensamma Tjänster'!$A10,0)</f>
        <v>406516</v>
      </c>
      <c r="U6" s="26">
        <f t="shared" si="8"/>
        <v>7.7944957111828306E-2</v>
      </c>
      <c r="V6" s="10">
        <f t="shared" si="9"/>
        <v>308961.0451714301</v>
      </c>
      <c r="W6" s="32" t="s">
        <v>33</v>
      </c>
      <c r="X6" s="23">
        <f>IF(W6="x",'Gemensamma Tjänster'!$A10,0)</f>
        <v>406516</v>
      </c>
      <c r="Y6" s="26">
        <f t="shared" si="10"/>
        <v>5.0512203404699155E-2</v>
      </c>
      <c r="Z6" s="10">
        <f t="shared" ref="Z6:Z25" si="93">X6*Z$3</f>
        <v>472371.59199999995</v>
      </c>
      <c r="AA6" s="32" t="s">
        <v>33</v>
      </c>
      <c r="AB6" s="23">
        <f>IF(AA6="x",'Gemensamma Tjänster'!$A10,0)</f>
        <v>406516</v>
      </c>
      <c r="AC6" s="26">
        <f t="shared" si="11"/>
        <v>8.5941242604375911E-2</v>
      </c>
      <c r="AD6" s="10">
        <f t="shared" si="12"/>
        <v>157205.94226022399</v>
      </c>
      <c r="AE6" s="32" t="s">
        <v>33</v>
      </c>
      <c r="AF6" s="23">
        <f>IF(AE6="x",'Gemensamma Tjänster'!$A10,0)</f>
        <v>406516</v>
      </c>
      <c r="AG6" s="26">
        <f t="shared" si="13"/>
        <v>3.8437067570461635E-2</v>
      </c>
      <c r="AH6" s="164">
        <v>31600</v>
      </c>
      <c r="AI6" s="32" t="s">
        <v>33</v>
      </c>
      <c r="AJ6" s="23">
        <f>IF(AI6="x",'Gemensamma Tjänster'!$A10,0)</f>
        <v>406516</v>
      </c>
      <c r="AK6" s="26">
        <f t="shared" si="14"/>
        <v>3.8437067570461635E-2</v>
      </c>
      <c r="AL6" s="164">
        <v>1666824</v>
      </c>
      <c r="AM6" s="32" t="s">
        <v>33</v>
      </c>
      <c r="AN6" s="23">
        <f>IF(AM6="x",'Gemensamma Tjänster'!$A10,0)</f>
        <v>406516</v>
      </c>
      <c r="AO6" s="26">
        <f t="shared" si="15"/>
        <v>3.8437067570461635E-2</v>
      </c>
      <c r="AP6" s="164">
        <f t="shared" si="16"/>
        <v>2114092.7099233889</v>
      </c>
      <c r="AQ6" s="32" t="s">
        <v>33</v>
      </c>
      <c r="AR6" s="23">
        <f>IF(AQ6="x",'Gemensamma Tjänster'!$A10,0)</f>
        <v>406516</v>
      </c>
      <c r="AS6" s="26">
        <f t="shared" si="17"/>
        <v>3.8437067570461635E-2</v>
      </c>
      <c r="AT6" s="164">
        <f t="shared" si="18"/>
        <v>0</v>
      </c>
      <c r="AU6" s="32" t="s">
        <v>33</v>
      </c>
      <c r="AV6" s="23">
        <f>IF(AU6="x",'Gemensamma Tjänster'!$A10,0)</f>
        <v>406516</v>
      </c>
      <c r="AW6" s="26">
        <f t="shared" si="19"/>
        <v>3.8437067570461635E-2</v>
      </c>
      <c r="AX6" s="164">
        <v>232489.23360000001</v>
      </c>
      <c r="AY6" s="32" t="s">
        <v>33</v>
      </c>
      <c r="AZ6" s="23">
        <f>IF(AY6="x",'Gemensamma Tjänster'!$A10,0)</f>
        <v>406516</v>
      </c>
      <c r="BA6" s="26">
        <f t="shared" si="20"/>
        <v>5.1957553180584565E-2</v>
      </c>
      <c r="BB6" s="10">
        <f t="shared" si="21"/>
        <v>318218.20179909759</v>
      </c>
      <c r="BC6" s="32"/>
      <c r="BD6" s="23">
        <f>IF(BC6="x",'Gemensamma Tjänster'!$A10,0)</f>
        <v>0</v>
      </c>
      <c r="BE6" s="26">
        <f t="shared" si="22"/>
        <v>0</v>
      </c>
      <c r="BF6" s="10">
        <f t="shared" si="23"/>
        <v>0</v>
      </c>
      <c r="BG6" s="32" t="s">
        <v>33</v>
      </c>
      <c r="BH6" s="23">
        <f>IF(BG6="x",'Gemensamma Tjänster'!$A10,0)</f>
        <v>406516</v>
      </c>
      <c r="BI6" s="26">
        <f t="shared" si="24"/>
        <v>4.1247151116104996E-2</v>
      </c>
      <c r="BJ6" s="10">
        <f t="shared" si="25"/>
        <v>0</v>
      </c>
      <c r="BK6" s="32" t="s">
        <v>33</v>
      </c>
      <c r="BL6" s="23">
        <f>IF(BK6="x",'Gemensamma Tjänster'!$A10,0)</f>
        <v>406516</v>
      </c>
      <c r="BM6" s="26">
        <f t="shared" si="26"/>
        <v>4.6045868941964212E-2</v>
      </c>
      <c r="BN6" s="10">
        <f t="shared" si="27"/>
        <v>55839.366224928002</v>
      </c>
      <c r="BO6" s="32" t="s">
        <v>33</v>
      </c>
      <c r="BP6" s="23">
        <f>IF(BO6="x",'Gemensamma Tjänster'!$A10,0)</f>
        <v>406516</v>
      </c>
      <c r="BQ6" s="26">
        <f t="shared" si="28"/>
        <v>4.7581609197016747E-2</v>
      </c>
      <c r="BR6" s="285">
        <f t="shared" si="29"/>
        <v>200387.23256227103</v>
      </c>
      <c r="BS6" s="32" t="s">
        <v>33</v>
      </c>
      <c r="BT6" s="23">
        <f>IF(BS6="x",'Gemensamma Tjänster'!$A10,0)</f>
        <v>406516</v>
      </c>
      <c r="BU6" s="26">
        <f t="shared" si="30"/>
        <v>3.9153968534354641E-2</v>
      </c>
      <c r="BV6" s="10">
        <f t="shared" si="31"/>
        <v>345556.86629525898</v>
      </c>
      <c r="BW6" s="32"/>
      <c r="BX6" s="23">
        <f>IF(BW6="x",'Gemensamma Tjänster'!$A10,0)</f>
        <v>0</v>
      </c>
      <c r="BY6" s="26">
        <f t="shared" si="32"/>
        <v>0</v>
      </c>
      <c r="BZ6" s="164">
        <v>0</v>
      </c>
      <c r="CA6" s="32" t="s">
        <v>33</v>
      </c>
      <c r="CB6" s="23">
        <f>IF(CA6="x",'Gemensamma Tjänster'!$A10,0)</f>
        <v>406516</v>
      </c>
      <c r="CC6" s="26">
        <f t="shared" si="33"/>
        <v>3.8437067570461635E-2</v>
      </c>
      <c r="CD6" s="10">
        <f t="shared" si="34"/>
        <v>181105.31927661688</v>
      </c>
      <c r="CE6" s="32"/>
      <c r="CF6" s="23">
        <f>IF(CE6="x",'Gemensamma Tjänster'!$A10,0)</f>
        <v>0</v>
      </c>
      <c r="CG6" s="26">
        <f t="shared" si="35"/>
        <v>0</v>
      </c>
      <c r="CH6" s="10">
        <f t="shared" si="36"/>
        <v>0</v>
      </c>
      <c r="CI6" s="32" t="s">
        <v>33</v>
      </c>
      <c r="CJ6" s="23">
        <f>IF(CI6="x",'Gemensamma Tjänster'!$A10,0)</f>
        <v>406516</v>
      </c>
      <c r="CK6" s="26">
        <f t="shared" si="37"/>
        <v>3.9485705571587731E-2</v>
      </c>
      <c r="CL6" s="10">
        <f t="shared" ref="CL6:CL25" si="94">CJ6*CL$3</f>
        <v>555105.72831999999</v>
      </c>
      <c r="CM6" s="32" t="s">
        <v>33</v>
      </c>
      <c r="CN6" s="23">
        <f>IF(CM6="x",'Gemensamma Tjänster'!$A10,0)</f>
        <v>406516</v>
      </c>
      <c r="CO6" s="26">
        <f t="shared" si="38"/>
        <v>9.4417135907943553E-2</v>
      </c>
      <c r="CP6" s="10">
        <f t="shared" si="39"/>
        <v>3577340.8000000003</v>
      </c>
      <c r="CQ6" s="282" t="s">
        <v>33</v>
      </c>
      <c r="CR6" s="283">
        <f>IF(CQ6="x",'Gemensamma Tjänster'!$A10,0)</f>
        <v>406516</v>
      </c>
      <c r="CS6" s="284">
        <f t="shared" si="40"/>
        <v>0.19685890445188697</v>
      </c>
      <c r="CT6" s="285">
        <f t="shared" si="41"/>
        <v>865879.08</v>
      </c>
      <c r="CU6" s="32" t="s">
        <v>33</v>
      </c>
      <c r="CV6" s="23">
        <f>IF(CU6="x",'Gemensamma Tjänster'!$A10,0)</f>
        <v>406516</v>
      </c>
      <c r="CW6" s="26">
        <f t="shared" si="42"/>
        <v>6.5726472869858943E-2</v>
      </c>
      <c r="CX6" s="10">
        <f t="shared" si="43"/>
        <v>157743.52349030002</v>
      </c>
      <c r="CY6" s="32" t="s">
        <v>33</v>
      </c>
      <c r="CZ6" s="23">
        <f>IF(CY6="x",'Gemensamma Tjänster'!$A10,0)</f>
        <v>406516</v>
      </c>
      <c r="DA6" s="26">
        <f t="shared" si="44"/>
        <v>4.0877895944157257E-2</v>
      </c>
      <c r="DB6" s="10">
        <f t="shared" si="45"/>
        <v>225906.68120592003</v>
      </c>
      <c r="DC6" s="32" t="s">
        <v>33</v>
      </c>
      <c r="DD6" s="23">
        <f>IF(DC6="x",'Gemensamma Tjänster'!$A10,0)</f>
        <v>406516</v>
      </c>
      <c r="DE6" s="26">
        <f t="shared" si="46"/>
        <v>3.8437067570461635E-2</v>
      </c>
      <c r="DF6" s="10">
        <f t="shared" si="47"/>
        <v>0</v>
      </c>
      <c r="DG6" s="32" t="s">
        <v>33</v>
      </c>
      <c r="DH6" s="23">
        <f>IF(DG6="x",'Gemensamma Tjänster'!$A10,0)</f>
        <v>406516</v>
      </c>
      <c r="DI6" s="26">
        <f t="shared" si="48"/>
        <v>3.8437067570461635E-2</v>
      </c>
      <c r="DJ6" s="10">
        <f t="shared" si="49"/>
        <v>0</v>
      </c>
      <c r="DK6" s="32" t="s">
        <v>33</v>
      </c>
      <c r="DL6" s="23">
        <f>IF(DK6="x",'Gemensamma Tjänster'!$A10,0)</f>
        <v>406516</v>
      </c>
      <c r="DM6" s="26">
        <f t="shared" si="50"/>
        <v>3.8437067570461635E-2</v>
      </c>
      <c r="DN6" s="10">
        <f t="shared" si="51"/>
        <v>0</v>
      </c>
      <c r="DO6" s="32" t="s">
        <v>33</v>
      </c>
      <c r="DP6" s="23">
        <f>IF(DO6="x",'Gemensamma Tjänster'!$A10,0)</f>
        <v>406516</v>
      </c>
      <c r="DQ6" s="26">
        <f t="shared" si="52"/>
        <v>3.8437067570461635E-2</v>
      </c>
      <c r="DR6" s="10">
        <f t="shared" si="53"/>
        <v>0</v>
      </c>
      <c r="DS6" s="32" t="s">
        <v>33</v>
      </c>
      <c r="DT6" s="23">
        <f>IF(DS6="x",'Gemensamma Tjänster'!$A10,0)</f>
        <v>406516</v>
      </c>
      <c r="DU6" s="26">
        <f t="shared" si="54"/>
        <v>3.8437067570461635E-2</v>
      </c>
      <c r="DV6" s="10">
        <f t="shared" si="55"/>
        <v>0</v>
      </c>
      <c r="DW6" s="32" t="s">
        <v>33</v>
      </c>
      <c r="DX6" s="23">
        <f>IF(DW6="x",'Gemensamma Tjänster'!$A10,0)</f>
        <v>406516</v>
      </c>
      <c r="DY6" s="26">
        <f t="shared" si="56"/>
        <v>3.8437067570461635E-2</v>
      </c>
      <c r="DZ6" s="10">
        <f t="shared" si="57"/>
        <v>0</v>
      </c>
      <c r="EA6" s="32" t="s">
        <v>33</v>
      </c>
      <c r="EB6" s="23">
        <f>IF(EA6="x",'Gemensamma Tjänster'!$A10,0)</f>
        <v>406516</v>
      </c>
      <c r="EC6" s="26">
        <f t="shared" si="58"/>
        <v>3.8437067570461635E-2</v>
      </c>
      <c r="ED6" s="10">
        <f t="shared" si="59"/>
        <v>0</v>
      </c>
      <c r="EE6" s="32" t="s">
        <v>33</v>
      </c>
      <c r="EF6" s="23">
        <f>IF(EE6="x",'Gemensamma Tjänster'!$A10,0)</f>
        <v>406516</v>
      </c>
      <c r="EG6" s="26">
        <f t="shared" si="60"/>
        <v>3.8437067570461635E-2</v>
      </c>
      <c r="EH6" s="10">
        <f t="shared" si="61"/>
        <v>0</v>
      </c>
      <c r="EI6" s="32" t="s">
        <v>33</v>
      </c>
      <c r="EJ6" s="23">
        <f>IF(EI6="x",'Gemensamma Tjänster'!$A10,0)</f>
        <v>406516</v>
      </c>
      <c r="EK6" s="26">
        <f t="shared" si="62"/>
        <v>3.8437067570461635E-2</v>
      </c>
      <c r="EL6" s="10">
        <f t="shared" si="63"/>
        <v>0</v>
      </c>
      <c r="EM6" s="32" t="s">
        <v>33</v>
      </c>
      <c r="EN6" s="23">
        <f>IF(EM6="x",'Gemensamma Tjänster'!$A10,0)</f>
        <v>406516</v>
      </c>
      <c r="EO6" s="26">
        <f t="shared" si="64"/>
        <v>3.8437067570461635E-2</v>
      </c>
      <c r="EP6" s="10">
        <f t="shared" si="65"/>
        <v>0</v>
      </c>
      <c r="EQ6" s="32" t="s">
        <v>33</v>
      </c>
      <c r="ER6" s="23">
        <f>IF(EQ6="x",'Gemensamma Tjänster'!$A10,0)</f>
        <v>406516</v>
      </c>
      <c r="ES6" s="26">
        <f t="shared" si="66"/>
        <v>3.8437067570461635E-2</v>
      </c>
      <c r="ET6" s="10">
        <f t="shared" si="67"/>
        <v>0</v>
      </c>
      <c r="EU6" s="32" t="s">
        <v>33</v>
      </c>
      <c r="EV6" s="23">
        <f>IF(EU6="x",'Gemensamma Tjänster'!$A10,0)</f>
        <v>406516</v>
      </c>
      <c r="EW6" s="26">
        <f t="shared" si="68"/>
        <v>3.8437067570461635E-2</v>
      </c>
      <c r="EX6" s="10">
        <f t="shared" si="69"/>
        <v>0</v>
      </c>
      <c r="EY6" s="32" t="s">
        <v>33</v>
      </c>
      <c r="EZ6" s="23">
        <f>IF(EY6="x",'Gemensamma Tjänster'!$A10,0)</f>
        <v>406516</v>
      </c>
      <c r="FA6" s="26">
        <f t="shared" si="70"/>
        <v>3.8437067570461635E-2</v>
      </c>
      <c r="FB6" s="10">
        <f t="shared" si="71"/>
        <v>0</v>
      </c>
      <c r="FC6" s="32" t="s">
        <v>33</v>
      </c>
      <c r="FD6" s="23">
        <f>IF(FC6="x",'Gemensamma Tjänster'!$A10,0)</f>
        <v>406516</v>
      </c>
      <c r="FE6" s="26">
        <f t="shared" si="72"/>
        <v>3.8437067570461635E-2</v>
      </c>
      <c r="FF6" s="10">
        <f t="shared" si="73"/>
        <v>0</v>
      </c>
      <c r="FG6" s="32" t="s">
        <v>33</v>
      </c>
      <c r="FH6" s="23">
        <f>IF(FG6="x",'Gemensamma Tjänster'!$A10,0)</f>
        <v>406516</v>
      </c>
      <c r="FI6" s="26">
        <f t="shared" si="74"/>
        <v>3.8437067570461635E-2</v>
      </c>
      <c r="FJ6" s="10">
        <f t="shared" si="75"/>
        <v>0</v>
      </c>
      <c r="FK6" s="32" t="s">
        <v>33</v>
      </c>
      <c r="FL6" s="23">
        <f>IF(FK6="x",'Gemensamma Tjänster'!$A10,0)</f>
        <v>406516</v>
      </c>
      <c r="FM6" s="26">
        <f t="shared" si="76"/>
        <v>3.8437067570461635E-2</v>
      </c>
      <c r="FN6" s="10">
        <f t="shared" si="77"/>
        <v>0</v>
      </c>
      <c r="FO6" s="32" t="s">
        <v>33</v>
      </c>
      <c r="FP6" s="23">
        <f>IF(FO6="x",'Gemensamma Tjänster'!$A10,0)</f>
        <v>406516</v>
      </c>
      <c r="FQ6" s="26">
        <f t="shared" si="78"/>
        <v>3.8437067570461635E-2</v>
      </c>
      <c r="FR6" s="10">
        <f t="shared" si="79"/>
        <v>0</v>
      </c>
      <c r="FS6" s="32" t="s">
        <v>33</v>
      </c>
      <c r="FT6" s="23">
        <f>IF(FS6="x",'Gemensamma Tjänster'!$A10,0)</f>
        <v>406516</v>
      </c>
      <c r="FU6" s="26">
        <f t="shared" si="80"/>
        <v>3.8437067570461635E-2</v>
      </c>
      <c r="FV6" s="10">
        <f t="shared" si="81"/>
        <v>0</v>
      </c>
      <c r="FW6" s="32" t="s">
        <v>33</v>
      </c>
      <c r="FX6" s="23">
        <f>IF(FW6="x",'Gemensamma Tjänster'!$A10,0)</f>
        <v>406516</v>
      </c>
      <c r="FY6" s="26">
        <f t="shared" si="82"/>
        <v>3.8437067570461635E-2</v>
      </c>
      <c r="FZ6" s="10">
        <f t="shared" si="83"/>
        <v>0</v>
      </c>
      <c r="GA6" s="32" t="s">
        <v>33</v>
      </c>
      <c r="GB6" s="23">
        <f>IF(GA6="x",'Gemensamma Tjänster'!$A10,0)</f>
        <v>406516</v>
      </c>
      <c r="GC6" s="26">
        <f t="shared" si="84"/>
        <v>3.8437067570461635E-2</v>
      </c>
      <c r="GD6" s="10">
        <f t="shared" si="85"/>
        <v>0</v>
      </c>
      <c r="GE6" s="32" t="s">
        <v>33</v>
      </c>
      <c r="GF6" s="23">
        <f>IF(GE6="x",'Gemensamma Tjänster'!$A10,0)</f>
        <v>406516</v>
      </c>
      <c r="GG6" s="26">
        <f t="shared" si="86"/>
        <v>3.8437067570461635E-2</v>
      </c>
      <c r="GH6" s="10">
        <f t="shared" si="87"/>
        <v>0</v>
      </c>
      <c r="GI6" s="32" t="s">
        <v>33</v>
      </c>
      <c r="GJ6" s="23">
        <f>IF(GI6="x",'Gemensamma Tjänster'!$A10,0)</f>
        <v>406516</v>
      </c>
      <c r="GK6" s="26">
        <f t="shared" si="88"/>
        <v>3.8437067570461635E-2</v>
      </c>
      <c r="GL6" s="10">
        <f t="shared" si="89"/>
        <v>0</v>
      </c>
      <c r="GM6" s="32" t="s">
        <v>33</v>
      </c>
      <c r="GN6" s="23">
        <f>IF(GM6="x",'Gemensamma Tjänster'!$A10,0)</f>
        <v>406516</v>
      </c>
      <c r="GO6" s="26">
        <f t="shared" si="90"/>
        <v>3.8437067570461635E-2</v>
      </c>
      <c r="GP6" s="10">
        <f t="shared" si="91"/>
        <v>0</v>
      </c>
    </row>
    <row r="7" spans="1:198" x14ac:dyDescent="0.3">
      <c r="A7" s="15" t="s">
        <v>111</v>
      </c>
      <c r="B7" s="19">
        <f t="shared" si="92"/>
        <v>4877599.6621411219</v>
      </c>
      <c r="C7" s="161" t="s">
        <v>33</v>
      </c>
      <c r="D7" s="24">
        <f>IF(C7="x",'Gemensamma Tjänster'!$A11,0)</f>
        <v>301904</v>
      </c>
      <c r="E7" s="27">
        <f t="shared" si="0"/>
        <v>2.8977441950621519E-2</v>
      </c>
      <c r="F7" s="11">
        <f t="shared" si="1"/>
        <v>47567.99424</v>
      </c>
      <c r="G7" s="33"/>
      <c r="H7" s="24">
        <f>IF(G7="x",'Gemensamma Tjänster'!$A11,0)</f>
        <v>0</v>
      </c>
      <c r="I7" s="27">
        <f t="shared" si="2"/>
        <v>0</v>
      </c>
      <c r="J7" s="11">
        <f t="shared" si="3"/>
        <v>0</v>
      </c>
      <c r="K7" s="33" t="s">
        <v>33</v>
      </c>
      <c r="L7" s="24">
        <f>IF(K7="x",'Gemensamma Tjänster'!$A11,0)</f>
        <v>301904</v>
      </c>
      <c r="M7" s="27">
        <f t="shared" si="4"/>
        <v>2.871154852767532E-2</v>
      </c>
      <c r="N7" s="11">
        <f t="shared" si="5"/>
        <v>47567.99424</v>
      </c>
      <c r="O7" s="286" t="s">
        <v>33</v>
      </c>
      <c r="P7" s="165">
        <f>IF(O7="x",'Gemensamma Tjänster'!$A11,0)</f>
        <v>301904</v>
      </c>
      <c r="Q7" s="287">
        <f t="shared" si="6"/>
        <v>4.7924670210727653E-2</v>
      </c>
      <c r="R7" s="200">
        <f t="shared" si="7"/>
        <v>47567.99424</v>
      </c>
      <c r="S7" s="33"/>
      <c r="T7" s="24">
        <f>IF(S7="x",'Gemensamma Tjänster'!$A11,0)</f>
        <v>0</v>
      </c>
      <c r="U7" s="27">
        <f t="shared" si="8"/>
        <v>0</v>
      </c>
      <c r="V7" s="11">
        <f t="shared" si="9"/>
        <v>0</v>
      </c>
      <c r="W7" s="33" t="s">
        <v>33</v>
      </c>
      <c r="X7" s="24">
        <f>IF(W7="x",'Gemensamma Tjänster'!$A11,0)</f>
        <v>301904</v>
      </c>
      <c r="Y7" s="27">
        <f t="shared" si="10"/>
        <v>3.751349579522649E-2</v>
      </c>
      <c r="Z7" s="11">
        <f t="shared" si="93"/>
        <v>350812.44799999997</v>
      </c>
      <c r="AA7" s="33"/>
      <c r="AB7" s="24">
        <f>IF(AA7="x",'Gemensamma Tjänster'!$A11,0)</f>
        <v>0</v>
      </c>
      <c r="AC7" s="27">
        <f t="shared" si="11"/>
        <v>0</v>
      </c>
      <c r="AD7" s="11">
        <f t="shared" si="12"/>
        <v>0</v>
      </c>
      <c r="AE7" s="33" t="s">
        <v>33</v>
      </c>
      <c r="AF7" s="24">
        <f>IF(AE7="x",'Gemensamma Tjänster'!$A11,0)</f>
        <v>301904</v>
      </c>
      <c r="AG7" s="27">
        <f t="shared" si="13"/>
        <v>2.8545750838325307E-2</v>
      </c>
      <c r="AH7" s="71">
        <v>52600</v>
      </c>
      <c r="AI7" s="33" t="s">
        <v>33</v>
      </c>
      <c r="AJ7" s="24">
        <f>IF(AI7="x",'Gemensamma Tjänster'!$A11,0)</f>
        <v>301904</v>
      </c>
      <c r="AK7" s="27">
        <f t="shared" si="14"/>
        <v>2.8545750838325307E-2</v>
      </c>
      <c r="AL7" s="71">
        <v>1051988.3999999999</v>
      </c>
      <c r="AM7" s="33" t="s">
        <v>33</v>
      </c>
      <c r="AN7" s="24">
        <f>IF(AM7="x",'Gemensamma Tjänster'!$A11,0)</f>
        <v>301904</v>
      </c>
      <c r="AO7" s="27">
        <f t="shared" si="15"/>
        <v>2.8545750838325307E-2</v>
      </c>
      <c r="AP7" s="71">
        <f t="shared" si="16"/>
        <v>1570056.3950661493</v>
      </c>
      <c r="AQ7" s="33" t="s">
        <v>33</v>
      </c>
      <c r="AR7" s="24">
        <f>IF(AQ7="x",'Gemensamma Tjänster'!$A11,0)</f>
        <v>301904</v>
      </c>
      <c r="AS7" s="27">
        <f t="shared" si="17"/>
        <v>2.8545750838325307E-2</v>
      </c>
      <c r="AT7" s="71">
        <f t="shared" si="18"/>
        <v>0</v>
      </c>
      <c r="AU7" s="33" t="s">
        <v>33</v>
      </c>
      <c r="AV7" s="24">
        <f>IF(AU7="x",'Gemensamma Tjänster'!$A11,0)</f>
        <v>301904</v>
      </c>
      <c r="AW7" s="27">
        <f t="shared" si="19"/>
        <v>2.8545750838325307E-2</v>
      </c>
      <c r="AX7" s="71">
        <v>27001.582400000003</v>
      </c>
      <c r="AY7" s="33" t="s">
        <v>33</v>
      </c>
      <c r="AZ7" s="24">
        <f>IF(AY7="x",'Gemensamma Tjänster'!$A11,0)</f>
        <v>301904</v>
      </c>
      <c r="BA7" s="27">
        <f t="shared" si="20"/>
        <v>3.8586902201712119E-2</v>
      </c>
      <c r="BB7" s="11">
        <f t="shared" si="21"/>
        <v>236328.5774630144</v>
      </c>
      <c r="BC7" s="33"/>
      <c r="BD7" s="24">
        <f>IF(BC7="x",'Gemensamma Tjänster'!$A11,0)</f>
        <v>0</v>
      </c>
      <c r="BE7" s="27">
        <f t="shared" si="22"/>
        <v>0</v>
      </c>
      <c r="BF7" s="11">
        <f t="shared" si="23"/>
        <v>0</v>
      </c>
      <c r="BG7" s="33" t="s">
        <v>33</v>
      </c>
      <c r="BH7" s="24">
        <f>IF(BG7="x",'Gemensamma Tjänster'!$A11,0)</f>
        <v>301904</v>
      </c>
      <c r="BI7" s="27">
        <f t="shared" si="24"/>
        <v>3.0632693204096669E-2</v>
      </c>
      <c r="BJ7" s="11">
        <f t="shared" si="25"/>
        <v>0</v>
      </c>
      <c r="BK7" s="33"/>
      <c r="BL7" s="24">
        <f>IF(BK7="x",'Gemensamma Tjänster'!$A11,0)</f>
        <v>0</v>
      </c>
      <c r="BM7" s="27">
        <f t="shared" si="26"/>
        <v>0</v>
      </c>
      <c r="BN7" s="11">
        <f t="shared" si="27"/>
        <v>0</v>
      </c>
      <c r="BO7" s="33"/>
      <c r="BP7" s="24">
        <f>IF(BO7="x",'Gemensamma Tjänster'!$A11,0)</f>
        <v>0</v>
      </c>
      <c r="BQ7" s="27">
        <f t="shared" si="28"/>
        <v>0</v>
      </c>
      <c r="BR7" s="11">
        <f t="shared" si="29"/>
        <v>0</v>
      </c>
      <c r="BS7" s="33" t="s">
        <v>33</v>
      </c>
      <c r="BT7" s="24">
        <f>IF(BS7="x",'Gemensamma Tjänster'!$A11,0)</f>
        <v>301904</v>
      </c>
      <c r="BU7" s="27">
        <f t="shared" si="30"/>
        <v>2.9078165967380876E-2</v>
      </c>
      <c r="BV7" s="11">
        <f t="shared" si="31"/>
        <v>256631.96568401702</v>
      </c>
      <c r="BW7" s="33" t="s">
        <v>33</v>
      </c>
      <c r="BX7" s="24">
        <f>IF(BW7="x",'Gemensamma Tjänster'!$A11,0)</f>
        <v>301904</v>
      </c>
      <c r="BY7" s="27">
        <f t="shared" si="32"/>
        <v>6.2308564682718628E-2</v>
      </c>
      <c r="BZ7" s="71">
        <v>474948</v>
      </c>
      <c r="CA7" s="33" t="s">
        <v>33</v>
      </c>
      <c r="CB7" s="24">
        <f>IF(CA7="x",'Gemensamma Tjänster'!$A11,0)</f>
        <v>301904</v>
      </c>
      <c r="CC7" s="27">
        <f t="shared" si="33"/>
        <v>2.8545750838325307E-2</v>
      </c>
      <c r="CD7" s="11">
        <f t="shared" si="34"/>
        <v>134500.04504346137</v>
      </c>
      <c r="CE7" s="33"/>
      <c r="CF7" s="24">
        <f>IF(CE7="x",'Gemensamma Tjänster'!$A11,0)</f>
        <v>0</v>
      </c>
      <c r="CG7" s="27">
        <f t="shared" si="35"/>
        <v>0</v>
      </c>
      <c r="CH7" s="11">
        <f t="shared" si="36"/>
        <v>0</v>
      </c>
      <c r="CI7" s="33" t="s">
        <v>33</v>
      </c>
      <c r="CJ7" s="24">
        <f>IF(CI7="x",'Gemensamma Tjänster'!$A11,0)</f>
        <v>301904</v>
      </c>
      <c r="CK7" s="27">
        <f t="shared" si="37"/>
        <v>2.9324534470684109E-2</v>
      </c>
      <c r="CL7" s="11">
        <f t="shared" si="94"/>
        <v>412255.95008000004</v>
      </c>
      <c r="CM7" s="33"/>
      <c r="CN7" s="24">
        <f>IF(CM7="x",'Gemensamma Tjänster'!$A11,0)</f>
        <v>0</v>
      </c>
      <c r="CO7" s="27">
        <f t="shared" si="38"/>
        <v>0</v>
      </c>
      <c r="CP7" s="11">
        <f t="shared" si="39"/>
        <v>0</v>
      </c>
      <c r="CQ7" s="286"/>
      <c r="CR7" s="165">
        <f>IF(CQ7="x",'Gemensamma Tjänster'!$A11,0)</f>
        <v>0</v>
      </c>
      <c r="CS7" s="287">
        <f t="shared" si="40"/>
        <v>0</v>
      </c>
      <c r="CT7" s="200">
        <f t="shared" si="41"/>
        <v>0</v>
      </c>
      <c r="CU7" s="33"/>
      <c r="CV7" s="24">
        <f>IF(CU7="x",'Gemensamma Tjänster'!$A11,0)</f>
        <v>0</v>
      </c>
      <c r="CW7" s="27">
        <f t="shared" si="42"/>
        <v>0</v>
      </c>
      <c r="CX7" s="11">
        <f t="shared" si="43"/>
        <v>0</v>
      </c>
      <c r="CY7" s="33" t="s">
        <v>33</v>
      </c>
      <c r="CZ7" s="24">
        <f>IF(CY7="x",'Gemensamma Tjänster'!$A11,0)</f>
        <v>301904</v>
      </c>
      <c r="DA7" s="27">
        <f t="shared" si="44"/>
        <v>3.0358461406500246E-2</v>
      </c>
      <c r="DB7" s="11">
        <f t="shared" si="45"/>
        <v>167772.31568448004</v>
      </c>
      <c r="DC7" s="33" t="s">
        <v>33</v>
      </c>
      <c r="DD7" s="24">
        <f>IF(DC7="x",'Gemensamma Tjänster'!$A11,0)</f>
        <v>301904</v>
      </c>
      <c r="DE7" s="27">
        <f t="shared" si="46"/>
        <v>2.8545750838325307E-2</v>
      </c>
      <c r="DF7" s="11">
        <f t="shared" si="47"/>
        <v>0</v>
      </c>
      <c r="DG7" s="33" t="s">
        <v>33</v>
      </c>
      <c r="DH7" s="24">
        <f>IF(DG7="x",'Gemensamma Tjänster'!$A11,0)</f>
        <v>301904</v>
      </c>
      <c r="DI7" s="27">
        <f t="shared" si="48"/>
        <v>2.8545750838325307E-2</v>
      </c>
      <c r="DJ7" s="11">
        <f t="shared" si="49"/>
        <v>0</v>
      </c>
      <c r="DK7" s="33" t="s">
        <v>33</v>
      </c>
      <c r="DL7" s="24">
        <f>IF(DK7="x",'Gemensamma Tjänster'!$A11,0)</f>
        <v>301904</v>
      </c>
      <c r="DM7" s="27">
        <f t="shared" si="50"/>
        <v>2.8545750838325307E-2</v>
      </c>
      <c r="DN7" s="11">
        <f t="shared" si="51"/>
        <v>0</v>
      </c>
      <c r="DO7" s="33" t="s">
        <v>33</v>
      </c>
      <c r="DP7" s="24">
        <f>IF(DO7="x",'Gemensamma Tjänster'!$A11,0)</f>
        <v>301904</v>
      </c>
      <c r="DQ7" s="27">
        <f t="shared" si="52"/>
        <v>2.8545750838325307E-2</v>
      </c>
      <c r="DR7" s="11">
        <f t="shared" si="53"/>
        <v>0</v>
      </c>
      <c r="DS7" s="33" t="s">
        <v>33</v>
      </c>
      <c r="DT7" s="24">
        <f>IF(DS7="x",'Gemensamma Tjänster'!$A11,0)</f>
        <v>301904</v>
      </c>
      <c r="DU7" s="27">
        <f t="shared" si="54"/>
        <v>2.8545750838325307E-2</v>
      </c>
      <c r="DV7" s="11">
        <f t="shared" si="55"/>
        <v>0</v>
      </c>
      <c r="DW7" s="33" t="s">
        <v>33</v>
      </c>
      <c r="DX7" s="24">
        <f>IF(DW7="x",'Gemensamma Tjänster'!$A11,0)</f>
        <v>301904</v>
      </c>
      <c r="DY7" s="27">
        <f t="shared" si="56"/>
        <v>2.8545750838325307E-2</v>
      </c>
      <c r="DZ7" s="11">
        <f t="shared" si="57"/>
        <v>0</v>
      </c>
      <c r="EA7" s="33" t="s">
        <v>33</v>
      </c>
      <c r="EB7" s="24">
        <f>IF(EA7="x",'Gemensamma Tjänster'!$A11,0)</f>
        <v>301904</v>
      </c>
      <c r="EC7" s="27">
        <f t="shared" si="58"/>
        <v>2.8545750838325307E-2</v>
      </c>
      <c r="ED7" s="11">
        <f t="shared" si="59"/>
        <v>0</v>
      </c>
      <c r="EE7" s="33" t="s">
        <v>33</v>
      </c>
      <c r="EF7" s="24">
        <f>IF(EE7="x",'Gemensamma Tjänster'!$A11,0)</f>
        <v>301904</v>
      </c>
      <c r="EG7" s="27">
        <f t="shared" si="60"/>
        <v>2.8545750838325307E-2</v>
      </c>
      <c r="EH7" s="11">
        <f t="shared" si="61"/>
        <v>0</v>
      </c>
      <c r="EI7" s="33" t="s">
        <v>33</v>
      </c>
      <c r="EJ7" s="24">
        <f>IF(EI7="x",'Gemensamma Tjänster'!$A11,0)</f>
        <v>301904</v>
      </c>
      <c r="EK7" s="27">
        <f t="shared" si="62"/>
        <v>2.8545750838325307E-2</v>
      </c>
      <c r="EL7" s="11">
        <f t="shared" si="63"/>
        <v>0</v>
      </c>
      <c r="EM7" s="33" t="s">
        <v>33</v>
      </c>
      <c r="EN7" s="24">
        <f>IF(EM7="x",'Gemensamma Tjänster'!$A11,0)</f>
        <v>301904</v>
      </c>
      <c r="EO7" s="27">
        <f t="shared" si="64"/>
        <v>2.8545750838325307E-2</v>
      </c>
      <c r="EP7" s="11">
        <f t="shared" si="65"/>
        <v>0</v>
      </c>
      <c r="EQ7" s="33" t="s">
        <v>33</v>
      </c>
      <c r="ER7" s="24">
        <f>IF(EQ7="x",'Gemensamma Tjänster'!$A11,0)</f>
        <v>301904</v>
      </c>
      <c r="ES7" s="27">
        <f t="shared" si="66"/>
        <v>2.8545750838325307E-2</v>
      </c>
      <c r="ET7" s="11">
        <f t="shared" si="67"/>
        <v>0</v>
      </c>
      <c r="EU7" s="33" t="s">
        <v>33</v>
      </c>
      <c r="EV7" s="24">
        <f>IF(EU7="x",'Gemensamma Tjänster'!$A11,0)</f>
        <v>301904</v>
      </c>
      <c r="EW7" s="27">
        <f t="shared" si="68"/>
        <v>2.8545750838325307E-2</v>
      </c>
      <c r="EX7" s="11">
        <f t="shared" si="69"/>
        <v>0</v>
      </c>
      <c r="EY7" s="33" t="s">
        <v>33</v>
      </c>
      <c r="EZ7" s="24">
        <f>IF(EY7="x",'Gemensamma Tjänster'!$A11,0)</f>
        <v>301904</v>
      </c>
      <c r="FA7" s="27">
        <f t="shared" si="70"/>
        <v>2.8545750838325307E-2</v>
      </c>
      <c r="FB7" s="11">
        <f t="shared" si="71"/>
        <v>0</v>
      </c>
      <c r="FC7" s="33" t="s">
        <v>33</v>
      </c>
      <c r="FD7" s="24">
        <f>IF(FC7="x",'Gemensamma Tjänster'!$A11,0)</f>
        <v>301904</v>
      </c>
      <c r="FE7" s="27">
        <f t="shared" si="72"/>
        <v>2.8545750838325307E-2</v>
      </c>
      <c r="FF7" s="11">
        <f t="shared" si="73"/>
        <v>0</v>
      </c>
      <c r="FG7" s="33" t="s">
        <v>33</v>
      </c>
      <c r="FH7" s="24">
        <f>IF(FG7="x",'Gemensamma Tjänster'!$A11,0)</f>
        <v>301904</v>
      </c>
      <c r="FI7" s="27">
        <f t="shared" si="74"/>
        <v>2.8545750838325307E-2</v>
      </c>
      <c r="FJ7" s="11">
        <f t="shared" si="75"/>
        <v>0</v>
      </c>
      <c r="FK7" s="33" t="s">
        <v>33</v>
      </c>
      <c r="FL7" s="24">
        <f>IF(FK7="x",'Gemensamma Tjänster'!$A11,0)</f>
        <v>301904</v>
      </c>
      <c r="FM7" s="27">
        <f t="shared" si="76"/>
        <v>2.8545750838325307E-2</v>
      </c>
      <c r="FN7" s="11">
        <f t="shared" si="77"/>
        <v>0</v>
      </c>
      <c r="FO7" s="33" t="s">
        <v>33</v>
      </c>
      <c r="FP7" s="24">
        <f>IF(FO7="x",'Gemensamma Tjänster'!$A11,0)</f>
        <v>301904</v>
      </c>
      <c r="FQ7" s="27">
        <f t="shared" si="78"/>
        <v>2.8545750838325307E-2</v>
      </c>
      <c r="FR7" s="11">
        <f t="shared" si="79"/>
        <v>0</v>
      </c>
      <c r="FS7" s="33" t="s">
        <v>33</v>
      </c>
      <c r="FT7" s="24">
        <f>IF(FS7="x",'Gemensamma Tjänster'!$A11,0)</f>
        <v>301904</v>
      </c>
      <c r="FU7" s="27">
        <f t="shared" si="80"/>
        <v>2.8545750838325307E-2</v>
      </c>
      <c r="FV7" s="11">
        <f t="shared" si="81"/>
        <v>0</v>
      </c>
      <c r="FW7" s="33" t="s">
        <v>33</v>
      </c>
      <c r="FX7" s="24">
        <f>IF(FW7="x",'Gemensamma Tjänster'!$A11,0)</f>
        <v>301904</v>
      </c>
      <c r="FY7" s="27">
        <f t="shared" si="82"/>
        <v>2.8545750838325307E-2</v>
      </c>
      <c r="FZ7" s="11">
        <f t="shared" si="83"/>
        <v>0</v>
      </c>
      <c r="GA7" s="33" t="s">
        <v>33</v>
      </c>
      <c r="GB7" s="24">
        <f>IF(GA7="x",'Gemensamma Tjänster'!$A11,0)</f>
        <v>301904</v>
      </c>
      <c r="GC7" s="27">
        <f t="shared" si="84"/>
        <v>2.8545750838325307E-2</v>
      </c>
      <c r="GD7" s="11">
        <f t="shared" si="85"/>
        <v>0</v>
      </c>
      <c r="GE7" s="33" t="s">
        <v>33</v>
      </c>
      <c r="GF7" s="24">
        <f>IF(GE7="x",'Gemensamma Tjänster'!$A11,0)</f>
        <v>301904</v>
      </c>
      <c r="GG7" s="27">
        <f t="shared" si="86"/>
        <v>2.8545750838325307E-2</v>
      </c>
      <c r="GH7" s="11">
        <f t="shared" si="87"/>
        <v>0</v>
      </c>
      <c r="GI7" s="33" t="s">
        <v>33</v>
      </c>
      <c r="GJ7" s="24">
        <f>IF(GI7="x",'Gemensamma Tjänster'!$A11,0)</f>
        <v>301904</v>
      </c>
      <c r="GK7" s="27">
        <f t="shared" si="88"/>
        <v>2.8545750838325307E-2</v>
      </c>
      <c r="GL7" s="11">
        <f t="shared" si="89"/>
        <v>0</v>
      </c>
      <c r="GM7" s="33" t="s">
        <v>33</v>
      </c>
      <c r="GN7" s="24">
        <f>IF(GM7="x",'Gemensamma Tjänster'!$A11,0)</f>
        <v>301904</v>
      </c>
      <c r="GO7" s="27">
        <f t="shared" si="90"/>
        <v>2.8545750838325307E-2</v>
      </c>
      <c r="GP7" s="11">
        <f t="shared" si="91"/>
        <v>0</v>
      </c>
    </row>
    <row r="8" spans="1:198" x14ac:dyDescent="0.3">
      <c r="A8" s="14" t="s">
        <v>9</v>
      </c>
      <c r="B8" s="18">
        <f t="shared" si="92"/>
        <v>13995203.539732825</v>
      </c>
      <c r="C8" s="162" t="s">
        <v>33</v>
      </c>
      <c r="D8" s="23">
        <f>IF(C8="x",'Gemensamma Tjänster'!$A12,0)</f>
        <v>472442</v>
      </c>
      <c r="E8" s="26">
        <f t="shared" si="0"/>
        <v>4.5346072360868128E-2</v>
      </c>
      <c r="F8" s="10">
        <f t="shared" si="1"/>
        <v>74437.961519999997</v>
      </c>
      <c r="G8" s="32"/>
      <c r="H8" s="23">
        <f>IF(G8="x",'Gemensamma Tjänster'!$A12,0)</f>
        <v>0</v>
      </c>
      <c r="I8" s="26">
        <f t="shared" si="2"/>
        <v>0</v>
      </c>
      <c r="J8" s="10">
        <f t="shared" si="3"/>
        <v>0</v>
      </c>
      <c r="K8" s="32" t="s">
        <v>33</v>
      </c>
      <c r="L8" s="23">
        <f>IF(K8="x",'Gemensamma Tjänster'!$A12,0)</f>
        <v>472442</v>
      </c>
      <c r="M8" s="26">
        <f t="shared" si="4"/>
        <v>4.4929982410011081E-2</v>
      </c>
      <c r="N8" s="10">
        <f t="shared" si="5"/>
        <v>74437.961519999997</v>
      </c>
      <c r="O8" s="282"/>
      <c r="P8" s="283">
        <f>IF(O8="x",'Gemensamma Tjänster'!$A12,0)</f>
        <v>0</v>
      </c>
      <c r="Q8" s="284">
        <f t="shared" si="6"/>
        <v>0</v>
      </c>
      <c r="R8" s="285">
        <f t="shared" si="7"/>
        <v>0</v>
      </c>
      <c r="S8" s="32" t="s">
        <v>33</v>
      </c>
      <c r="T8" s="23">
        <f>IF(S8="x",'Gemensamma Tjänster'!$A12,0)</f>
        <v>472442</v>
      </c>
      <c r="U8" s="26">
        <f t="shared" si="8"/>
        <v>9.0585540120994956E-2</v>
      </c>
      <c r="V8" s="10">
        <f t="shared" si="9"/>
        <v>359066.24610810098</v>
      </c>
      <c r="W8" s="32" t="s">
        <v>33</v>
      </c>
      <c r="X8" s="23">
        <f>IF(W8="x",'Gemensamma Tjänster'!$A12,0)</f>
        <v>472442</v>
      </c>
      <c r="Y8" s="26">
        <f t="shared" si="10"/>
        <v>5.870392899891487E-2</v>
      </c>
      <c r="Z8" s="10">
        <f t="shared" si="93"/>
        <v>548977.60399999993</v>
      </c>
      <c r="AA8" s="32" t="s">
        <v>33</v>
      </c>
      <c r="AB8" s="23">
        <f>IF(AA8="x",'Gemensamma Tjänster'!$A12,0)</f>
        <v>472442</v>
      </c>
      <c r="AC8" s="26">
        <f t="shared" si="11"/>
        <v>9.9878608808746924E-2</v>
      </c>
      <c r="AD8" s="10">
        <f t="shared" si="12"/>
        <v>182700.532754688</v>
      </c>
      <c r="AE8" s="32" t="s">
        <v>33</v>
      </c>
      <c r="AF8" s="23">
        <f>IF(AE8="x",'Gemensamma Tjänster'!$A12,0)</f>
        <v>472442</v>
      </c>
      <c r="AG8" s="26">
        <f t="shared" si="13"/>
        <v>4.4670529762971291E-2</v>
      </c>
      <c r="AH8" s="164">
        <v>10600</v>
      </c>
      <c r="AI8" s="32" t="s">
        <v>33</v>
      </c>
      <c r="AJ8" s="23">
        <f>IF(AI8="x",'Gemensamma Tjänster'!$A12,0)</f>
        <v>472442</v>
      </c>
      <c r="AK8" s="26">
        <f t="shared" si="14"/>
        <v>4.4670529762971291E-2</v>
      </c>
      <c r="AL8" s="164">
        <v>1767120</v>
      </c>
      <c r="AM8" s="32" t="s">
        <v>33</v>
      </c>
      <c r="AN8" s="23">
        <f>IF(AM8="x",'Gemensamma Tjänster'!$A12,0)</f>
        <v>472442</v>
      </c>
      <c r="AO8" s="26">
        <f t="shared" si="15"/>
        <v>4.4670529762971291E-2</v>
      </c>
      <c r="AP8" s="164">
        <f t="shared" si="16"/>
        <v>2456941.8868178022</v>
      </c>
      <c r="AQ8" s="32" t="s">
        <v>33</v>
      </c>
      <c r="AR8" s="23">
        <f>IF(AQ8="x",'Gemensamma Tjänster'!$A12,0)</f>
        <v>472442</v>
      </c>
      <c r="AS8" s="26">
        <f t="shared" si="17"/>
        <v>4.4670529762971291E-2</v>
      </c>
      <c r="AT8" s="164">
        <f t="shared" si="18"/>
        <v>0</v>
      </c>
      <c r="AU8" s="32" t="s">
        <v>33</v>
      </c>
      <c r="AV8" s="23">
        <f>IF(AU8="x",'Gemensamma Tjänster'!$A12,0)</f>
        <v>472442</v>
      </c>
      <c r="AW8" s="26">
        <f t="shared" si="19"/>
        <v>4.4670529762971291E-2</v>
      </c>
      <c r="AX8" s="164">
        <v>8552.3567999999996</v>
      </c>
      <c r="AY8" s="32" t="s">
        <v>33</v>
      </c>
      <c r="AZ8" s="23">
        <f>IF(AY8="x",'Gemensamma Tjänster'!$A12,0)</f>
        <v>472442</v>
      </c>
      <c r="BA8" s="26">
        <f t="shared" si="20"/>
        <v>6.0383675771044025E-2</v>
      </c>
      <c r="BB8" s="10">
        <f t="shared" si="21"/>
        <v>369824.66543597123</v>
      </c>
      <c r="BC8" s="32" t="s">
        <v>33</v>
      </c>
      <c r="BD8" s="23">
        <f>IF(BC8="x",'Gemensamma Tjänster'!$A12,0)</f>
        <v>472442</v>
      </c>
      <c r="BE8" s="26">
        <f t="shared" si="22"/>
        <v>8.9523888568963553E-2</v>
      </c>
      <c r="BF8" s="10">
        <f t="shared" si="23"/>
        <v>583812.56517428416</v>
      </c>
      <c r="BG8" s="32" t="s">
        <v>33</v>
      </c>
      <c r="BH8" s="23">
        <f>IF(BG8="x",'Gemensamma Tjänster'!$A12,0)</f>
        <v>472442</v>
      </c>
      <c r="BI8" s="26">
        <f t="shared" si="24"/>
        <v>4.7936333545530493E-2</v>
      </c>
      <c r="BJ8" s="10">
        <f t="shared" si="25"/>
        <v>0</v>
      </c>
      <c r="BK8" s="32" t="s">
        <v>33</v>
      </c>
      <c r="BL8" s="23">
        <f>IF(BK8="x",'Gemensamma Tjänster'!$A12,0)</f>
        <v>472442</v>
      </c>
      <c r="BM8" s="26">
        <f t="shared" si="26"/>
        <v>5.3513274790363621E-2</v>
      </c>
      <c r="BN8" s="10">
        <f t="shared" si="27"/>
        <v>64895.014853136003</v>
      </c>
      <c r="BO8" s="32" t="s">
        <v>33</v>
      </c>
      <c r="BP8" s="23">
        <f>IF(BO8="x",'Gemensamma Tjänster'!$A12,0)</f>
        <v>472442</v>
      </c>
      <c r="BQ8" s="26">
        <f t="shared" si="28"/>
        <v>5.5298070954788947E-2</v>
      </c>
      <c r="BR8" s="285">
        <f t="shared" si="29"/>
        <v>232884.67102447248</v>
      </c>
      <c r="BS8" s="32" t="s">
        <v>33</v>
      </c>
      <c r="BT8" s="23">
        <f>IF(BS8="x",'Gemensamma Tjänster'!$A12,0)</f>
        <v>472442</v>
      </c>
      <c r="BU8" s="26">
        <f t="shared" si="30"/>
        <v>4.5503692849254582E-2</v>
      </c>
      <c r="BV8" s="10">
        <f t="shared" si="31"/>
        <v>401596.92859878758</v>
      </c>
      <c r="BW8" s="32"/>
      <c r="BX8" s="23">
        <f>IF(BW8="x",'Gemensamma Tjänster'!$A12,0)</f>
        <v>0</v>
      </c>
      <c r="BY8" s="26">
        <f t="shared" si="32"/>
        <v>0</v>
      </c>
      <c r="BZ8" s="164">
        <v>0</v>
      </c>
      <c r="CA8" s="32" t="s">
        <v>33</v>
      </c>
      <c r="CB8" s="23">
        <f>IF(CA8="x",'Gemensamma Tjänster'!$A12,0)</f>
        <v>472442</v>
      </c>
      <c r="CC8" s="26">
        <f t="shared" si="33"/>
        <v>4.4670529762971291E-2</v>
      </c>
      <c r="CD8" s="10">
        <f t="shared" si="34"/>
        <v>210475.7481862545</v>
      </c>
      <c r="CE8" s="32" t="s">
        <v>33</v>
      </c>
      <c r="CF8" s="23">
        <f>IF(CE8="x",'Gemensamma Tjänster'!$A12,0)</f>
        <v>472442</v>
      </c>
      <c r="CG8" s="26">
        <f t="shared" si="35"/>
        <v>0.16356297393645916</v>
      </c>
      <c r="CH8" s="10">
        <f t="shared" si="36"/>
        <v>394091.35156593734</v>
      </c>
      <c r="CI8" s="32" t="s">
        <v>33</v>
      </c>
      <c r="CJ8" s="23">
        <f>IF(CI8="x",'Gemensamma Tjänster'!$A12,0)</f>
        <v>472442</v>
      </c>
      <c r="CK8" s="26">
        <f t="shared" si="37"/>
        <v>4.5889228742908149E-2</v>
      </c>
      <c r="CL8" s="10">
        <f t="shared" si="94"/>
        <v>645128.99984000006</v>
      </c>
      <c r="CM8" s="32" t="s">
        <v>33</v>
      </c>
      <c r="CN8" s="23">
        <f>IF(CM8="x",'Gemensamma Tjänster'!$A12,0)</f>
        <v>472442</v>
      </c>
      <c r="CO8" s="26">
        <f t="shared" si="38"/>
        <v>0.10972906484030312</v>
      </c>
      <c r="CP8" s="10">
        <f t="shared" si="39"/>
        <v>4157489.6000000006</v>
      </c>
      <c r="CQ8" s="282" t="s">
        <v>33</v>
      </c>
      <c r="CR8" s="283">
        <f>IF(CQ8="x",'Gemensamma Tjänster'!$A12,0)</f>
        <v>472442</v>
      </c>
      <c r="CS8" s="284">
        <f t="shared" si="40"/>
        <v>0.22878414265873515</v>
      </c>
      <c r="CT8" s="285">
        <f t="shared" si="41"/>
        <v>1006301.46</v>
      </c>
      <c r="CU8" s="32" t="s">
        <v>33</v>
      </c>
      <c r="CV8" s="23">
        <f>IF(CU8="x",'Gemensamma Tjänster'!$A12,0)</f>
        <v>472442</v>
      </c>
      <c r="CW8" s="26">
        <f t="shared" si="42"/>
        <v>7.6385545207524178E-2</v>
      </c>
      <c r="CX8" s="10">
        <f t="shared" si="43"/>
        <v>183325.29525235001</v>
      </c>
      <c r="CY8" s="32" t="s">
        <v>33</v>
      </c>
      <c r="CZ8" s="23">
        <f>IF(CY8="x",'Gemensamma Tjänster'!$A12,0)</f>
        <v>472442</v>
      </c>
      <c r="DA8" s="26">
        <f t="shared" si="44"/>
        <v>4.7507195081250293E-2</v>
      </c>
      <c r="DB8" s="10">
        <f t="shared" si="45"/>
        <v>262542.69028104004</v>
      </c>
      <c r="DC8" s="32" t="s">
        <v>33</v>
      </c>
      <c r="DD8" s="23">
        <f>IF(DC8="x",'Gemensamma Tjänster'!$A12,0)</f>
        <v>472442</v>
      </c>
      <c r="DE8" s="26">
        <f t="shared" si="46"/>
        <v>4.4670529762971291E-2</v>
      </c>
      <c r="DF8" s="10">
        <f t="shared" si="47"/>
        <v>0</v>
      </c>
      <c r="DG8" s="32" t="s">
        <v>33</v>
      </c>
      <c r="DH8" s="23">
        <f>IF(DG8="x",'Gemensamma Tjänster'!$A12,0)</f>
        <v>472442</v>
      </c>
      <c r="DI8" s="26">
        <f t="shared" si="48"/>
        <v>4.4670529762971291E-2</v>
      </c>
      <c r="DJ8" s="10">
        <f t="shared" si="49"/>
        <v>0</v>
      </c>
      <c r="DK8" s="32" t="s">
        <v>33</v>
      </c>
      <c r="DL8" s="23">
        <f>IF(DK8="x",'Gemensamma Tjänster'!$A12,0)</f>
        <v>472442</v>
      </c>
      <c r="DM8" s="26">
        <f t="shared" si="50"/>
        <v>4.4670529762971291E-2</v>
      </c>
      <c r="DN8" s="10">
        <f t="shared" si="51"/>
        <v>0</v>
      </c>
      <c r="DO8" s="32" t="s">
        <v>33</v>
      </c>
      <c r="DP8" s="23">
        <f>IF(DO8="x",'Gemensamma Tjänster'!$A12,0)</f>
        <v>472442</v>
      </c>
      <c r="DQ8" s="26">
        <f t="shared" si="52"/>
        <v>4.4670529762971291E-2</v>
      </c>
      <c r="DR8" s="10">
        <f t="shared" si="53"/>
        <v>0</v>
      </c>
      <c r="DS8" s="32" t="s">
        <v>33</v>
      </c>
      <c r="DT8" s="23">
        <f>IF(DS8="x",'Gemensamma Tjänster'!$A12,0)</f>
        <v>472442</v>
      </c>
      <c r="DU8" s="26">
        <f t="shared" si="54"/>
        <v>4.4670529762971291E-2</v>
      </c>
      <c r="DV8" s="10">
        <f t="shared" si="55"/>
        <v>0</v>
      </c>
      <c r="DW8" s="32" t="s">
        <v>33</v>
      </c>
      <c r="DX8" s="23">
        <f>IF(DW8="x",'Gemensamma Tjänster'!$A12,0)</f>
        <v>472442</v>
      </c>
      <c r="DY8" s="26">
        <f t="shared" si="56"/>
        <v>4.4670529762971291E-2</v>
      </c>
      <c r="DZ8" s="10">
        <f t="shared" si="57"/>
        <v>0</v>
      </c>
      <c r="EA8" s="32" t="s">
        <v>33</v>
      </c>
      <c r="EB8" s="23">
        <f>IF(EA8="x",'Gemensamma Tjänster'!$A12,0)</f>
        <v>472442</v>
      </c>
      <c r="EC8" s="26">
        <f t="shared" si="58"/>
        <v>4.4670529762971291E-2</v>
      </c>
      <c r="ED8" s="10">
        <f t="shared" si="59"/>
        <v>0</v>
      </c>
      <c r="EE8" s="32" t="s">
        <v>33</v>
      </c>
      <c r="EF8" s="23">
        <f>IF(EE8="x",'Gemensamma Tjänster'!$A12,0)</f>
        <v>472442</v>
      </c>
      <c r="EG8" s="26">
        <f t="shared" si="60"/>
        <v>4.4670529762971291E-2</v>
      </c>
      <c r="EH8" s="10">
        <f t="shared" si="61"/>
        <v>0</v>
      </c>
      <c r="EI8" s="32" t="s">
        <v>33</v>
      </c>
      <c r="EJ8" s="23">
        <f>IF(EI8="x",'Gemensamma Tjänster'!$A12,0)</f>
        <v>472442</v>
      </c>
      <c r="EK8" s="26">
        <f t="shared" si="62"/>
        <v>4.4670529762971291E-2</v>
      </c>
      <c r="EL8" s="10">
        <f t="shared" si="63"/>
        <v>0</v>
      </c>
      <c r="EM8" s="32" t="s">
        <v>33</v>
      </c>
      <c r="EN8" s="23">
        <f>IF(EM8="x",'Gemensamma Tjänster'!$A12,0)</f>
        <v>472442</v>
      </c>
      <c r="EO8" s="26">
        <f t="shared" si="64"/>
        <v>4.4670529762971291E-2</v>
      </c>
      <c r="EP8" s="10">
        <f t="shared" si="65"/>
        <v>0</v>
      </c>
      <c r="EQ8" s="32" t="s">
        <v>33</v>
      </c>
      <c r="ER8" s="23">
        <f>IF(EQ8="x",'Gemensamma Tjänster'!$A12,0)</f>
        <v>472442</v>
      </c>
      <c r="ES8" s="26">
        <f t="shared" si="66"/>
        <v>4.4670529762971291E-2</v>
      </c>
      <c r="ET8" s="10">
        <f t="shared" si="67"/>
        <v>0</v>
      </c>
      <c r="EU8" s="32" t="s">
        <v>33</v>
      </c>
      <c r="EV8" s="23">
        <f>IF(EU8="x",'Gemensamma Tjänster'!$A12,0)</f>
        <v>472442</v>
      </c>
      <c r="EW8" s="26">
        <f t="shared" si="68"/>
        <v>4.4670529762971291E-2</v>
      </c>
      <c r="EX8" s="10">
        <f t="shared" si="69"/>
        <v>0</v>
      </c>
      <c r="EY8" s="32" t="s">
        <v>33</v>
      </c>
      <c r="EZ8" s="23">
        <f>IF(EY8="x",'Gemensamma Tjänster'!$A12,0)</f>
        <v>472442</v>
      </c>
      <c r="FA8" s="26">
        <f t="shared" si="70"/>
        <v>4.4670529762971291E-2</v>
      </c>
      <c r="FB8" s="10">
        <f t="shared" si="71"/>
        <v>0</v>
      </c>
      <c r="FC8" s="32" t="s">
        <v>33</v>
      </c>
      <c r="FD8" s="23">
        <f>IF(FC8="x",'Gemensamma Tjänster'!$A12,0)</f>
        <v>472442</v>
      </c>
      <c r="FE8" s="26">
        <f t="shared" si="72"/>
        <v>4.4670529762971291E-2</v>
      </c>
      <c r="FF8" s="10">
        <f t="shared" si="73"/>
        <v>0</v>
      </c>
      <c r="FG8" s="32" t="s">
        <v>33</v>
      </c>
      <c r="FH8" s="23">
        <f>IF(FG8="x",'Gemensamma Tjänster'!$A12,0)</f>
        <v>472442</v>
      </c>
      <c r="FI8" s="26">
        <f t="shared" si="74"/>
        <v>4.4670529762971291E-2</v>
      </c>
      <c r="FJ8" s="10">
        <f t="shared" si="75"/>
        <v>0</v>
      </c>
      <c r="FK8" s="32" t="s">
        <v>33</v>
      </c>
      <c r="FL8" s="23">
        <f>IF(FK8="x",'Gemensamma Tjänster'!$A12,0)</f>
        <v>472442</v>
      </c>
      <c r="FM8" s="26">
        <f t="shared" si="76"/>
        <v>4.4670529762971291E-2</v>
      </c>
      <c r="FN8" s="10">
        <f t="shared" si="77"/>
        <v>0</v>
      </c>
      <c r="FO8" s="32" t="s">
        <v>33</v>
      </c>
      <c r="FP8" s="23">
        <f>IF(FO8="x",'Gemensamma Tjänster'!$A12,0)</f>
        <v>472442</v>
      </c>
      <c r="FQ8" s="26">
        <f t="shared" si="78"/>
        <v>4.4670529762971291E-2</v>
      </c>
      <c r="FR8" s="10">
        <f t="shared" si="79"/>
        <v>0</v>
      </c>
      <c r="FS8" s="32" t="s">
        <v>33</v>
      </c>
      <c r="FT8" s="23">
        <f>IF(FS8="x",'Gemensamma Tjänster'!$A12,0)</f>
        <v>472442</v>
      </c>
      <c r="FU8" s="26">
        <f t="shared" si="80"/>
        <v>4.4670529762971291E-2</v>
      </c>
      <c r="FV8" s="10">
        <f t="shared" si="81"/>
        <v>0</v>
      </c>
      <c r="FW8" s="32" t="s">
        <v>33</v>
      </c>
      <c r="FX8" s="23">
        <f>IF(FW8="x",'Gemensamma Tjänster'!$A12,0)</f>
        <v>472442</v>
      </c>
      <c r="FY8" s="26">
        <f t="shared" si="82"/>
        <v>4.4670529762971291E-2</v>
      </c>
      <c r="FZ8" s="10">
        <f t="shared" si="83"/>
        <v>0</v>
      </c>
      <c r="GA8" s="32" t="s">
        <v>33</v>
      </c>
      <c r="GB8" s="23">
        <f>IF(GA8="x",'Gemensamma Tjänster'!$A12,0)</f>
        <v>472442</v>
      </c>
      <c r="GC8" s="26">
        <f t="shared" si="84"/>
        <v>4.4670529762971291E-2</v>
      </c>
      <c r="GD8" s="10">
        <f t="shared" si="85"/>
        <v>0</v>
      </c>
      <c r="GE8" s="32" t="s">
        <v>33</v>
      </c>
      <c r="GF8" s="23">
        <f>IF(GE8="x",'Gemensamma Tjänster'!$A12,0)</f>
        <v>472442</v>
      </c>
      <c r="GG8" s="26">
        <f t="shared" si="86"/>
        <v>4.4670529762971291E-2</v>
      </c>
      <c r="GH8" s="10">
        <f t="shared" si="87"/>
        <v>0</v>
      </c>
      <c r="GI8" s="32" t="s">
        <v>33</v>
      </c>
      <c r="GJ8" s="23">
        <f>IF(GI8="x",'Gemensamma Tjänster'!$A12,0)</f>
        <v>472442</v>
      </c>
      <c r="GK8" s="26">
        <f t="shared" si="88"/>
        <v>4.4670529762971291E-2</v>
      </c>
      <c r="GL8" s="10">
        <f t="shared" si="89"/>
        <v>0</v>
      </c>
      <c r="GM8" s="32" t="s">
        <v>33</v>
      </c>
      <c r="GN8" s="23">
        <f>IF(GM8="x",'Gemensamma Tjänster'!$A12,0)</f>
        <v>472442</v>
      </c>
      <c r="GO8" s="26">
        <f t="shared" si="90"/>
        <v>4.4670529762971291E-2</v>
      </c>
      <c r="GP8" s="10">
        <f t="shared" si="91"/>
        <v>0</v>
      </c>
    </row>
    <row r="9" spans="1:198" x14ac:dyDescent="0.3">
      <c r="A9" s="15" t="s">
        <v>10</v>
      </c>
      <c r="B9" s="19">
        <f t="shared" si="92"/>
        <v>10777984.373325584</v>
      </c>
      <c r="C9" s="161" t="s">
        <v>33</v>
      </c>
      <c r="D9" s="24">
        <f>IF(C9="x",'Gemensamma Tjänster'!$A13,0)</f>
        <v>369484</v>
      </c>
      <c r="E9" s="27">
        <f t="shared" si="0"/>
        <v>3.5463926154285605E-2</v>
      </c>
      <c r="F9" s="11">
        <f t="shared" si="1"/>
        <v>58215.899040000004</v>
      </c>
      <c r="G9" s="33"/>
      <c r="H9" s="24">
        <f>IF(G9="x",'Gemensamma Tjänster'!$A13,0)</f>
        <v>0</v>
      </c>
      <c r="I9" s="27">
        <f t="shared" si="2"/>
        <v>0</v>
      </c>
      <c r="J9" s="11">
        <f t="shared" si="3"/>
        <v>0</v>
      </c>
      <c r="K9" s="33" t="s">
        <v>33</v>
      </c>
      <c r="L9" s="24">
        <f>IF(K9="x",'Gemensamma Tjänster'!$A13,0)</f>
        <v>369484</v>
      </c>
      <c r="M9" s="27">
        <f t="shared" si="4"/>
        <v>3.5138513554638526E-2</v>
      </c>
      <c r="N9" s="11">
        <f t="shared" si="5"/>
        <v>58215.899040000004</v>
      </c>
      <c r="O9" s="286"/>
      <c r="P9" s="165">
        <f>IF(O9="x",'Gemensamma Tjänster'!$A13,0)</f>
        <v>0</v>
      </c>
      <c r="Q9" s="287">
        <f t="shared" si="6"/>
        <v>0</v>
      </c>
      <c r="R9" s="200">
        <f t="shared" si="7"/>
        <v>0</v>
      </c>
      <c r="S9" s="33" t="s">
        <v>33</v>
      </c>
      <c r="T9" s="24">
        <f>IF(S9="x",'Gemensamma Tjänster'!$A13,0)</f>
        <v>369484</v>
      </c>
      <c r="U9" s="27">
        <f t="shared" si="8"/>
        <v>7.0844479758500944E-2</v>
      </c>
      <c r="V9" s="11">
        <f t="shared" si="9"/>
        <v>280815.91576744994</v>
      </c>
      <c r="W9" s="33" t="s">
        <v>33</v>
      </c>
      <c r="X9" s="24">
        <f>IF(W9="x",'Gemensamma Tjänster'!$A13,0)</f>
        <v>369484</v>
      </c>
      <c r="Y9" s="27">
        <f t="shared" si="10"/>
        <v>4.5910741429075023E-2</v>
      </c>
      <c r="Z9" s="11">
        <f t="shared" si="93"/>
        <v>429340.408</v>
      </c>
      <c r="AA9" s="33" t="s">
        <v>33</v>
      </c>
      <c r="AB9" s="24">
        <f>IF(AA9="x",'Gemensamma Tjänster'!$A13,0)</f>
        <v>369484</v>
      </c>
      <c r="AC9" s="27">
        <f t="shared" si="11"/>
        <v>7.8112335264627297E-2</v>
      </c>
      <c r="AD9" s="11">
        <f t="shared" si="12"/>
        <v>142885.102603776</v>
      </c>
      <c r="AE9" s="33" t="s">
        <v>33</v>
      </c>
      <c r="AF9" s="24">
        <f>IF(AE9="x",'Gemensamma Tjänster'!$A13,0)</f>
        <v>369484</v>
      </c>
      <c r="AG9" s="27">
        <f t="shared" si="13"/>
        <v>3.4935602717247161E-2</v>
      </c>
      <c r="AH9" s="71">
        <v>52600</v>
      </c>
      <c r="AI9" s="33" t="s">
        <v>33</v>
      </c>
      <c r="AJ9" s="24">
        <f>IF(AI9="x",'Gemensamma Tjänster'!$A13,0)</f>
        <v>369484</v>
      </c>
      <c r="AK9" s="27">
        <f t="shared" si="14"/>
        <v>3.4935602717247161E-2</v>
      </c>
      <c r="AL9" s="71">
        <v>1241760</v>
      </c>
      <c r="AM9" s="33" t="s">
        <v>33</v>
      </c>
      <c r="AN9" s="24">
        <f>IF(AM9="x",'Gemensamma Tjänster'!$A13,0)</f>
        <v>369484</v>
      </c>
      <c r="AO9" s="27">
        <f t="shared" si="15"/>
        <v>3.4935602717247161E-2</v>
      </c>
      <c r="AP9" s="71">
        <f t="shared" si="16"/>
        <v>1921507.2243978917</v>
      </c>
      <c r="AQ9" s="33" t="s">
        <v>33</v>
      </c>
      <c r="AR9" s="24">
        <f>IF(AQ9="x",'Gemensamma Tjänster'!$A13,0)</f>
        <v>369484</v>
      </c>
      <c r="AS9" s="27">
        <f t="shared" si="17"/>
        <v>3.4935602717247161E-2</v>
      </c>
      <c r="AT9" s="71">
        <f t="shared" si="18"/>
        <v>0</v>
      </c>
      <c r="AU9" s="33" t="s">
        <v>33</v>
      </c>
      <c r="AV9" s="24">
        <f>IF(AU9="x",'Gemensamma Tjänster'!$A13,0)</f>
        <v>369484</v>
      </c>
      <c r="AW9" s="27">
        <f t="shared" si="19"/>
        <v>3.4935602717247161E-2</v>
      </c>
      <c r="AX9" s="71">
        <v>243560.44960000002</v>
      </c>
      <c r="AY9" s="33" t="s">
        <v>33</v>
      </c>
      <c r="AZ9" s="24">
        <f>IF(AY9="x",'Gemensamma Tjänster'!$A13,0)</f>
        <v>369484</v>
      </c>
      <c r="BA9" s="27">
        <f t="shared" si="20"/>
        <v>4.7224425556128435E-2</v>
      </c>
      <c r="BB9" s="11">
        <f t="shared" si="21"/>
        <v>289229.78203450242</v>
      </c>
      <c r="BC9" s="33" t="s">
        <v>33</v>
      </c>
      <c r="BD9" s="24">
        <f>IF(BC9="x",'Gemensamma Tjänster'!$A13,0)</f>
        <v>369484</v>
      </c>
      <c r="BE9" s="27">
        <f t="shared" si="22"/>
        <v>7.0014191041471607E-2</v>
      </c>
      <c r="BF9" s="11">
        <f t="shared" si="23"/>
        <v>456583.88083797629</v>
      </c>
      <c r="BG9" s="33" t="s">
        <v>33</v>
      </c>
      <c r="BH9" s="24">
        <f>IF(BG9="x",'Gemensamma Tjänster'!$A13,0)</f>
        <v>369484</v>
      </c>
      <c r="BI9" s="27">
        <f t="shared" si="24"/>
        <v>3.7489698764582295E-2</v>
      </c>
      <c r="BJ9" s="11">
        <f t="shared" si="25"/>
        <v>0</v>
      </c>
      <c r="BK9" s="33" t="s">
        <v>33</v>
      </c>
      <c r="BL9" s="24">
        <f>IF(BK9="x",'Gemensamma Tjänster'!$A13,0)</f>
        <v>369484</v>
      </c>
      <c r="BM9" s="27">
        <f t="shared" si="26"/>
        <v>4.185127237341877E-2</v>
      </c>
      <c r="BN9" s="11">
        <f t="shared" si="27"/>
        <v>50752.620783072001</v>
      </c>
      <c r="BO9" s="33" t="s">
        <v>33</v>
      </c>
      <c r="BP9" s="24">
        <f>IF(BO9="x",'Gemensamma Tjänster'!$A13,0)</f>
        <v>369484</v>
      </c>
      <c r="BQ9" s="27">
        <f t="shared" si="28"/>
        <v>4.3247112764443554E-2</v>
      </c>
      <c r="BR9" s="200">
        <f t="shared" si="29"/>
        <v>182132.74812316895</v>
      </c>
      <c r="BS9" s="33" t="s">
        <v>33</v>
      </c>
      <c r="BT9" s="24">
        <f>IF(BS9="x",'Gemensamma Tjänster'!$A13,0)</f>
        <v>369484</v>
      </c>
      <c r="BU9" s="27">
        <f t="shared" si="30"/>
        <v>3.5587196838371651E-2</v>
      </c>
      <c r="BV9" s="11">
        <f t="shared" si="31"/>
        <v>314078.00230799639</v>
      </c>
      <c r="BW9" s="33"/>
      <c r="BX9" s="24">
        <f>IF(BW9="x",'Gemensamma Tjänster'!$A13,0)</f>
        <v>0</v>
      </c>
      <c r="BY9" s="27">
        <f t="shared" si="32"/>
        <v>0</v>
      </c>
      <c r="BZ9" s="71">
        <v>0</v>
      </c>
      <c r="CA9" s="33" t="s">
        <v>33</v>
      </c>
      <c r="CB9" s="24">
        <f>IF(CA9="x",'Gemensamma Tjänster'!$A13,0)</f>
        <v>369484</v>
      </c>
      <c r="CC9" s="27">
        <f t="shared" si="33"/>
        <v>3.4935602717247161E-2</v>
      </c>
      <c r="CD9" s="11">
        <f t="shared" si="34"/>
        <v>164607.34088597129</v>
      </c>
      <c r="CE9" s="33"/>
      <c r="CF9" s="24">
        <f>IF(CE9="x",'Gemensamma Tjänster'!$A13,0)</f>
        <v>0</v>
      </c>
      <c r="CG9" s="27">
        <f t="shared" si="35"/>
        <v>0</v>
      </c>
      <c r="CH9" s="11">
        <f t="shared" si="36"/>
        <v>0</v>
      </c>
      <c r="CI9" s="33" t="s">
        <v>33</v>
      </c>
      <c r="CJ9" s="24">
        <f>IF(CI9="x",'Gemensamma Tjänster'!$A13,0)</f>
        <v>369484</v>
      </c>
      <c r="CK9" s="27">
        <f t="shared" si="37"/>
        <v>3.5888713943393422E-2</v>
      </c>
      <c r="CL9" s="11">
        <f t="shared" si="94"/>
        <v>504537.79168000002</v>
      </c>
      <c r="CM9" s="33" t="s">
        <v>33</v>
      </c>
      <c r="CN9" s="24">
        <f>IF(CM9="x",'Gemensamma Tjänster'!$A13,0)</f>
        <v>369484</v>
      </c>
      <c r="CO9" s="27">
        <f t="shared" si="38"/>
        <v>8.5816108206837161E-2</v>
      </c>
      <c r="CP9" s="11">
        <f t="shared" si="39"/>
        <v>3251459.2</v>
      </c>
      <c r="CQ9" s="286" t="s">
        <v>33</v>
      </c>
      <c r="CR9" s="165">
        <f>IF(CQ9="x",'Gemensamma Tjänster'!$A13,0)</f>
        <v>369484</v>
      </c>
      <c r="CS9" s="287">
        <f t="shared" si="40"/>
        <v>0.17892583675058546</v>
      </c>
      <c r="CT9" s="200">
        <f t="shared" si="41"/>
        <v>787000.91999999993</v>
      </c>
      <c r="CU9" s="33" t="s">
        <v>33</v>
      </c>
      <c r="CV9" s="24">
        <f>IF(CU9="x",'Gemensamma Tjänster'!$A13,0)</f>
        <v>369484</v>
      </c>
      <c r="CW9" s="27">
        <f t="shared" si="42"/>
        <v>5.9739051112002881E-2</v>
      </c>
      <c r="CX9" s="11">
        <f t="shared" si="43"/>
        <v>143373.7123097</v>
      </c>
      <c r="CY9" s="33" t="s">
        <v>33</v>
      </c>
      <c r="CZ9" s="24">
        <f>IF(CY9="x",'Gemensamma Tjänster'!$A13,0)</f>
        <v>369484</v>
      </c>
      <c r="DA9" s="27">
        <f t="shared" si="44"/>
        <v>3.7154081278549925E-2</v>
      </c>
      <c r="DB9" s="11">
        <f t="shared" si="45"/>
        <v>205327.47591408005</v>
      </c>
      <c r="DC9" s="33" t="s">
        <v>33</v>
      </c>
      <c r="DD9" s="24">
        <f>IF(DC9="x",'Gemensamma Tjänster'!$A13,0)</f>
        <v>369484</v>
      </c>
      <c r="DE9" s="27">
        <f t="shared" si="46"/>
        <v>3.4935602717247161E-2</v>
      </c>
      <c r="DF9" s="11">
        <f t="shared" si="47"/>
        <v>0</v>
      </c>
      <c r="DG9" s="33" t="s">
        <v>33</v>
      </c>
      <c r="DH9" s="24">
        <f>IF(DG9="x",'Gemensamma Tjänster'!$A13,0)</f>
        <v>369484</v>
      </c>
      <c r="DI9" s="27">
        <f t="shared" si="48"/>
        <v>3.4935602717247161E-2</v>
      </c>
      <c r="DJ9" s="11">
        <f t="shared" si="49"/>
        <v>0</v>
      </c>
      <c r="DK9" s="33" t="s">
        <v>33</v>
      </c>
      <c r="DL9" s="24">
        <f>IF(DK9="x",'Gemensamma Tjänster'!$A13,0)</f>
        <v>369484</v>
      </c>
      <c r="DM9" s="27">
        <f t="shared" si="50"/>
        <v>3.4935602717247161E-2</v>
      </c>
      <c r="DN9" s="11">
        <f t="shared" si="51"/>
        <v>0</v>
      </c>
      <c r="DO9" s="33" t="s">
        <v>33</v>
      </c>
      <c r="DP9" s="24">
        <f>IF(DO9="x",'Gemensamma Tjänster'!$A13,0)</f>
        <v>369484</v>
      </c>
      <c r="DQ9" s="27">
        <f t="shared" si="52"/>
        <v>3.4935602717247161E-2</v>
      </c>
      <c r="DR9" s="11">
        <f t="shared" si="53"/>
        <v>0</v>
      </c>
      <c r="DS9" s="33" t="s">
        <v>33</v>
      </c>
      <c r="DT9" s="24">
        <f>IF(DS9="x",'Gemensamma Tjänster'!$A13,0)</f>
        <v>369484</v>
      </c>
      <c r="DU9" s="27">
        <f t="shared" si="54"/>
        <v>3.4935602717247161E-2</v>
      </c>
      <c r="DV9" s="11">
        <f t="shared" si="55"/>
        <v>0</v>
      </c>
      <c r="DW9" s="33" t="s">
        <v>33</v>
      </c>
      <c r="DX9" s="24">
        <f>IF(DW9="x",'Gemensamma Tjänster'!$A13,0)</f>
        <v>369484</v>
      </c>
      <c r="DY9" s="27">
        <f t="shared" si="56"/>
        <v>3.4935602717247161E-2</v>
      </c>
      <c r="DZ9" s="11">
        <f t="shared" si="57"/>
        <v>0</v>
      </c>
      <c r="EA9" s="33" t="s">
        <v>33</v>
      </c>
      <c r="EB9" s="24">
        <f>IF(EA9="x",'Gemensamma Tjänster'!$A13,0)</f>
        <v>369484</v>
      </c>
      <c r="EC9" s="27">
        <f t="shared" si="58"/>
        <v>3.4935602717247161E-2</v>
      </c>
      <c r="ED9" s="11">
        <f t="shared" si="59"/>
        <v>0</v>
      </c>
      <c r="EE9" s="33" t="s">
        <v>33</v>
      </c>
      <c r="EF9" s="24">
        <f>IF(EE9="x",'Gemensamma Tjänster'!$A13,0)</f>
        <v>369484</v>
      </c>
      <c r="EG9" s="27">
        <f t="shared" si="60"/>
        <v>3.4935602717247161E-2</v>
      </c>
      <c r="EH9" s="11">
        <f t="shared" si="61"/>
        <v>0</v>
      </c>
      <c r="EI9" s="33" t="s">
        <v>33</v>
      </c>
      <c r="EJ9" s="24">
        <f>IF(EI9="x",'Gemensamma Tjänster'!$A13,0)</f>
        <v>369484</v>
      </c>
      <c r="EK9" s="27">
        <f t="shared" si="62"/>
        <v>3.4935602717247161E-2</v>
      </c>
      <c r="EL9" s="11">
        <f t="shared" si="63"/>
        <v>0</v>
      </c>
      <c r="EM9" s="33" t="s">
        <v>33</v>
      </c>
      <c r="EN9" s="24">
        <f>IF(EM9="x",'Gemensamma Tjänster'!$A13,0)</f>
        <v>369484</v>
      </c>
      <c r="EO9" s="27">
        <f t="shared" si="64"/>
        <v>3.4935602717247161E-2</v>
      </c>
      <c r="EP9" s="11">
        <f t="shared" si="65"/>
        <v>0</v>
      </c>
      <c r="EQ9" s="33" t="s">
        <v>33</v>
      </c>
      <c r="ER9" s="24">
        <f>IF(EQ9="x",'Gemensamma Tjänster'!$A13,0)</f>
        <v>369484</v>
      </c>
      <c r="ES9" s="27">
        <f t="shared" si="66"/>
        <v>3.4935602717247161E-2</v>
      </c>
      <c r="ET9" s="11">
        <f t="shared" si="67"/>
        <v>0</v>
      </c>
      <c r="EU9" s="33" t="s">
        <v>33</v>
      </c>
      <c r="EV9" s="24">
        <f>IF(EU9="x",'Gemensamma Tjänster'!$A13,0)</f>
        <v>369484</v>
      </c>
      <c r="EW9" s="27">
        <f t="shared" si="68"/>
        <v>3.4935602717247161E-2</v>
      </c>
      <c r="EX9" s="11">
        <f t="shared" si="69"/>
        <v>0</v>
      </c>
      <c r="EY9" s="33" t="s">
        <v>33</v>
      </c>
      <c r="EZ9" s="24">
        <f>IF(EY9="x",'Gemensamma Tjänster'!$A13,0)</f>
        <v>369484</v>
      </c>
      <c r="FA9" s="27">
        <f t="shared" si="70"/>
        <v>3.4935602717247161E-2</v>
      </c>
      <c r="FB9" s="11">
        <f t="shared" si="71"/>
        <v>0</v>
      </c>
      <c r="FC9" s="33" t="s">
        <v>33</v>
      </c>
      <c r="FD9" s="24">
        <f>IF(FC9="x",'Gemensamma Tjänster'!$A13,0)</f>
        <v>369484</v>
      </c>
      <c r="FE9" s="27">
        <f t="shared" si="72"/>
        <v>3.4935602717247161E-2</v>
      </c>
      <c r="FF9" s="11">
        <f t="shared" si="73"/>
        <v>0</v>
      </c>
      <c r="FG9" s="33" t="s">
        <v>33</v>
      </c>
      <c r="FH9" s="24">
        <f>IF(FG9="x",'Gemensamma Tjänster'!$A13,0)</f>
        <v>369484</v>
      </c>
      <c r="FI9" s="27">
        <f t="shared" si="74"/>
        <v>3.4935602717247161E-2</v>
      </c>
      <c r="FJ9" s="11">
        <f t="shared" si="75"/>
        <v>0</v>
      </c>
      <c r="FK9" s="33" t="s">
        <v>33</v>
      </c>
      <c r="FL9" s="24">
        <f>IF(FK9="x",'Gemensamma Tjänster'!$A13,0)</f>
        <v>369484</v>
      </c>
      <c r="FM9" s="27">
        <f t="shared" si="76"/>
        <v>3.4935602717247161E-2</v>
      </c>
      <c r="FN9" s="11">
        <f t="shared" si="77"/>
        <v>0</v>
      </c>
      <c r="FO9" s="33" t="s">
        <v>33</v>
      </c>
      <c r="FP9" s="24">
        <f>IF(FO9="x",'Gemensamma Tjänster'!$A13,0)</f>
        <v>369484</v>
      </c>
      <c r="FQ9" s="27">
        <f t="shared" si="78"/>
        <v>3.4935602717247161E-2</v>
      </c>
      <c r="FR9" s="11">
        <f t="shared" si="79"/>
        <v>0</v>
      </c>
      <c r="FS9" s="33" t="s">
        <v>33</v>
      </c>
      <c r="FT9" s="24">
        <f>IF(FS9="x",'Gemensamma Tjänster'!$A13,0)</f>
        <v>369484</v>
      </c>
      <c r="FU9" s="27">
        <f t="shared" si="80"/>
        <v>3.4935602717247161E-2</v>
      </c>
      <c r="FV9" s="11">
        <f t="shared" si="81"/>
        <v>0</v>
      </c>
      <c r="FW9" s="33" t="s">
        <v>33</v>
      </c>
      <c r="FX9" s="24">
        <f>IF(FW9="x",'Gemensamma Tjänster'!$A13,0)</f>
        <v>369484</v>
      </c>
      <c r="FY9" s="27">
        <f t="shared" si="82"/>
        <v>3.4935602717247161E-2</v>
      </c>
      <c r="FZ9" s="11">
        <f t="shared" si="83"/>
        <v>0</v>
      </c>
      <c r="GA9" s="33" t="s">
        <v>33</v>
      </c>
      <c r="GB9" s="24">
        <f>IF(GA9="x",'Gemensamma Tjänster'!$A13,0)</f>
        <v>369484</v>
      </c>
      <c r="GC9" s="27">
        <f t="shared" si="84"/>
        <v>3.4935602717247161E-2</v>
      </c>
      <c r="GD9" s="11">
        <f t="shared" si="85"/>
        <v>0</v>
      </c>
      <c r="GE9" s="33" t="s">
        <v>33</v>
      </c>
      <c r="GF9" s="24">
        <f>IF(GE9="x",'Gemensamma Tjänster'!$A13,0)</f>
        <v>369484</v>
      </c>
      <c r="GG9" s="27">
        <f t="shared" si="86"/>
        <v>3.4935602717247161E-2</v>
      </c>
      <c r="GH9" s="11">
        <f t="shared" si="87"/>
        <v>0</v>
      </c>
      <c r="GI9" s="33" t="s">
        <v>33</v>
      </c>
      <c r="GJ9" s="24">
        <f>IF(GI9="x",'Gemensamma Tjänster'!$A13,0)</f>
        <v>369484</v>
      </c>
      <c r="GK9" s="27">
        <f t="shared" si="88"/>
        <v>3.4935602717247161E-2</v>
      </c>
      <c r="GL9" s="11">
        <f t="shared" si="89"/>
        <v>0</v>
      </c>
      <c r="GM9" s="33" t="s">
        <v>33</v>
      </c>
      <c r="GN9" s="24">
        <f>IF(GM9="x",'Gemensamma Tjänster'!$A13,0)</f>
        <v>369484</v>
      </c>
      <c r="GO9" s="27">
        <f t="shared" si="90"/>
        <v>3.4935602717247161E-2</v>
      </c>
      <c r="GP9" s="11">
        <f t="shared" si="91"/>
        <v>0</v>
      </c>
    </row>
    <row r="10" spans="1:198" x14ac:dyDescent="0.3">
      <c r="A10" s="14" t="s">
        <v>11</v>
      </c>
      <c r="B10" s="18">
        <f t="shared" si="92"/>
        <v>5691742.0553458193</v>
      </c>
      <c r="C10" s="162" t="s">
        <v>33</v>
      </c>
      <c r="D10" s="23">
        <f>IF(C10="x",'Gemensamma Tjänster'!$A14,0)</f>
        <v>203253</v>
      </c>
      <c r="E10" s="26">
        <f t="shared" si="0"/>
        <v>1.9508691533698379E-2</v>
      </c>
      <c r="F10" s="10">
        <f t="shared" si="1"/>
        <v>32024.542680000002</v>
      </c>
      <c r="G10" s="32"/>
      <c r="H10" s="23">
        <f>IF(G10="x",'Gemensamma Tjänster'!$A14,0)</f>
        <v>0</v>
      </c>
      <c r="I10" s="26">
        <f t="shared" si="2"/>
        <v>0</v>
      </c>
      <c r="J10" s="10">
        <f t="shared" si="3"/>
        <v>0</v>
      </c>
      <c r="K10" s="32" t="s">
        <v>33</v>
      </c>
      <c r="L10" s="23">
        <f>IF(K10="x",'Gemensamma Tjänster'!$A14,0)</f>
        <v>203253</v>
      </c>
      <c r="M10" s="26">
        <f t="shared" si="4"/>
        <v>1.9329682193331629E-2</v>
      </c>
      <c r="N10" s="10">
        <f t="shared" si="5"/>
        <v>32024.542680000002</v>
      </c>
      <c r="O10" s="282" t="s">
        <v>33</v>
      </c>
      <c r="P10" s="283">
        <f>IF(O10="x",'Gemensamma Tjänster'!$A14,0)</f>
        <v>203253</v>
      </c>
      <c r="Q10" s="284">
        <f t="shared" si="6"/>
        <v>3.2264670207552824E-2</v>
      </c>
      <c r="R10" s="285">
        <f t="shared" si="7"/>
        <v>32024.542680000002</v>
      </c>
      <c r="S10" s="32" t="s">
        <v>33</v>
      </c>
      <c r="T10" s="23">
        <f>IF(S10="x",'Gemensamma Tjänster'!$A14,0)</f>
        <v>203253</v>
      </c>
      <c r="U10" s="26">
        <f t="shared" si="8"/>
        <v>3.8971519861088953E-2</v>
      </c>
      <c r="V10" s="10">
        <f t="shared" si="9"/>
        <v>154476.72247643064</v>
      </c>
      <c r="W10" s="32" t="s">
        <v>33</v>
      </c>
      <c r="X10" s="23">
        <f>IF(W10="x",'Gemensamma Tjänster'!$A14,0)</f>
        <v>203253</v>
      </c>
      <c r="Y10" s="26">
        <f t="shared" si="10"/>
        <v>2.5255480420488533E-2</v>
      </c>
      <c r="Z10" s="10">
        <f t="shared" si="93"/>
        <v>236179.98599999998</v>
      </c>
      <c r="AA10" s="32" t="s">
        <v>33</v>
      </c>
      <c r="AB10" s="23">
        <f>IF(AA10="x",'Gemensamma Tjänster'!$A14,0)</f>
        <v>203253</v>
      </c>
      <c r="AC10" s="26">
        <f t="shared" si="11"/>
        <v>4.29695642559388E-2</v>
      </c>
      <c r="AD10" s="10">
        <f t="shared" si="12"/>
        <v>78601.037553792004</v>
      </c>
      <c r="AE10" s="32" t="s">
        <v>33</v>
      </c>
      <c r="AF10" s="23">
        <f>IF(AE10="x",'Gemensamma Tjänster'!$A14,0)</f>
        <v>203253</v>
      </c>
      <c r="AG10" s="26">
        <f t="shared" si="13"/>
        <v>1.9218061023179998E-2</v>
      </c>
      <c r="AH10" s="164">
        <v>31600</v>
      </c>
      <c r="AI10" s="32" t="s">
        <v>33</v>
      </c>
      <c r="AJ10" s="23">
        <f>IF(AI10="x",'Gemensamma Tjänster'!$A14,0)</f>
        <v>203253</v>
      </c>
      <c r="AK10" s="26">
        <f t="shared" si="14"/>
        <v>1.9218061023179998E-2</v>
      </c>
      <c r="AL10" s="164">
        <v>785174.39999999991</v>
      </c>
      <c r="AM10" s="32" t="s">
        <v>33</v>
      </c>
      <c r="AN10" s="23">
        <f>IF(AM10="x",'Gemensamma Tjänster'!$A14,0)</f>
        <v>203253</v>
      </c>
      <c r="AO10" s="26">
        <f t="shared" si="15"/>
        <v>1.9218061023179998E-2</v>
      </c>
      <c r="AP10" s="164">
        <f t="shared" si="16"/>
        <v>1057020.352384798</v>
      </c>
      <c r="AQ10" s="32" t="s">
        <v>33</v>
      </c>
      <c r="AR10" s="23">
        <f>IF(AQ10="x",'Gemensamma Tjänster'!$A14,0)</f>
        <v>203253</v>
      </c>
      <c r="AS10" s="26">
        <f t="shared" si="17"/>
        <v>1.9218061023179998E-2</v>
      </c>
      <c r="AT10" s="164">
        <f t="shared" si="18"/>
        <v>0</v>
      </c>
      <c r="AU10" s="32" t="s">
        <v>33</v>
      </c>
      <c r="AV10" s="23">
        <f>IF(AU10="x",'Gemensamma Tjänster'!$A14,0)</f>
        <v>203253</v>
      </c>
      <c r="AW10" s="26">
        <f t="shared" si="19"/>
        <v>1.9218061023179998E-2</v>
      </c>
      <c r="AX10" s="164">
        <v>23371.4</v>
      </c>
      <c r="AY10" s="32" t="s">
        <v>33</v>
      </c>
      <c r="AZ10" s="23">
        <f>IF(AY10="x",'Gemensamma Tjänster'!$A14,0)</f>
        <v>203253</v>
      </c>
      <c r="BA10" s="26">
        <f t="shared" si="20"/>
        <v>2.5978137531150938E-2</v>
      </c>
      <c r="BB10" s="10">
        <f t="shared" si="21"/>
        <v>159105.18693058079</v>
      </c>
      <c r="BC10" s="32" t="s">
        <v>33</v>
      </c>
      <c r="BD10" s="23">
        <f>IF(BC10="x",'Gemensamma Tjänster'!$A14,0)</f>
        <v>203253</v>
      </c>
      <c r="BE10" s="26">
        <f t="shared" si="22"/>
        <v>3.8514778371329286E-2</v>
      </c>
      <c r="BF10" s="10">
        <f t="shared" si="23"/>
        <v>251166.60946606941</v>
      </c>
      <c r="BG10" s="32" t="s">
        <v>33</v>
      </c>
      <c r="BH10" s="23">
        <f>IF(BG10="x",'Gemensamma Tjänster'!$A14,0)</f>
        <v>203253</v>
      </c>
      <c r="BI10" s="26">
        <f t="shared" si="24"/>
        <v>2.0623068232988831E-2</v>
      </c>
      <c r="BJ10" s="10">
        <f t="shared" si="25"/>
        <v>0</v>
      </c>
      <c r="BK10" s="32" t="s">
        <v>33</v>
      </c>
      <c r="BL10" s="23">
        <f>IF(BK10="x",'Gemensamma Tjänster'!$A14,0)</f>
        <v>203253</v>
      </c>
      <c r="BM10" s="26">
        <f t="shared" si="26"/>
        <v>2.3022368123422086E-2</v>
      </c>
      <c r="BN10" s="10">
        <f t="shared" si="27"/>
        <v>27918.996308424001</v>
      </c>
      <c r="BO10" s="32" t="s">
        <v>33</v>
      </c>
      <c r="BP10" s="23">
        <f>IF(BO10="x",'Gemensamma Tjänster'!$A14,0)</f>
        <v>203253</v>
      </c>
      <c r="BQ10" s="26">
        <f t="shared" si="28"/>
        <v>2.3790219361897794E-2</v>
      </c>
      <c r="BR10" s="10">
        <f t="shared" si="29"/>
        <v>100191.15159053831</v>
      </c>
      <c r="BS10" s="32" t="s">
        <v>33</v>
      </c>
      <c r="BT10" s="23">
        <f>IF(BS10="x",'Gemensamma Tjänster'!$A14,0)</f>
        <v>203253</v>
      </c>
      <c r="BU10" s="26">
        <f t="shared" si="30"/>
        <v>1.9576502687503529E-2</v>
      </c>
      <c r="BV10" s="10">
        <f t="shared" si="31"/>
        <v>172774.18292296067</v>
      </c>
      <c r="BW10" s="32"/>
      <c r="BX10" s="23">
        <f>IF(BW10="x",'Gemensamma Tjänster'!$A14,0)</f>
        <v>0</v>
      </c>
      <c r="BY10" s="26">
        <f t="shared" si="32"/>
        <v>0</v>
      </c>
      <c r="BZ10" s="164">
        <v>0</v>
      </c>
      <c r="CA10" s="32" t="s">
        <v>33</v>
      </c>
      <c r="CB10" s="23">
        <f>IF(CA10="x",'Gemensamma Tjänster'!$A14,0)</f>
        <v>203253</v>
      </c>
      <c r="CC10" s="26">
        <f t="shared" si="33"/>
        <v>1.9218061023179998E-2</v>
      </c>
      <c r="CD10" s="10">
        <f t="shared" si="34"/>
        <v>90550.432108281617</v>
      </c>
      <c r="CE10" s="32" t="s">
        <v>33</v>
      </c>
      <c r="CF10" s="23">
        <f>IF(CE10="x",'Gemensamma Tjänster'!$A14,0)</f>
        <v>203253</v>
      </c>
      <c r="CG10" s="26">
        <f t="shared" si="35"/>
        <v>7.0367717394954579E-2</v>
      </c>
      <c r="CH10" s="10">
        <f t="shared" si="36"/>
        <v>169545.14941480957</v>
      </c>
      <c r="CI10" s="32" t="s">
        <v>33</v>
      </c>
      <c r="CJ10" s="23">
        <f>IF(CI10="x",'Gemensamma Tjänster'!$A14,0)</f>
        <v>203253</v>
      </c>
      <c r="CK10" s="26">
        <f t="shared" si="37"/>
        <v>1.9742367125874308E-2</v>
      </c>
      <c r="CL10" s="10">
        <f t="shared" si="94"/>
        <v>277546.03656000004</v>
      </c>
      <c r="CM10" s="32" t="s">
        <v>33</v>
      </c>
      <c r="CN10" s="23">
        <f>IF(CM10="x",'Gemensamma Tjänster'!$A14,0)</f>
        <v>203253</v>
      </c>
      <c r="CO10" s="26">
        <f t="shared" si="38"/>
        <v>4.7207406657295774E-2</v>
      </c>
      <c r="CP10" s="10">
        <f t="shared" si="39"/>
        <v>1788626.4000000001</v>
      </c>
      <c r="CQ10" s="282"/>
      <c r="CR10" s="283">
        <f>IF(CQ10="x",'Gemensamma Tjänster'!$A14,0)</f>
        <v>0</v>
      </c>
      <c r="CS10" s="284">
        <f t="shared" si="40"/>
        <v>0</v>
      </c>
      <c r="CT10" s="285">
        <f t="shared" si="41"/>
        <v>0</v>
      </c>
      <c r="CU10" s="32" t="s">
        <v>33</v>
      </c>
      <c r="CV10" s="23">
        <f>IF(CU10="x",'Gemensamma Tjänster'!$A14,0)</f>
        <v>203253</v>
      </c>
      <c r="CW10" s="26">
        <f t="shared" si="42"/>
        <v>3.2862428023048146E-2</v>
      </c>
      <c r="CX10" s="10">
        <f t="shared" si="43"/>
        <v>78869.821556775001</v>
      </c>
      <c r="CY10" s="32" t="s">
        <v>33</v>
      </c>
      <c r="CZ10" s="23">
        <f>IF(CY10="x",'Gemensamma Tjänster'!$A14,0)</f>
        <v>203253</v>
      </c>
      <c r="DA10" s="26">
        <f t="shared" si="44"/>
        <v>2.0438445188720237E-2</v>
      </c>
      <c r="DB10" s="10">
        <f t="shared" si="45"/>
        <v>112950.56203236002</v>
      </c>
      <c r="DC10" s="32" t="s">
        <v>33</v>
      </c>
      <c r="DD10" s="23">
        <f>IF(DC10="x",'Gemensamma Tjänster'!$A14,0)</f>
        <v>203253</v>
      </c>
      <c r="DE10" s="26">
        <f t="shared" si="46"/>
        <v>1.9218061023179998E-2</v>
      </c>
      <c r="DF10" s="10">
        <f t="shared" si="47"/>
        <v>0</v>
      </c>
      <c r="DG10" s="32" t="s">
        <v>33</v>
      </c>
      <c r="DH10" s="23">
        <f>IF(DG10="x",'Gemensamma Tjänster'!$A14,0)</f>
        <v>203253</v>
      </c>
      <c r="DI10" s="26">
        <f t="shared" si="48"/>
        <v>1.9218061023179998E-2</v>
      </c>
      <c r="DJ10" s="10">
        <f t="shared" si="49"/>
        <v>0</v>
      </c>
      <c r="DK10" s="32" t="s">
        <v>33</v>
      </c>
      <c r="DL10" s="23">
        <f>IF(DK10="x",'Gemensamma Tjänster'!$A14,0)</f>
        <v>203253</v>
      </c>
      <c r="DM10" s="26">
        <f t="shared" si="50"/>
        <v>1.9218061023179998E-2</v>
      </c>
      <c r="DN10" s="10">
        <f t="shared" si="51"/>
        <v>0</v>
      </c>
      <c r="DO10" s="32" t="s">
        <v>33</v>
      </c>
      <c r="DP10" s="23">
        <f>IF(DO10="x",'Gemensamma Tjänster'!$A14,0)</f>
        <v>203253</v>
      </c>
      <c r="DQ10" s="26">
        <f t="shared" si="52"/>
        <v>1.9218061023179998E-2</v>
      </c>
      <c r="DR10" s="10">
        <f t="shared" si="53"/>
        <v>0</v>
      </c>
      <c r="DS10" s="32" t="s">
        <v>33</v>
      </c>
      <c r="DT10" s="23">
        <f>IF(DS10="x",'Gemensamma Tjänster'!$A14,0)</f>
        <v>203253</v>
      </c>
      <c r="DU10" s="26">
        <f t="shared" si="54"/>
        <v>1.9218061023179998E-2</v>
      </c>
      <c r="DV10" s="10">
        <f t="shared" si="55"/>
        <v>0</v>
      </c>
      <c r="DW10" s="32" t="s">
        <v>33</v>
      </c>
      <c r="DX10" s="23">
        <f>IF(DW10="x",'Gemensamma Tjänster'!$A14,0)</f>
        <v>203253</v>
      </c>
      <c r="DY10" s="26">
        <f t="shared" si="56"/>
        <v>1.9218061023179998E-2</v>
      </c>
      <c r="DZ10" s="10">
        <f t="shared" si="57"/>
        <v>0</v>
      </c>
      <c r="EA10" s="32" t="s">
        <v>33</v>
      </c>
      <c r="EB10" s="23">
        <f>IF(EA10="x",'Gemensamma Tjänster'!$A14,0)</f>
        <v>203253</v>
      </c>
      <c r="EC10" s="26">
        <f t="shared" si="58"/>
        <v>1.9218061023179998E-2</v>
      </c>
      <c r="ED10" s="10">
        <f t="shared" si="59"/>
        <v>0</v>
      </c>
      <c r="EE10" s="32" t="s">
        <v>33</v>
      </c>
      <c r="EF10" s="23">
        <f>IF(EE10="x",'Gemensamma Tjänster'!$A14,0)</f>
        <v>203253</v>
      </c>
      <c r="EG10" s="26">
        <f t="shared" si="60"/>
        <v>1.9218061023179998E-2</v>
      </c>
      <c r="EH10" s="10">
        <f t="shared" si="61"/>
        <v>0</v>
      </c>
      <c r="EI10" s="32" t="s">
        <v>33</v>
      </c>
      <c r="EJ10" s="23">
        <f>IF(EI10="x",'Gemensamma Tjänster'!$A14,0)</f>
        <v>203253</v>
      </c>
      <c r="EK10" s="26">
        <f t="shared" si="62"/>
        <v>1.9218061023179998E-2</v>
      </c>
      <c r="EL10" s="10">
        <f t="shared" si="63"/>
        <v>0</v>
      </c>
      <c r="EM10" s="32" t="s">
        <v>33</v>
      </c>
      <c r="EN10" s="23">
        <f>IF(EM10="x",'Gemensamma Tjänster'!$A14,0)</f>
        <v>203253</v>
      </c>
      <c r="EO10" s="26">
        <f t="shared" si="64"/>
        <v>1.9218061023179998E-2</v>
      </c>
      <c r="EP10" s="10">
        <f t="shared" si="65"/>
        <v>0</v>
      </c>
      <c r="EQ10" s="32" t="s">
        <v>33</v>
      </c>
      <c r="ER10" s="23">
        <f>IF(EQ10="x",'Gemensamma Tjänster'!$A14,0)</f>
        <v>203253</v>
      </c>
      <c r="ES10" s="26">
        <f t="shared" si="66"/>
        <v>1.9218061023179998E-2</v>
      </c>
      <c r="ET10" s="10">
        <f t="shared" si="67"/>
        <v>0</v>
      </c>
      <c r="EU10" s="32" t="s">
        <v>33</v>
      </c>
      <c r="EV10" s="23">
        <f>IF(EU10="x",'Gemensamma Tjänster'!$A14,0)</f>
        <v>203253</v>
      </c>
      <c r="EW10" s="26">
        <f t="shared" si="68"/>
        <v>1.9218061023179998E-2</v>
      </c>
      <c r="EX10" s="10">
        <f t="shared" si="69"/>
        <v>0</v>
      </c>
      <c r="EY10" s="32" t="s">
        <v>33</v>
      </c>
      <c r="EZ10" s="23">
        <f>IF(EY10="x",'Gemensamma Tjänster'!$A14,0)</f>
        <v>203253</v>
      </c>
      <c r="FA10" s="26">
        <f t="shared" si="70"/>
        <v>1.9218061023179998E-2</v>
      </c>
      <c r="FB10" s="10">
        <f t="shared" si="71"/>
        <v>0</v>
      </c>
      <c r="FC10" s="32" t="s">
        <v>33</v>
      </c>
      <c r="FD10" s="23">
        <f>IF(FC10="x",'Gemensamma Tjänster'!$A14,0)</f>
        <v>203253</v>
      </c>
      <c r="FE10" s="26">
        <f t="shared" si="72"/>
        <v>1.9218061023179998E-2</v>
      </c>
      <c r="FF10" s="10">
        <f t="shared" si="73"/>
        <v>0</v>
      </c>
      <c r="FG10" s="32" t="s">
        <v>33</v>
      </c>
      <c r="FH10" s="23">
        <f>IF(FG10="x",'Gemensamma Tjänster'!$A14,0)</f>
        <v>203253</v>
      </c>
      <c r="FI10" s="26">
        <f t="shared" si="74"/>
        <v>1.9218061023179998E-2</v>
      </c>
      <c r="FJ10" s="10">
        <f t="shared" si="75"/>
        <v>0</v>
      </c>
      <c r="FK10" s="32" t="s">
        <v>33</v>
      </c>
      <c r="FL10" s="23">
        <f>IF(FK10="x",'Gemensamma Tjänster'!$A14,0)</f>
        <v>203253</v>
      </c>
      <c r="FM10" s="26">
        <f t="shared" si="76"/>
        <v>1.9218061023179998E-2</v>
      </c>
      <c r="FN10" s="10">
        <f t="shared" si="77"/>
        <v>0</v>
      </c>
      <c r="FO10" s="32" t="s">
        <v>33</v>
      </c>
      <c r="FP10" s="23">
        <f>IF(FO10="x",'Gemensamma Tjänster'!$A14,0)</f>
        <v>203253</v>
      </c>
      <c r="FQ10" s="26">
        <f t="shared" si="78"/>
        <v>1.9218061023179998E-2</v>
      </c>
      <c r="FR10" s="10">
        <f t="shared" si="79"/>
        <v>0</v>
      </c>
      <c r="FS10" s="32" t="s">
        <v>33</v>
      </c>
      <c r="FT10" s="23">
        <f>IF(FS10="x",'Gemensamma Tjänster'!$A14,0)</f>
        <v>203253</v>
      </c>
      <c r="FU10" s="26">
        <f t="shared" si="80"/>
        <v>1.9218061023179998E-2</v>
      </c>
      <c r="FV10" s="10">
        <f t="shared" si="81"/>
        <v>0</v>
      </c>
      <c r="FW10" s="32" t="s">
        <v>33</v>
      </c>
      <c r="FX10" s="23">
        <f>IF(FW10="x",'Gemensamma Tjänster'!$A14,0)</f>
        <v>203253</v>
      </c>
      <c r="FY10" s="26">
        <f t="shared" si="82"/>
        <v>1.9218061023179998E-2</v>
      </c>
      <c r="FZ10" s="10">
        <f t="shared" si="83"/>
        <v>0</v>
      </c>
      <c r="GA10" s="32" t="s">
        <v>33</v>
      </c>
      <c r="GB10" s="23">
        <f>IF(GA10="x",'Gemensamma Tjänster'!$A14,0)</f>
        <v>203253</v>
      </c>
      <c r="GC10" s="26">
        <f t="shared" si="84"/>
        <v>1.9218061023179998E-2</v>
      </c>
      <c r="GD10" s="10">
        <f t="shared" si="85"/>
        <v>0</v>
      </c>
      <c r="GE10" s="32" t="s">
        <v>33</v>
      </c>
      <c r="GF10" s="23">
        <f>IF(GE10="x",'Gemensamma Tjänster'!$A14,0)</f>
        <v>203253</v>
      </c>
      <c r="GG10" s="26">
        <f t="shared" si="86"/>
        <v>1.9218061023179998E-2</v>
      </c>
      <c r="GH10" s="10">
        <f t="shared" si="87"/>
        <v>0</v>
      </c>
      <c r="GI10" s="32" t="s">
        <v>33</v>
      </c>
      <c r="GJ10" s="23">
        <f>IF(GI10="x",'Gemensamma Tjänster'!$A14,0)</f>
        <v>203253</v>
      </c>
      <c r="GK10" s="26">
        <f t="shared" si="88"/>
        <v>1.9218061023179998E-2</v>
      </c>
      <c r="GL10" s="10">
        <f t="shared" si="89"/>
        <v>0</v>
      </c>
      <c r="GM10" s="32" t="s">
        <v>33</v>
      </c>
      <c r="GN10" s="23">
        <f>IF(GM10="x",'Gemensamma Tjänster'!$A14,0)</f>
        <v>203253</v>
      </c>
      <c r="GO10" s="26">
        <f t="shared" si="90"/>
        <v>1.9218061023179998E-2</v>
      </c>
      <c r="GP10" s="10">
        <f t="shared" si="91"/>
        <v>0</v>
      </c>
    </row>
    <row r="11" spans="1:198" x14ac:dyDescent="0.3">
      <c r="A11" s="15" t="s">
        <v>112</v>
      </c>
      <c r="B11" s="19">
        <f t="shared" si="92"/>
        <v>7203820.4928054474</v>
      </c>
      <c r="C11" s="161" t="s">
        <v>33</v>
      </c>
      <c r="D11" s="24">
        <f>IF(C11="x",'Gemensamma Tjänster'!$A15,0)</f>
        <v>246625</v>
      </c>
      <c r="E11" s="27">
        <f t="shared" si="0"/>
        <v>2.3671636086544174E-2</v>
      </c>
      <c r="F11" s="11">
        <f t="shared" si="1"/>
        <v>38858.235000000001</v>
      </c>
      <c r="G11" s="33"/>
      <c r="H11" s="24">
        <f>IF(G11="x",'Gemensamma Tjänster'!$A15,0)</f>
        <v>0</v>
      </c>
      <c r="I11" s="27">
        <f t="shared" si="2"/>
        <v>0</v>
      </c>
      <c r="J11" s="11">
        <f t="shared" si="3"/>
        <v>0</v>
      </c>
      <c r="K11" s="33" t="s">
        <v>33</v>
      </c>
      <c r="L11" s="24">
        <f>IF(K11="x",'Gemensamma Tjänster'!$A15,0)</f>
        <v>246625</v>
      </c>
      <c r="M11" s="27">
        <f t="shared" si="4"/>
        <v>2.3454428081899962E-2</v>
      </c>
      <c r="N11" s="11">
        <f t="shared" si="5"/>
        <v>38858.235000000001</v>
      </c>
      <c r="O11" s="286"/>
      <c r="P11" s="165">
        <f>IF(O11="x",'Gemensamma Tjänster'!$A15,0)</f>
        <v>0</v>
      </c>
      <c r="Q11" s="287">
        <f t="shared" si="6"/>
        <v>0</v>
      </c>
      <c r="R11" s="200">
        <f t="shared" si="7"/>
        <v>0</v>
      </c>
      <c r="S11" s="33" t="s">
        <v>33</v>
      </c>
      <c r="T11" s="24">
        <f>IF(S11="x",'Gemensamma Tjänster'!$A15,0)</f>
        <v>246625</v>
      </c>
      <c r="U11" s="27">
        <f t="shared" si="8"/>
        <v>4.728762225276411E-2</v>
      </c>
      <c r="V11" s="11">
        <f t="shared" si="9"/>
        <v>187440.39045303001</v>
      </c>
      <c r="W11" s="33" t="s">
        <v>33</v>
      </c>
      <c r="X11" s="24">
        <f>IF(W11="x",'Gemensamma Tjänster'!$A15,0)</f>
        <v>246625</v>
      </c>
      <c r="Y11" s="27">
        <f t="shared" si="10"/>
        <v>3.0644727795914376E-2</v>
      </c>
      <c r="Z11" s="11">
        <f t="shared" si="93"/>
        <v>286578.25</v>
      </c>
      <c r="AA11" s="33" t="s">
        <v>33</v>
      </c>
      <c r="AB11" s="24">
        <f>IF(AA11="x",'Gemensamma Tjänster'!$A15,0)</f>
        <v>246625</v>
      </c>
      <c r="AC11" s="27">
        <f t="shared" si="11"/>
        <v>5.2138806239617162E-2</v>
      </c>
      <c r="AD11" s="11">
        <f t="shared" si="12"/>
        <v>95373.651983999996</v>
      </c>
      <c r="AE11" s="33" t="s">
        <v>33</v>
      </c>
      <c r="AF11" s="24">
        <f>IF(AE11="x",'Gemensamma Tjänster'!$A15,0)</f>
        <v>246625</v>
      </c>
      <c r="AG11" s="27">
        <f t="shared" si="13"/>
        <v>2.3318988156837864E-2</v>
      </c>
      <c r="AH11" s="71">
        <v>31600</v>
      </c>
      <c r="AI11" s="33" t="s">
        <v>33</v>
      </c>
      <c r="AJ11" s="24">
        <f>IF(AI11="x",'Gemensamma Tjänster'!$A15,0)</f>
        <v>246625</v>
      </c>
      <c r="AK11" s="27">
        <f t="shared" si="14"/>
        <v>2.3318988156837864E-2</v>
      </c>
      <c r="AL11" s="71">
        <v>955200</v>
      </c>
      <c r="AM11" s="33" t="s">
        <v>33</v>
      </c>
      <c r="AN11" s="24">
        <f>IF(AM11="x",'Gemensamma Tjänster'!$A15,0)</f>
        <v>246625</v>
      </c>
      <c r="AO11" s="27">
        <f t="shared" si="15"/>
        <v>2.3318988156837864E-2</v>
      </c>
      <c r="AP11" s="71">
        <f t="shared" si="16"/>
        <v>1282577.10541493</v>
      </c>
      <c r="AQ11" s="33" t="s">
        <v>33</v>
      </c>
      <c r="AR11" s="24">
        <f>IF(AQ11="x",'Gemensamma Tjänster'!$A15,0)</f>
        <v>246625</v>
      </c>
      <c r="AS11" s="27">
        <f t="shared" si="17"/>
        <v>2.3318988156837864E-2</v>
      </c>
      <c r="AT11" s="71">
        <f t="shared" si="18"/>
        <v>0</v>
      </c>
      <c r="AU11" s="33" t="s">
        <v>33</v>
      </c>
      <c r="AV11" s="24">
        <f>IF(AU11="x",'Gemensamma Tjänster'!$A15,0)</f>
        <v>246625</v>
      </c>
      <c r="AW11" s="27">
        <f t="shared" si="19"/>
        <v>2.3318988156837864E-2</v>
      </c>
      <c r="AX11" s="71">
        <v>49417.118400000007</v>
      </c>
      <c r="AY11" s="33" t="s">
        <v>33</v>
      </c>
      <c r="AZ11" s="24">
        <f>IF(AY11="x",'Gemensamma Tjänster'!$A15,0)</f>
        <v>246625</v>
      </c>
      <c r="BA11" s="27">
        <f t="shared" si="20"/>
        <v>3.1521592146832277E-2</v>
      </c>
      <c r="BB11" s="11">
        <f t="shared" si="21"/>
        <v>193056.51934659999</v>
      </c>
      <c r="BC11" s="33" t="s">
        <v>33</v>
      </c>
      <c r="BD11" s="24">
        <f>IF(BC11="x",'Gemensamma Tjänster'!$A15,0)</f>
        <v>246625</v>
      </c>
      <c r="BE11" s="27">
        <f t="shared" si="22"/>
        <v>4.6733417050813936E-2</v>
      </c>
      <c r="BF11" s="11">
        <f t="shared" si="23"/>
        <v>304762.85742187995</v>
      </c>
      <c r="BG11" s="33" t="s">
        <v>33</v>
      </c>
      <c r="BH11" s="24">
        <f>IF(BG11="x",'Gemensamma Tjänster'!$A15,0)</f>
        <v>246625</v>
      </c>
      <c r="BI11" s="27">
        <f t="shared" si="24"/>
        <v>2.5023808765237764E-2</v>
      </c>
      <c r="BJ11" s="11">
        <f t="shared" si="25"/>
        <v>0</v>
      </c>
      <c r="BK11" s="33" t="s">
        <v>33</v>
      </c>
      <c r="BL11" s="24">
        <f>IF(BK11="x",'Gemensamma Tjänster'!$A15,0)</f>
        <v>246625</v>
      </c>
      <c r="BM11" s="27">
        <f t="shared" si="26"/>
        <v>2.7935093398075164E-2</v>
      </c>
      <c r="BN11" s="11">
        <f t="shared" si="27"/>
        <v>33876.609273000002</v>
      </c>
      <c r="BO11" s="33" t="s">
        <v>33</v>
      </c>
      <c r="BP11" s="24">
        <f>IF(BO11="x",'Gemensamma Tjänster'!$A15,0)</f>
        <v>246625</v>
      </c>
      <c r="BQ11" s="27">
        <f t="shared" si="28"/>
        <v>2.8866795816681889E-2</v>
      </c>
      <c r="BR11" s="11">
        <f t="shared" si="29"/>
        <v>121570.86370689</v>
      </c>
      <c r="BS11" s="33" t="s">
        <v>33</v>
      </c>
      <c r="BT11" s="24">
        <f>IF(BS11="x",'Gemensamma Tjänster'!$A15,0)</f>
        <v>246625</v>
      </c>
      <c r="BU11" s="27">
        <f t="shared" si="30"/>
        <v>2.3753917409856471E-2</v>
      </c>
      <c r="BV11" s="11">
        <f t="shared" si="31"/>
        <v>209642.33179030652</v>
      </c>
      <c r="BW11" s="33"/>
      <c r="BX11" s="24">
        <f>IF(BW11="x",'Gemensamma Tjänster'!$A15,0)</f>
        <v>0</v>
      </c>
      <c r="BY11" s="27">
        <f t="shared" si="32"/>
        <v>0</v>
      </c>
      <c r="BZ11" s="71">
        <v>0</v>
      </c>
      <c r="CA11" s="33" t="s">
        <v>33</v>
      </c>
      <c r="CB11" s="24">
        <f>IF(CA11="x",'Gemensamma Tjänster'!$A15,0)</f>
        <v>246625</v>
      </c>
      <c r="CC11" s="27">
        <f t="shared" si="33"/>
        <v>2.3318988156837864E-2</v>
      </c>
      <c r="CD11" s="11">
        <f t="shared" si="34"/>
        <v>109872.91857293596</v>
      </c>
      <c r="CE11" s="33"/>
      <c r="CF11" s="24">
        <f>IF(CE11="x",'Gemensamma Tjänster'!$A15,0)</f>
        <v>0</v>
      </c>
      <c r="CG11" s="27">
        <f t="shared" si="35"/>
        <v>0</v>
      </c>
      <c r="CH11" s="11">
        <f t="shared" si="36"/>
        <v>0</v>
      </c>
      <c r="CI11" s="33" t="s">
        <v>33</v>
      </c>
      <c r="CJ11" s="24">
        <f>IF(CI11="x",'Gemensamma Tjänster'!$A15,0)</f>
        <v>246625</v>
      </c>
      <c r="CK11" s="27">
        <f t="shared" si="37"/>
        <v>2.3955175532064724E-2</v>
      </c>
      <c r="CL11" s="11">
        <f t="shared" si="94"/>
        <v>336771.37</v>
      </c>
      <c r="CM11" s="33" t="s">
        <v>33</v>
      </c>
      <c r="CN11" s="24">
        <f>IF(CM11="x",'Gemensamma Tjänster'!$A15,0)</f>
        <v>246625</v>
      </c>
      <c r="CO11" s="27">
        <f t="shared" si="38"/>
        <v>5.728095854356674E-2</v>
      </c>
      <c r="CP11" s="11">
        <f t="shared" si="39"/>
        <v>2170300</v>
      </c>
      <c r="CQ11" s="286" t="s">
        <v>33</v>
      </c>
      <c r="CR11" s="165">
        <f>IF(CQ11="x",'Gemensamma Tjänster'!$A15,0)</f>
        <v>246625</v>
      </c>
      <c r="CS11" s="287">
        <f t="shared" si="40"/>
        <v>0.11943029871012856</v>
      </c>
      <c r="CT11" s="200">
        <f t="shared" si="41"/>
        <v>525311.25</v>
      </c>
      <c r="CU11" s="33" t="s">
        <v>33</v>
      </c>
      <c r="CV11" s="24">
        <f>IF(CU11="x",'Gemensamma Tjänster'!$A15,0)</f>
        <v>246625</v>
      </c>
      <c r="CW11" s="27">
        <f t="shared" si="42"/>
        <v>3.9874916046426123E-2</v>
      </c>
      <c r="CX11" s="11">
        <f t="shared" si="43"/>
        <v>95699.791596875002</v>
      </c>
      <c r="CY11" s="33" t="s">
        <v>33</v>
      </c>
      <c r="CZ11" s="24">
        <f>IF(CY11="x",'Gemensamma Tjänster'!$A15,0)</f>
        <v>246625</v>
      </c>
      <c r="DA11" s="27">
        <f t="shared" si="44"/>
        <v>2.4799789152770823E-2</v>
      </c>
      <c r="DB11" s="11">
        <f t="shared" si="45"/>
        <v>137052.99484500001</v>
      </c>
      <c r="DC11" s="33" t="s">
        <v>33</v>
      </c>
      <c r="DD11" s="24">
        <f>IF(DC11="x",'Gemensamma Tjänster'!$A15,0)</f>
        <v>246625</v>
      </c>
      <c r="DE11" s="27">
        <f t="shared" si="46"/>
        <v>2.3318988156837864E-2</v>
      </c>
      <c r="DF11" s="11">
        <f t="shared" si="47"/>
        <v>0</v>
      </c>
      <c r="DG11" s="33" t="s">
        <v>33</v>
      </c>
      <c r="DH11" s="24">
        <f>IF(DG11="x",'Gemensamma Tjänster'!$A15,0)</f>
        <v>246625</v>
      </c>
      <c r="DI11" s="27">
        <f t="shared" si="48"/>
        <v>2.3318988156837864E-2</v>
      </c>
      <c r="DJ11" s="11">
        <f t="shared" si="49"/>
        <v>0</v>
      </c>
      <c r="DK11" s="33" t="s">
        <v>33</v>
      </c>
      <c r="DL11" s="24">
        <f>IF(DK11="x",'Gemensamma Tjänster'!$A15,0)</f>
        <v>246625</v>
      </c>
      <c r="DM11" s="27">
        <f t="shared" si="50"/>
        <v>2.3318988156837864E-2</v>
      </c>
      <c r="DN11" s="11">
        <f t="shared" si="51"/>
        <v>0</v>
      </c>
      <c r="DO11" s="33" t="s">
        <v>33</v>
      </c>
      <c r="DP11" s="24">
        <f>IF(DO11="x",'Gemensamma Tjänster'!$A15,0)</f>
        <v>246625</v>
      </c>
      <c r="DQ11" s="27">
        <f t="shared" si="52"/>
        <v>2.3318988156837864E-2</v>
      </c>
      <c r="DR11" s="11">
        <f t="shared" si="53"/>
        <v>0</v>
      </c>
      <c r="DS11" s="33" t="s">
        <v>33</v>
      </c>
      <c r="DT11" s="24">
        <f>IF(DS11="x",'Gemensamma Tjänster'!$A15,0)</f>
        <v>246625</v>
      </c>
      <c r="DU11" s="27">
        <f t="shared" si="54"/>
        <v>2.3318988156837864E-2</v>
      </c>
      <c r="DV11" s="11">
        <f t="shared" si="55"/>
        <v>0</v>
      </c>
      <c r="DW11" s="33" t="s">
        <v>33</v>
      </c>
      <c r="DX11" s="24">
        <f>IF(DW11="x",'Gemensamma Tjänster'!$A15,0)</f>
        <v>246625</v>
      </c>
      <c r="DY11" s="27">
        <f t="shared" si="56"/>
        <v>2.3318988156837864E-2</v>
      </c>
      <c r="DZ11" s="11">
        <f t="shared" si="57"/>
        <v>0</v>
      </c>
      <c r="EA11" s="33" t="s">
        <v>33</v>
      </c>
      <c r="EB11" s="24">
        <f>IF(EA11="x",'Gemensamma Tjänster'!$A15,0)</f>
        <v>246625</v>
      </c>
      <c r="EC11" s="27">
        <f t="shared" si="58"/>
        <v>2.3318988156837864E-2</v>
      </c>
      <c r="ED11" s="11">
        <f t="shared" si="59"/>
        <v>0</v>
      </c>
      <c r="EE11" s="33" t="s">
        <v>33</v>
      </c>
      <c r="EF11" s="24">
        <f>IF(EE11="x",'Gemensamma Tjänster'!$A15,0)</f>
        <v>246625</v>
      </c>
      <c r="EG11" s="27">
        <f t="shared" si="60"/>
        <v>2.3318988156837864E-2</v>
      </c>
      <c r="EH11" s="11">
        <f t="shared" si="61"/>
        <v>0</v>
      </c>
      <c r="EI11" s="33" t="s">
        <v>33</v>
      </c>
      <c r="EJ11" s="24">
        <f>IF(EI11="x",'Gemensamma Tjänster'!$A15,0)</f>
        <v>246625</v>
      </c>
      <c r="EK11" s="27">
        <f t="shared" si="62"/>
        <v>2.3318988156837864E-2</v>
      </c>
      <c r="EL11" s="11">
        <f t="shared" si="63"/>
        <v>0</v>
      </c>
      <c r="EM11" s="33" t="s">
        <v>33</v>
      </c>
      <c r="EN11" s="24">
        <f>IF(EM11="x",'Gemensamma Tjänster'!$A15,0)</f>
        <v>246625</v>
      </c>
      <c r="EO11" s="27">
        <f t="shared" si="64"/>
        <v>2.3318988156837864E-2</v>
      </c>
      <c r="EP11" s="11">
        <f t="shared" si="65"/>
        <v>0</v>
      </c>
      <c r="EQ11" s="33" t="s">
        <v>33</v>
      </c>
      <c r="ER11" s="24">
        <f>IF(EQ11="x",'Gemensamma Tjänster'!$A15,0)</f>
        <v>246625</v>
      </c>
      <c r="ES11" s="27">
        <f t="shared" si="66"/>
        <v>2.3318988156837864E-2</v>
      </c>
      <c r="ET11" s="11">
        <f t="shared" si="67"/>
        <v>0</v>
      </c>
      <c r="EU11" s="33" t="s">
        <v>33</v>
      </c>
      <c r="EV11" s="24">
        <f>IF(EU11="x",'Gemensamma Tjänster'!$A15,0)</f>
        <v>246625</v>
      </c>
      <c r="EW11" s="27">
        <f t="shared" si="68"/>
        <v>2.3318988156837864E-2</v>
      </c>
      <c r="EX11" s="11">
        <f t="shared" si="69"/>
        <v>0</v>
      </c>
      <c r="EY11" s="33" t="s">
        <v>33</v>
      </c>
      <c r="EZ11" s="24">
        <f>IF(EY11="x",'Gemensamma Tjänster'!$A15,0)</f>
        <v>246625</v>
      </c>
      <c r="FA11" s="27">
        <f t="shared" si="70"/>
        <v>2.3318988156837864E-2</v>
      </c>
      <c r="FB11" s="11">
        <f t="shared" si="71"/>
        <v>0</v>
      </c>
      <c r="FC11" s="33" t="s">
        <v>33</v>
      </c>
      <c r="FD11" s="24">
        <f>IF(FC11="x",'Gemensamma Tjänster'!$A15,0)</f>
        <v>246625</v>
      </c>
      <c r="FE11" s="27">
        <f t="shared" si="72"/>
        <v>2.3318988156837864E-2</v>
      </c>
      <c r="FF11" s="11">
        <f t="shared" si="73"/>
        <v>0</v>
      </c>
      <c r="FG11" s="33" t="s">
        <v>33</v>
      </c>
      <c r="FH11" s="24">
        <f>IF(FG11="x",'Gemensamma Tjänster'!$A15,0)</f>
        <v>246625</v>
      </c>
      <c r="FI11" s="27">
        <f t="shared" si="74"/>
        <v>2.3318988156837864E-2</v>
      </c>
      <c r="FJ11" s="11">
        <f t="shared" si="75"/>
        <v>0</v>
      </c>
      <c r="FK11" s="33" t="s">
        <v>33</v>
      </c>
      <c r="FL11" s="24">
        <f>IF(FK11="x",'Gemensamma Tjänster'!$A15,0)</f>
        <v>246625</v>
      </c>
      <c r="FM11" s="27">
        <f t="shared" si="76"/>
        <v>2.3318988156837864E-2</v>
      </c>
      <c r="FN11" s="11">
        <f t="shared" si="77"/>
        <v>0</v>
      </c>
      <c r="FO11" s="33" t="s">
        <v>33</v>
      </c>
      <c r="FP11" s="24">
        <f>IF(FO11="x",'Gemensamma Tjänster'!$A15,0)</f>
        <v>246625</v>
      </c>
      <c r="FQ11" s="27">
        <f t="shared" si="78"/>
        <v>2.3318988156837864E-2</v>
      </c>
      <c r="FR11" s="11">
        <f t="shared" si="79"/>
        <v>0</v>
      </c>
      <c r="FS11" s="33" t="s">
        <v>33</v>
      </c>
      <c r="FT11" s="24">
        <f>IF(FS11="x",'Gemensamma Tjänster'!$A15,0)</f>
        <v>246625</v>
      </c>
      <c r="FU11" s="27">
        <f t="shared" si="80"/>
        <v>2.3318988156837864E-2</v>
      </c>
      <c r="FV11" s="11">
        <f t="shared" si="81"/>
        <v>0</v>
      </c>
      <c r="FW11" s="33" t="s">
        <v>33</v>
      </c>
      <c r="FX11" s="24">
        <f>IF(FW11="x",'Gemensamma Tjänster'!$A15,0)</f>
        <v>246625</v>
      </c>
      <c r="FY11" s="27">
        <f t="shared" si="82"/>
        <v>2.3318988156837864E-2</v>
      </c>
      <c r="FZ11" s="11">
        <f t="shared" si="83"/>
        <v>0</v>
      </c>
      <c r="GA11" s="33" t="s">
        <v>33</v>
      </c>
      <c r="GB11" s="24">
        <f>IF(GA11="x",'Gemensamma Tjänster'!$A15,0)</f>
        <v>246625</v>
      </c>
      <c r="GC11" s="27">
        <f t="shared" si="84"/>
        <v>2.3318988156837864E-2</v>
      </c>
      <c r="GD11" s="11">
        <f t="shared" si="85"/>
        <v>0</v>
      </c>
      <c r="GE11" s="33" t="s">
        <v>33</v>
      </c>
      <c r="GF11" s="24">
        <f>IF(GE11="x",'Gemensamma Tjänster'!$A15,0)</f>
        <v>246625</v>
      </c>
      <c r="GG11" s="27">
        <f t="shared" si="86"/>
        <v>2.3318988156837864E-2</v>
      </c>
      <c r="GH11" s="11">
        <f t="shared" si="87"/>
        <v>0</v>
      </c>
      <c r="GI11" s="33" t="s">
        <v>33</v>
      </c>
      <c r="GJ11" s="24">
        <f>IF(GI11="x",'Gemensamma Tjänster'!$A15,0)</f>
        <v>246625</v>
      </c>
      <c r="GK11" s="27">
        <f t="shared" si="88"/>
        <v>2.3318988156837864E-2</v>
      </c>
      <c r="GL11" s="11">
        <f t="shared" si="89"/>
        <v>0</v>
      </c>
      <c r="GM11" s="33" t="s">
        <v>33</v>
      </c>
      <c r="GN11" s="24">
        <f>IF(GM11="x",'Gemensamma Tjänster'!$A15,0)</f>
        <v>246625</v>
      </c>
      <c r="GO11" s="27">
        <f t="shared" si="90"/>
        <v>2.3318988156837864E-2</v>
      </c>
      <c r="GP11" s="11">
        <f t="shared" si="91"/>
        <v>0</v>
      </c>
    </row>
    <row r="12" spans="1:198" x14ac:dyDescent="0.3">
      <c r="A12" s="14" t="s">
        <v>13</v>
      </c>
      <c r="B12" s="18">
        <f t="shared" si="92"/>
        <v>1375196.9715247701</v>
      </c>
      <c r="C12" s="162" t="s">
        <v>33</v>
      </c>
      <c r="D12" s="23">
        <f>IF(C12="x",'Gemensamma Tjänster'!$A16,0)</f>
        <v>61073</v>
      </c>
      <c r="E12" s="26">
        <f t="shared" si="0"/>
        <v>5.8619273419706526E-3</v>
      </c>
      <c r="F12" s="10">
        <f t="shared" si="1"/>
        <v>9622.6618799999997</v>
      </c>
      <c r="G12" s="32"/>
      <c r="H12" s="23">
        <f>IF(G12="x",'Gemensamma Tjänster'!$A16,0)</f>
        <v>0</v>
      </c>
      <c r="I12" s="26">
        <f t="shared" si="2"/>
        <v>0</v>
      </c>
      <c r="J12" s="10">
        <f t="shared" si="3"/>
        <v>0</v>
      </c>
      <c r="K12" s="32"/>
      <c r="L12" s="23">
        <f>IF(K12="x",'Gemensamma Tjänster'!$A16,0)</f>
        <v>0</v>
      </c>
      <c r="M12" s="26">
        <f t="shared" si="4"/>
        <v>0</v>
      </c>
      <c r="N12" s="10">
        <f t="shared" si="5"/>
        <v>0</v>
      </c>
      <c r="O12" s="282" t="s">
        <v>33</v>
      </c>
      <c r="P12" s="283">
        <f>IF(O12="x",'Gemensamma Tjänster'!$A16,0)</f>
        <v>61073</v>
      </c>
      <c r="Q12" s="284">
        <f t="shared" si="6"/>
        <v>9.69481485432379E-3</v>
      </c>
      <c r="R12" s="285">
        <f t="shared" si="7"/>
        <v>9622.6618799999997</v>
      </c>
      <c r="S12" s="32"/>
      <c r="T12" s="23">
        <f>IF(S12="x",'Gemensamma Tjänster'!$A16,0)</f>
        <v>0</v>
      </c>
      <c r="U12" s="26">
        <f t="shared" si="8"/>
        <v>0</v>
      </c>
      <c r="V12" s="10">
        <f t="shared" si="9"/>
        <v>0</v>
      </c>
      <c r="W12" s="32"/>
      <c r="X12" s="23">
        <f>IF(W12="x",'Gemensamma Tjänster'!$A16,0)</f>
        <v>0</v>
      </c>
      <c r="Y12" s="26">
        <f t="shared" si="10"/>
        <v>0</v>
      </c>
      <c r="Z12" s="10">
        <f t="shared" si="93"/>
        <v>0</v>
      </c>
      <c r="AA12" s="32"/>
      <c r="AB12" s="23">
        <f>IF(AA12="x",'Gemensamma Tjänster'!$A16,0)</f>
        <v>0</v>
      </c>
      <c r="AC12" s="26">
        <f t="shared" si="11"/>
        <v>0</v>
      </c>
      <c r="AD12" s="10">
        <f t="shared" si="12"/>
        <v>0</v>
      </c>
      <c r="AE12" s="32" t="s">
        <v>33</v>
      </c>
      <c r="AF12" s="23">
        <f>IF(AE12="x",'Gemensamma Tjänster'!$A16,0)</f>
        <v>61073</v>
      </c>
      <c r="AG12" s="26">
        <f t="shared" si="13"/>
        <v>5.7745993459809792E-3</v>
      </c>
      <c r="AH12" s="164">
        <v>31600</v>
      </c>
      <c r="AI12" s="32" t="s">
        <v>33</v>
      </c>
      <c r="AJ12" s="23">
        <f>IF(AI12="x",'Gemensamma Tjänster'!$A16,0)</f>
        <v>61073</v>
      </c>
      <c r="AK12" s="26">
        <f t="shared" si="14"/>
        <v>5.7745993459809792E-3</v>
      </c>
      <c r="AL12" s="164">
        <v>0</v>
      </c>
      <c r="AM12" s="32" t="s">
        <v>33</v>
      </c>
      <c r="AN12" s="23">
        <f>IF(AM12="x",'Gemensamma Tjänster'!$A16,0)</f>
        <v>61073</v>
      </c>
      <c r="AO12" s="26">
        <f t="shared" si="15"/>
        <v>5.7745993459809792E-3</v>
      </c>
      <c r="AP12" s="164">
        <f t="shared" si="16"/>
        <v>317611.07575876749</v>
      </c>
      <c r="AQ12" s="32" t="s">
        <v>33</v>
      </c>
      <c r="AR12" s="23">
        <f>IF(AQ12="x",'Gemensamma Tjänster'!$A16,0)</f>
        <v>61073</v>
      </c>
      <c r="AS12" s="26">
        <f t="shared" si="17"/>
        <v>5.7745993459809792E-3</v>
      </c>
      <c r="AT12" s="164">
        <f t="shared" si="18"/>
        <v>0</v>
      </c>
      <c r="AU12" s="32" t="s">
        <v>33</v>
      </c>
      <c r="AV12" s="23">
        <f>IF(AU12="x",'Gemensamma Tjänster'!$A16,0)</f>
        <v>61073</v>
      </c>
      <c r="AW12" s="26">
        <f t="shared" si="19"/>
        <v>5.7745993459809792E-3</v>
      </c>
      <c r="AX12" s="164">
        <v>2957.9264000000003</v>
      </c>
      <c r="AY12" s="32" t="s">
        <v>33</v>
      </c>
      <c r="AZ12" s="23">
        <f>IF(AY12="x",'Gemensamma Tjänster'!$A16,0)</f>
        <v>61073</v>
      </c>
      <c r="BA12" s="26">
        <f t="shared" si="20"/>
        <v>7.805851787870197E-3</v>
      </c>
      <c r="BB12" s="10">
        <f t="shared" si="21"/>
        <v>47807.565356532803</v>
      </c>
      <c r="BC12" s="32" t="s">
        <v>33</v>
      </c>
      <c r="BD12" s="23">
        <f>IF(BC12="x",'Gemensamma Tjänster'!$A16,0)</f>
        <v>61073</v>
      </c>
      <c r="BE12" s="26">
        <f t="shared" si="22"/>
        <v>1.1572833165917321E-2</v>
      </c>
      <c r="BF12" s="10">
        <f t="shared" si="23"/>
        <v>75469.972595343032</v>
      </c>
      <c r="BG12" s="32"/>
      <c r="BH12" s="23">
        <f>IF(BG12="x",'Gemensamma Tjänster'!$A16,0)</f>
        <v>0</v>
      </c>
      <c r="BI12" s="26">
        <f t="shared" si="24"/>
        <v>0</v>
      </c>
      <c r="BJ12" s="10">
        <f t="shared" si="25"/>
        <v>0</v>
      </c>
      <c r="BK12" s="32" t="s">
        <v>33</v>
      </c>
      <c r="BL12" s="23">
        <f>IF(BK12="x",'Gemensamma Tjänster'!$A16,0)</f>
        <v>61073</v>
      </c>
      <c r="BM12" s="26">
        <f t="shared" si="26"/>
        <v>6.917708906642249E-3</v>
      </c>
      <c r="BN12" s="10">
        <f t="shared" si="27"/>
        <v>8389.0366269839997</v>
      </c>
      <c r="BO12" s="32" t="s">
        <v>33</v>
      </c>
      <c r="BP12" s="23">
        <f>IF(BO12="x",'Gemensamma Tjänster'!$A16,0)</f>
        <v>61073</v>
      </c>
      <c r="BQ12" s="26">
        <f t="shared" si="28"/>
        <v>7.148431103546733E-3</v>
      </c>
      <c r="BR12" s="10">
        <f t="shared" si="29"/>
        <v>30105.209768559118</v>
      </c>
      <c r="BS12" s="32"/>
      <c r="BT12" s="23">
        <f>IF(BS12="x",'Gemensamma Tjänster'!$A16,0)</f>
        <v>0</v>
      </c>
      <c r="BU12" s="26">
        <f t="shared" si="30"/>
        <v>0</v>
      </c>
      <c r="BV12" s="10">
        <f t="shared" si="31"/>
        <v>0</v>
      </c>
      <c r="BW12" s="32" t="s">
        <v>33</v>
      </c>
      <c r="BX12" s="23">
        <f>IF(BW12="x",'Gemensamma Tjänster'!$A16,0)</f>
        <v>61073</v>
      </c>
      <c r="BY12" s="26">
        <f t="shared" si="32"/>
        <v>1.2604572880344994E-2</v>
      </c>
      <c r="BZ12" s="164">
        <v>109080</v>
      </c>
      <c r="CA12" s="32" t="s">
        <v>33</v>
      </c>
      <c r="CB12" s="23">
        <f>IF(CA12="x",'Gemensamma Tjänster'!$A16,0)</f>
        <v>61073</v>
      </c>
      <c r="CC12" s="26">
        <f t="shared" si="33"/>
        <v>5.7745993459809792E-3</v>
      </c>
      <c r="CD12" s="10">
        <f t="shared" si="34"/>
        <v>27208.388265605347</v>
      </c>
      <c r="CE12" s="32" t="s">
        <v>33</v>
      </c>
      <c r="CF12" s="23">
        <f>IF(CE12="x",'Gemensamma Tjänster'!$A16,0)</f>
        <v>61073</v>
      </c>
      <c r="CG12" s="26">
        <f t="shared" si="35"/>
        <v>2.1143931968837168E-2</v>
      </c>
      <c r="CH12" s="10">
        <f t="shared" si="36"/>
        <v>50944.541582218539</v>
      </c>
      <c r="CI12" s="32" t="s">
        <v>33</v>
      </c>
      <c r="CJ12" s="23">
        <f>IF(CI12="x",'Gemensamma Tjänster'!$A16,0)</f>
        <v>61073</v>
      </c>
      <c r="CK12" s="26">
        <f t="shared" si="37"/>
        <v>5.9321416534000564E-3</v>
      </c>
      <c r="CL12" s="10">
        <f t="shared" si="94"/>
        <v>83396.402960000007</v>
      </c>
      <c r="CM12" s="32" t="s">
        <v>33</v>
      </c>
      <c r="CN12" s="23">
        <f>IF(CM12="x",'Gemensamma Tjänster'!$A16,0)</f>
        <v>61073</v>
      </c>
      <c r="CO12" s="26">
        <f t="shared" si="38"/>
        <v>1.41847743786366E-2</v>
      </c>
      <c r="CP12" s="10">
        <f t="shared" si="39"/>
        <v>537442.4</v>
      </c>
      <c r="CQ12" s="282"/>
      <c r="CR12" s="283">
        <f>IF(CQ12="x",'Gemensamma Tjänster'!$A16,0)</f>
        <v>0</v>
      </c>
      <c r="CS12" s="284">
        <f t="shared" si="40"/>
        <v>0</v>
      </c>
      <c r="CT12" s="285">
        <f t="shared" si="41"/>
        <v>0</v>
      </c>
      <c r="CU12" s="32"/>
      <c r="CV12" s="23">
        <f>IF(CU12="x",'Gemensamma Tjänster'!$A16,0)</f>
        <v>0</v>
      </c>
      <c r="CW12" s="26">
        <f t="shared" si="42"/>
        <v>0</v>
      </c>
      <c r="CX12" s="10">
        <f t="shared" si="43"/>
        <v>0</v>
      </c>
      <c r="CY12" s="32" t="s">
        <v>33</v>
      </c>
      <c r="CZ12" s="23">
        <f>IF(CY12="x",'Gemensamma Tjänster'!$A16,0)</f>
        <v>61073</v>
      </c>
      <c r="DA12" s="26">
        <f t="shared" si="44"/>
        <v>6.1412976094360775E-3</v>
      </c>
      <c r="DB12" s="10">
        <f t="shared" si="45"/>
        <v>33939.128450760007</v>
      </c>
      <c r="DC12" s="32" t="s">
        <v>33</v>
      </c>
      <c r="DD12" s="23">
        <f>IF(DC12="x",'Gemensamma Tjänster'!$A16,0)</f>
        <v>61073</v>
      </c>
      <c r="DE12" s="26">
        <f t="shared" si="46"/>
        <v>5.7745993459809792E-3</v>
      </c>
      <c r="DF12" s="10">
        <f t="shared" si="47"/>
        <v>0</v>
      </c>
      <c r="DG12" s="32" t="s">
        <v>33</v>
      </c>
      <c r="DH12" s="23">
        <f>IF(DG12="x",'Gemensamma Tjänster'!$A16,0)</f>
        <v>61073</v>
      </c>
      <c r="DI12" s="26">
        <f t="shared" si="48"/>
        <v>5.7745993459809792E-3</v>
      </c>
      <c r="DJ12" s="10">
        <f t="shared" si="49"/>
        <v>0</v>
      </c>
      <c r="DK12" s="32" t="s">
        <v>33</v>
      </c>
      <c r="DL12" s="23">
        <f>IF(DK12="x",'Gemensamma Tjänster'!$A16,0)</f>
        <v>61073</v>
      </c>
      <c r="DM12" s="26">
        <f t="shared" si="50"/>
        <v>5.7745993459809792E-3</v>
      </c>
      <c r="DN12" s="10">
        <f t="shared" si="51"/>
        <v>0</v>
      </c>
      <c r="DO12" s="32" t="s">
        <v>33</v>
      </c>
      <c r="DP12" s="23">
        <f>IF(DO12="x",'Gemensamma Tjänster'!$A16,0)</f>
        <v>61073</v>
      </c>
      <c r="DQ12" s="26">
        <f t="shared" si="52"/>
        <v>5.7745993459809792E-3</v>
      </c>
      <c r="DR12" s="10">
        <f t="shared" si="53"/>
        <v>0</v>
      </c>
      <c r="DS12" s="32" t="s">
        <v>33</v>
      </c>
      <c r="DT12" s="23">
        <f>IF(DS12="x",'Gemensamma Tjänster'!$A16,0)</f>
        <v>61073</v>
      </c>
      <c r="DU12" s="26">
        <f t="shared" si="54"/>
        <v>5.7745993459809792E-3</v>
      </c>
      <c r="DV12" s="10">
        <f t="shared" si="55"/>
        <v>0</v>
      </c>
      <c r="DW12" s="32" t="s">
        <v>33</v>
      </c>
      <c r="DX12" s="23">
        <f>IF(DW12="x",'Gemensamma Tjänster'!$A16,0)</f>
        <v>61073</v>
      </c>
      <c r="DY12" s="26">
        <f t="shared" si="56"/>
        <v>5.7745993459809792E-3</v>
      </c>
      <c r="DZ12" s="10">
        <f t="shared" si="57"/>
        <v>0</v>
      </c>
      <c r="EA12" s="32" t="s">
        <v>33</v>
      </c>
      <c r="EB12" s="23">
        <f>IF(EA12="x",'Gemensamma Tjänster'!$A16,0)</f>
        <v>61073</v>
      </c>
      <c r="EC12" s="26">
        <f t="shared" si="58"/>
        <v>5.7745993459809792E-3</v>
      </c>
      <c r="ED12" s="10">
        <f t="shared" si="59"/>
        <v>0</v>
      </c>
      <c r="EE12" s="32" t="s">
        <v>33</v>
      </c>
      <c r="EF12" s="23">
        <f>IF(EE12="x",'Gemensamma Tjänster'!$A16,0)</f>
        <v>61073</v>
      </c>
      <c r="EG12" s="26">
        <f t="shared" si="60"/>
        <v>5.7745993459809792E-3</v>
      </c>
      <c r="EH12" s="10">
        <f t="shared" si="61"/>
        <v>0</v>
      </c>
      <c r="EI12" s="32" t="s">
        <v>33</v>
      </c>
      <c r="EJ12" s="23">
        <f>IF(EI12="x",'Gemensamma Tjänster'!$A16,0)</f>
        <v>61073</v>
      </c>
      <c r="EK12" s="26">
        <f t="shared" si="62"/>
        <v>5.7745993459809792E-3</v>
      </c>
      <c r="EL12" s="10">
        <f t="shared" si="63"/>
        <v>0</v>
      </c>
      <c r="EM12" s="32" t="s">
        <v>33</v>
      </c>
      <c r="EN12" s="23">
        <f>IF(EM12="x",'Gemensamma Tjänster'!$A16,0)</f>
        <v>61073</v>
      </c>
      <c r="EO12" s="26">
        <f t="shared" si="64"/>
        <v>5.7745993459809792E-3</v>
      </c>
      <c r="EP12" s="10">
        <f t="shared" si="65"/>
        <v>0</v>
      </c>
      <c r="EQ12" s="32" t="s">
        <v>33</v>
      </c>
      <c r="ER12" s="23">
        <f>IF(EQ12="x",'Gemensamma Tjänster'!$A16,0)</f>
        <v>61073</v>
      </c>
      <c r="ES12" s="26">
        <f t="shared" si="66"/>
        <v>5.7745993459809792E-3</v>
      </c>
      <c r="ET12" s="10">
        <f t="shared" si="67"/>
        <v>0</v>
      </c>
      <c r="EU12" s="32" t="s">
        <v>33</v>
      </c>
      <c r="EV12" s="23">
        <f>IF(EU12="x",'Gemensamma Tjänster'!$A16,0)</f>
        <v>61073</v>
      </c>
      <c r="EW12" s="26">
        <f t="shared" si="68"/>
        <v>5.7745993459809792E-3</v>
      </c>
      <c r="EX12" s="10">
        <f t="shared" si="69"/>
        <v>0</v>
      </c>
      <c r="EY12" s="32" t="s">
        <v>33</v>
      </c>
      <c r="EZ12" s="23">
        <f>IF(EY12="x",'Gemensamma Tjänster'!$A16,0)</f>
        <v>61073</v>
      </c>
      <c r="FA12" s="26">
        <f t="shared" si="70"/>
        <v>5.7745993459809792E-3</v>
      </c>
      <c r="FB12" s="10">
        <f t="shared" si="71"/>
        <v>0</v>
      </c>
      <c r="FC12" s="32" t="s">
        <v>33</v>
      </c>
      <c r="FD12" s="23">
        <f>IF(FC12="x",'Gemensamma Tjänster'!$A16,0)</f>
        <v>61073</v>
      </c>
      <c r="FE12" s="26">
        <f t="shared" si="72"/>
        <v>5.7745993459809792E-3</v>
      </c>
      <c r="FF12" s="10">
        <f t="shared" si="73"/>
        <v>0</v>
      </c>
      <c r="FG12" s="32" t="s">
        <v>33</v>
      </c>
      <c r="FH12" s="23">
        <f>IF(FG12="x",'Gemensamma Tjänster'!$A16,0)</f>
        <v>61073</v>
      </c>
      <c r="FI12" s="26">
        <f t="shared" si="74"/>
        <v>5.7745993459809792E-3</v>
      </c>
      <c r="FJ12" s="10">
        <f t="shared" si="75"/>
        <v>0</v>
      </c>
      <c r="FK12" s="32" t="s">
        <v>33</v>
      </c>
      <c r="FL12" s="23">
        <f>IF(FK12="x",'Gemensamma Tjänster'!$A16,0)</f>
        <v>61073</v>
      </c>
      <c r="FM12" s="26">
        <f t="shared" si="76"/>
        <v>5.7745993459809792E-3</v>
      </c>
      <c r="FN12" s="10">
        <f t="shared" si="77"/>
        <v>0</v>
      </c>
      <c r="FO12" s="32" t="s">
        <v>33</v>
      </c>
      <c r="FP12" s="23">
        <f>IF(FO12="x",'Gemensamma Tjänster'!$A16,0)</f>
        <v>61073</v>
      </c>
      <c r="FQ12" s="26">
        <f t="shared" si="78"/>
        <v>5.7745993459809792E-3</v>
      </c>
      <c r="FR12" s="10">
        <f t="shared" si="79"/>
        <v>0</v>
      </c>
      <c r="FS12" s="32" t="s">
        <v>33</v>
      </c>
      <c r="FT12" s="23">
        <f>IF(FS12="x",'Gemensamma Tjänster'!$A16,0)</f>
        <v>61073</v>
      </c>
      <c r="FU12" s="26">
        <f t="shared" si="80"/>
        <v>5.7745993459809792E-3</v>
      </c>
      <c r="FV12" s="10">
        <f t="shared" si="81"/>
        <v>0</v>
      </c>
      <c r="FW12" s="32" t="s">
        <v>33</v>
      </c>
      <c r="FX12" s="23">
        <f>IF(FW12="x",'Gemensamma Tjänster'!$A16,0)</f>
        <v>61073</v>
      </c>
      <c r="FY12" s="26">
        <f t="shared" si="82"/>
        <v>5.7745993459809792E-3</v>
      </c>
      <c r="FZ12" s="10">
        <f t="shared" si="83"/>
        <v>0</v>
      </c>
      <c r="GA12" s="32" t="s">
        <v>33</v>
      </c>
      <c r="GB12" s="23">
        <f>IF(GA12="x",'Gemensamma Tjänster'!$A16,0)</f>
        <v>61073</v>
      </c>
      <c r="GC12" s="26">
        <f t="shared" si="84"/>
        <v>5.7745993459809792E-3</v>
      </c>
      <c r="GD12" s="10">
        <f t="shared" si="85"/>
        <v>0</v>
      </c>
      <c r="GE12" s="32" t="s">
        <v>33</v>
      </c>
      <c r="GF12" s="23">
        <f>IF(GE12="x",'Gemensamma Tjänster'!$A16,0)</f>
        <v>61073</v>
      </c>
      <c r="GG12" s="26">
        <f t="shared" si="86"/>
        <v>5.7745993459809792E-3</v>
      </c>
      <c r="GH12" s="10">
        <f t="shared" si="87"/>
        <v>0</v>
      </c>
      <c r="GI12" s="32" t="s">
        <v>33</v>
      </c>
      <c r="GJ12" s="23">
        <f>IF(GI12="x",'Gemensamma Tjänster'!$A16,0)</f>
        <v>61073</v>
      </c>
      <c r="GK12" s="26">
        <f t="shared" si="88"/>
        <v>5.7745993459809792E-3</v>
      </c>
      <c r="GL12" s="10">
        <f t="shared" si="89"/>
        <v>0</v>
      </c>
      <c r="GM12" s="32" t="s">
        <v>33</v>
      </c>
      <c r="GN12" s="23">
        <f>IF(GM12="x",'Gemensamma Tjänster'!$A16,0)</f>
        <v>61073</v>
      </c>
      <c r="GO12" s="26">
        <f t="shared" si="90"/>
        <v>5.7745993459809792E-3</v>
      </c>
      <c r="GP12" s="10">
        <f t="shared" si="91"/>
        <v>0</v>
      </c>
    </row>
    <row r="13" spans="1:198" x14ac:dyDescent="0.3">
      <c r="A13" s="15" t="s">
        <v>113</v>
      </c>
      <c r="B13" s="19">
        <f t="shared" si="92"/>
        <v>2804904.6582596959</v>
      </c>
      <c r="C13" s="161"/>
      <c r="D13" s="24">
        <f>IF(C13="x",'Gemensamma Tjänster'!$A17,0)</f>
        <v>0</v>
      </c>
      <c r="E13" s="27">
        <f t="shared" si="0"/>
        <v>0</v>
      </c>
      <c r="F13" s="11">
        <f t="shared" si="1"/>
        <v>0</v>
      </c>
      <c r="G13" s="33"/>
      <c r="H13" s="24">
        <f>IF(G13="x",'Gemensamma Tjänster'!$A17,0)</f>
        <v>0</v>
      </c>
      <c r="I13" s="27">
        <f t="shared" si="2"/>
        <v>0</v>
      </c>
      <c r="J13" s="11">
        <f t="shared" si="3"/>
        <v>0</v>
      </c>
      <c r="K13" s="33" t="s">
        <v>33</v>
      </c>
      <c r="L13" s="24">
        <f>IF(K13="x",'Gemensamma Tjänster'!$A17,0)</f>
        <v>157558</v>
      </c>
      <c r="M13" s="27">
        <f t="shared" si="4"/>
        <v>1.4984015325810418E-2</v>
      </c>
      <c r="N13" s="11">
        <f t="shared" si="5"/>
        <v>24824.838480000002</v>
      </c>
      <c r="O13" s="286" t="s">
        <v>33</v>
      </c>
      <c r="P13" s="165">
        <f>IF(O13="x",'Gemensamma Tjänster'!$A17,0)</f>
        <v>157558</v>
      </c>
      <c r="Q13" s="287">
        <f t="shared" si="6"/>
        <v>2.5010980937853845E-2</v>
      </c>
      <c r="R13" s="200">
        <f t="shared" si="7"/>
        <v>24824.838480000002</v>
      </c>
      <c r="S13" s="33"/>
      <c r="T13" s="24">
        <f>IF(S13="x",'Gemensamma Tjänster'!$A17,0)</f>
        <v>0</v>
      </c>
      <c r="U13" s="27">
        <f t="shared" si="8"/>
        <v>0</v>
      </c>
      <c r="V13" s="11">
        <f t="shared" si="9"/>
        <v>0</v>
      </c>
      <c r="W13" s="33" t="s">
        <v>33</v>
      </c>
      <c r="X13" s="24">
        <f>IF(W13="x",'Gemensamma Tjänster'!$A17,0)</f>
        <v>157558</v>
      </c>
      <c r="Y13" s="27">
        <f t="shared" si="10"/>
        <v>1.957758549242241E-2</v>
      </c>
      <c r="Z13" s="11">
        <f t="shared" si="93"/>
        <v>183082.39599999998</v>
      </c>
      <c r="AA13" s="33"/>
      <c r="AB13" s="24">
        <f>IF(AA13="x",'Gemensamma Tjänster'!$A17,0)</f>
        <v>0</v>
      </c>
      <c r="AC13" s="27">
        <f t="shared" si="11"/>
        <v>0</v>
      </c>
      <c r="AD13" s="11">
        <f t="shared" si="12"/>
        <v>0</v>
      </c>
      <c r="AE13" s="33" t="s">
        <v>33</v>
      </c>
      <c r="AF13" s="24">
        <f>IF(AE13="x",'Gemensamma Tjänster'!$A17,0)</f>
        <v>157558</v>
      </c>
      <c r="AG13" s="27">
        <f t="shared" si="13"/>
        <v>1.4897488640709824E-2</v>
      </c>
      <c r="AH13" s="71">
        <v>31600</v>
      </c>
      <c r="AI13" s="33" t="s">
        <v>33</v>
      </c>
      <c r="AJ13" s="24">
        <f>IF(AI13="x",'Gemensamma Tjänster'!$A17,0)</f>
        <v>157558</v>
      </c>
      <c r="AK13" s="27">
        <f t="shared" si="14"/>
        <v>1.4897488640709824E-2</v>
      </c>
      <c r="AL13" s="71">
        <v>663699.6</v>
      </c>
      <c r="AM13" s="33" t="s">
        <v>33</v>
      </c>
      <c r="AN13" s="24">
        <f>IF(AM13="x",'Gemensamma Tjänster'!$A17,0)</f>
        <v>157558</v>
      </c>
      <c r="AO13" s="27">
        <f t="shared" si="15"/>
        <v>1.4897488640709824E-2</v>
      </c>
      <c r="AP13" s="71">
        <f t="shared" si="16"/>
        <v>819382.80212859833</v>
      </c>
      <c r="AQ13" s="33" t="s">
        <v>33</v>
      </c>
      <c r="AR13" s="24">
        <f>IF(AQ13="x",'Gemensamma Tjänster'!$A17,0)</f>
        <v>157558</v>
      </c>
      <c r="AS13" s="27">
        <f t="shared" si="17"/>
        <v>1.4897488640709824E-2</v>
      </c>
      <c r="AT13" s="71">
        <f t="shared" si="18"/>
        <v>0</v>
      </c>
      <c r="AU13" s="33" t="s">
        <v>33</v>
      </c>
      <c r="AV13" s="24">
        <f>IF(AU13="x",'Gemensamma Tjänster'!$A17,0)</f>
        <v>157558</v>
      </c>
      <c r="AW13" s="27">
        <f t="shared" si="19"/>
        <v>1.4897488640709824E-2</v>
      </c>
      <c r="AX13" s="71">
        <v>40058.054400000001</v>
      </c>
      <c r="AY13" s="33" t="s">
        <v>33</v>
      </c>
      <c r="AZ13" s="24">
        <f>IF(AY13="x",'Gemensamma Tjänster'!$A17,0)</f>
        <v>157558</v>
      </c>
      <c r="BA13" s="27">
        <f t="shared" si="20"/>
        <v>2.013777603840081E-2</v>
      </c>
      <c r="BB13" s="11">
        <f t="shared" si="21"/>
        <v>123335.4245320288</v>
      </c>
      <c r="BC13" s="33" t="s">
        <v>33</v>
      </c>
      <c r="BD13" s="24">
        <f>IF(BC13="x",'Gemensamma Tjänster'!$A17,0)</f>
        <v>157558</v>
      </c>
      <c r="BE13" s="27">
        <f t="shared" si="22"/>
        <v>2.9855950222776043E-2</v>
      </c>
      <c r="BF13" s="11">
        <f t="shared" si="23"/>
        <v>194699.75180811583</v>
      </c>
      <c r="BG13" s="33" t="s">
        <v>33</v>
      </c>
      <c r="BH13" s="24">
        <f>IF(BG13="x",'Gemensamma Tjänster'!$A17,0)</f>
        <v>157558</v>
      </c>
      <c r="BI13" s="27">
        <f t="shared" si="24"/>
        <v>1.5986624476161504E-2</v>
      </c>
      <c r="BJ13" s="11">
        <f t="shared" si="25"/>
        <v>0</v>
      </c>
      <c r="BK13" s="33"/>
      <c r="BL13" s="24">
        <f>IF(BK13="x",'Gemensamma Tjänster'!$A17,0)</f>
        <v>0</v>
      </c>
      <c r="BM13" s="27">
        <f t="shared" si="26"/>
        <v>0</v>
      </c>
      <c r="BN13" s="11">
        <f t="shared" si="27"/>
        <v>0</v>
      </c>
      <c r="BO13" s="33"/>
      <c r="BP13" s="24">
        <f>IF(BO13="x",'Gemensamma Tjänster'!$A17,0)</f>
        <v>0</v>
      </c>
      <c r="BQ13" s="27">
        <f t="shared" si="28"/>
        <v>0</v>
      </c>
      <c r="BR13" s="11">
        <f t="shared" si="29"/>
        <v>0</v>
      </c>
      <c r="BS13" s="33" t="s">
        <v>33</v>
      </c>
      <c r="BT13" s="24">
        <f>IF(BS13="x",'Gemensamma Tjänster'!$A17,0)</f>
        <v>157558</v>
      </c>
      <c r="BU13" s="27">
        <f t="shared" si="30"/>
        <v>1.5175346048706198E-2</v>
      </c>
      <c r="BV13" s="11">
        <f t="shared" si="31"/>
        <v>133931.37967447386</v>
      </c>
      <c r="BW13" s="33"/>
      <c r="BX13" s="24">
        <f>IF(BW13="x",'Gemensamma Tjänster'!$A17,0)</f>
        <v>0</v>
      </c>
      <c r="BY13" s="27">
        <f t="shared" si="32"/>
        <v>0</v>
      </c>
      <c r="BZ13" s="71">
        <v>0</v>
      </c>
      <c r="CA13" s="33" t="s">
        <v>33</v>
      </c>
      <c r="CB13" s="24">
        <f>IF(CA13="x",'Gemensamma Tjänster'!$A17,0)</f>
        <v>157558</v>
      </c>
      <c r="CC13" s="27">
        <f t="shared" si="33"/>
        <v>1.4897488640709824E-2</v>
      </c>
      <c r="CD13" s="11">
        <f t="shared" si="34"/>
        <v>70193.035193166317</v>
      </c>
      <c r="CE13" s="33" t="s">
        <v>33</v>
      </c>
      <c r="CF13" s="24">
        <f>IF(CE13="x",'Gemensamma Tjänster'!$A17,0)</f>
        <v>157558</v>
      </c>
      <c r="CG13" s="27">
        <f t="shared" si="35"/>
        <v>5.4547764693826183E-2</v>
      </c>
      <c r="CH13" s="11">
        <f t="shared" si="36"/>
        <v>131428.29208670263</v>
      </c>
      <c r="CI13" s="33" t="s">
        <v>33</v>
      </c>
      <c r="CJ13" s="24">
        <f>IF(CI13="x",'Gemensamma Tjänster'!$A17,0)</f>
        <v>157558</v>
      </c>
      <c r="CK13" s="27">
        <f t="shared" si="37"/>
        <v>1.5303921121058505E-2</v>
      </c>
      <c r="CL13" s="11">
        <f t="shared" si="94"/>
        <v>215148.60016</v>
      </c>
      <c r="CM13" s="33"/>
      <c r="CN13" s="24">
        <f>IF(CM13="x",'Gemensamma Tjänster'!$A17,0)</f>
        <v>0</v>
      </c>
      <c r="CO13" s="27">
        <f t="shared" si="38"/>
        <v>0</v>
      </c>
      <c r="CP13" s="11">
        <f t="shared" si="39"/>
        <v>0</v>
      </c>
      <c r="CQ13" s="286"/>
      <c r="CR13" s="165">
        <f>IF(CQ13="x",'Gemensamma Tjänster'!$A17,0)</f>
        <v>0</v>
      </c>
      <c r="CS13" s="287">
        <f t="shared" si="40"/>
        <v>0</v>
      </c>
      <c r="CT13" s="200">
        <f t="shared" si="41"/>
        <v>0</v>
      </c>
      <c r="CU13" s="33" t="s">
        <v>33</v>
      </c>
      <c r="CV13" s="24">
        <f>IF(CU13="x",'Gemensamma Tjänster'!$A17,0)</f>
        <v>157558</v>
      </c>
      <c r="CW13" s="27">
        <f t="shared" si="42"/>
        <v>2.5474351839605908E-2</v>
      </c>
      <c r="CX13" s="11">
        <f t="shared" si="43"/>
        <v>61138.439997650006</v>
      </c>
      <c r="CY13" s="33" t="s">
        <v>33</v>
      </c>
      <c r="CZ13" s="24">
        <f>IF(CY13="x",'Gemensamma Tjänster'!$A17,0)</f>
        <v>157558</v>
      </c>
      <c r="DA13" s="27">
        <f t="shared" si="44"/>
        <v>1.5843508076359921E-2</v>
      </c>
      <c r="DB13" s="11">
        <f t="shared" si="45"/>
        <v>87557.205318960012</v>
      </c>
      <c r="DC13" s="33" t="s">
        <v>33</v>
      </c>
      <c r="DD13" s="24">
        <f>IF(DC13="x",'Gemensamma Tjänster'!$A17,0)</f>
        <v>157558</v>
      </c>
      <c r="DE13" s="27">
        <f t="shared" si="46"/>
        <v>1.4897488640709824E-2</v>
      </c>
      <c r="DF13" s="11">
        <f t="shared" si="47"/>
        <v>0</v>
      </c>
      <c r="DG13" s="33" t="s">
        <v>33</v>
      </c>
      <c r="DH13" s="24">
        <f>IF(DG13="x",'Gemensamma Tjänster'!$A17,0)</f>
        <v>157558</v>
      </c>
      <c r="DI13" s="27">
        <f t="shared" si="48"/>
        <v>1.4897488640709824E-2</v>
      </c>
      <c r="DJ13" s="11">
        <f t="shared" si="49"/>
        <v>0</v>
      </c>
      <c r="DK13" s="33" t="s">
        <v>33</v>
      </c>
      <c r="DL13" s="24">
        <f>IF(DK13="x",'Gemensamma Tjänster'!$A17,0)</f>
        <v>157558</v>
      </c>
      <c r="DM13" s="27">
        <f t="shared" si="50"/>
        <v>1.4897488640709824E-2</v>
      </c>
      <c r="DN13" s="11">
        <f t="shared" si="51"/>
        <v>0</v>
      </c>
      <c r="DO13" s="33" t="s">
        <v>33</v>
      </c>
      <c r="DP13" s="24">
        <f>IF(DO13="x",'Gemensamma Tjänster'!$A17,0)</f>
        <v>157558</v>
      </c>
      <c r="DQ13" s="27">
        <f t="shared" si="52"/>
        <v>1.4897488640709824E-2</v>
      </c>
      <c r="DR13" s="11">
        <f t="shared" si="53"/>
        <v>0</v>
      </c>
      <c r="DS13" s="33" t="s">
        <v>33</v>
      </c>
      <c r="DT13" s="24">
        <f>IF(DS13="x",'Gemensamma Tjänster'!$A17,0)</f>
        <v>157558</v>
      </c>
      <c r="DU13" s="27">
        <f t="shared" si="54"/>
        <v>1.4897488640709824E-2</v>
      </c>
      <c r="DV13" s="11">
        <f t="shared" si="55"/>
        <v>0</v>
      </c>
      <c r="DW13" s="33" t="s">
        <v>33</v>
      </c>
      <c r="DX13" s="24">
        <f>IF(DW13="x",'Gemensamma Tjänster'!$A17,0)</f>
        <v>157558</v>
      </c>
      <c r="DY13" s="27">
        <f t="shared" si="56"/>
        <v>1.4897488640709824E-2</v>
      </c>
      <c r="DZ13" s="11">
        <f t="shared" si="57"/>
        <v>0</v>
      </c>
      <c r="EA13" s="33" t="s">
        <v>33</v>
      </c>
      <c r="EB13" s="24">
        <f>IF(EA13="x",'Gemensamma Tjänster'!$A17,0)</f>
        <v>157558</v>
      </c>
      <c r="EC13" s="27">
        <f t="shared" si="58"/>
        <v>1.4897488640709824E-2</v>
      </c>
      <c r="ED13" s="11">
        <f t="shared" si="59"/>
        <v>0</v>
      </c>
      <c r="EE13" s="33" t="s">
        <v>33</v>
      </c>
      <c r="EF13" s="24">
        <f>IF(EE13="x",'Gemensamma Tjänster'!$A17,0)</f>
        <v>157558</v>
      </c>
      <c r="EG13" s="27">
        <f t="shared" si="60"/>
        <v>1.4897488640709824E-2</v>
      </c>
      <c r="EH13" s="11">
        <f t="shared" si="61"/>
        <v>0</v>
      </c>
      <c r="EI13" s="33" t="s">
        <v>33</v>
      </c>
      <c r="EJ13" s="24">
        <f>IF(EI13="x",'Gemensamma Tjänster'!$A17,0)</f>
        <v>157558</v>
      </c>
      <c r="EK13" s="27">
        <f t="shared" si="62"/>
        <v>1.4897488640709824E-2</v>
      </c>
      <c r="EL13" s="11">
        <f t="shared" si="63"/>
        <v>0</v>
      </c>
      <c r="EM13" s="33" t="s">
        <v>33</v>
      </c>
      <c r="EN13" s="24">
        <f>IF(EM13="x",'Gemensamma Tjänster'!$A17,0)</f>
        <v>157558</v>
      </c>
      <c r="EO13" s="27">
        <f t="shared" si="64"/>
        <v>1.4897488640709824E-2</v>
      </c>
      <c r="EP13" s="11">
        <f t="shared" si="65"/>
        <v>0</v>
      </c>
      <c r="EQ13" s="33" t="s">
        <v>33</v>
      </c>
      <c r="ER13" s="24">
        <f>IF(EQ13="x",'Gemensamma Tjänster'!$A17,0)</f>
        <v>157558</v>
      </c>
      <c r="ES13" s="27">
        <f t="shared" si="66"/>
        <v>1.4897488640709824E-2</v>
      </c>
      <c r="ET13" s="11">
        <f t="shared" si="67"/>
        <v>0</v>
      </c>
      <c r="EU13" s="33" t="s">
        <v>33</v>
      </c>
      <c r="EV13" s="24">
        <f>IF(EU13="x",'Gemensamma Tjänster'!$A17,0)</f>
        <v>157558</v>
      </c>
      <c r="EW13" s="27">
        <f t="shared" si="68"/>
        <v>1.4897488640709824E-2</v>
      </c>
      <c r="EX13" s="11">
        <f t="shared" si="69"/>
        <v>0</v>
      </c>
      <c r="EY13" s="33" t="s">
        <v>33</v>
      </c>
      <c r="EZ13" s="24">
        <f>IF(EY13="x",'Gemensamma Tjänster'!$A17,0)</f>
        <v>157558</v>
      </c>
      <c r="FA13" s="27">
        <f t="shared" si="70"/>
        <v>1.4897488640709824E-2</v>
      </c>
      <c r="FB13" s="11">
        <f t="shared" si="71"/>
        <v>0</v>
      </c>
      <c r="FC13" s="33" t="s">
        <v>33</v>
      </c>
      <c r="FD13" s="24">
        <f>IF(FC13="x",'Gemensamma Tjänster'!$A17,0)</f>
        <v>157558</v>
      </c>
      <c r="FE13" s="27">
        <f t="shared" si="72"/>
        <v>1.4897488640709824E-2</v>
      </c>
      <c r="FF13" s="11">
        <f t="shared" si="73"/>
        <v>0</v>
      </c>
      <c r="FG13" s="33" t="s">
        <v>33</v>
      </c>
      <c r="FH13" s="24">
        <f>IF(FG13="x",'Gemensamma Tjänster'!$A17,0)</f>
        <v>157558</v>
      </c>
      <c r="FI13" s="27">
        <f t="shared" si="74"/>
        <v>1.4897488640709824E-2</v>
      </c>
      <c r="FJ13" s="11">
        <f t="shared" si="75"/>
        <v>0</v>
      </c>
      <c r="FK13" s="33" t="s">
        <v>33</v>
      </c>
      <c r="FL13" s="24">
        <f>IF(FK13="x",'Gemensamma Tjänster'!$A17,0)</f>
        <v>157558</v>
      </c>
      <c r="FM13" s="27">
        <f t="shared" si="76"/>
        <v>1.4897488640709824E-2</v>
      </c>
      <c r="FN13" s="11">
        <f t="shared" si="77"/>
        <v>0</v>
      </c>
      <c r="FO13" s="33" t="s">
        <v>33</v>
      </c>
      <c r="FP13" s="24">
        <f>IF(FO13="x",'Gemensamma Tjänster'!$A17,0)</f>
        <v>157558</v>
      </c>
      <c r="FQ13" s="27">
        <f t="shared" si="78"/>
        <v>1.4897488640709824E-2</v>
      </c>
      <c r="FR13" s="11">
        <f t="shared" si="79"/>
        <v>0</v>
      </c>
      <c r="FS13" s="33" t="s">
        <v>33</v>
      </c>
      <c r="FT13" s="24">
        <f>IF(FS13="x",'Gemensamma Tjänster'!$A17,0)</f>
        <v>157558</v>
      </c>
      <c r="FU13" s="27">
        <f t="shared" si="80"/>
        <v>1.4897488640709824E-2</v>
      </c>
      <c r="FV13" s="11">
        <f t="shared" si="81"/>
        <v>0</v>
      </c>
      <c r="FW13" s="33" t="s">
        <v>33</v>
      </c>
      <c r="FX13" s="24">
        <f>IF(FW13="x",'Gemensamma Tjänster'!$A17,0)</f>
        <v>157558</v>
      </c>
      <c r="FY13" s="27">
        <f t="shared" si="82"/>
        <v>1.4897488640709824E-2</v>
      </c>
      <c r="FZ13" s="11">
        <f t="shared" si="83"/>
        <v>0</v>
      </c>
      <c r="GA13" s="33" t="s">
        <v>33</v>
      </c>
      <c r="GB13" s="24">
        <f>IF(GA13="x",'Gemensamma Tjänster'!$A17,0)</f>
        <v>157558</v>
      </c>
      <c r="GC13" s="27">
        <f t="shared" si="84"/>
        <v>1.4897488640709824E-2</v>
      </c>
      <c r="GD13" s="11">
        <f t="shared" si="85"/>
        <v>0</v>
      </c>
      <c r="GE13" s="33" t="s">
        <v>33</v>
      </c>
      <c r="GF13" s="24">
        <f>IF(GE13="x",'Gemensamma Tjänster'!$A17,0)</f>
        <v>157558</v>
      </c>
      <c r="GG13" s="27">
        <f t="shared" si="86"/>
        <v>1.4897488640709824E-2</v>
      </c>
      <c r="GH13" s="11">
        <f t="shared" si="87"/>
        <v>0</v>
      </c>
      <c r="GI13" s="33" t="s">
        <v>33</v>
      </c>
      <c r="GJ13" s="24">
        <f>IF(GI13="x",'Gemensamma Tjänster'!$A17,0)</f>
        <v>157558</v>
      </c>
      <c r="GK13" s="27">
        <f t="shared" si="88"/>
        <v>1.4897488640709824E-2</v>
      </c>
      <c r="GL13" s="11">
        <f t="shared" si="89"/>
        <v>0</v>
      </c>
      <c r="GM13" s="33" t="s">
        <v>33</v>
      </c>
      <c r="GN13" s="24">
        <f>IF(GM13="x",'Gemensamma Tjänster'!$A17,0)</f>
        <v>157558</v>
      </c>
      <c r="GO13" s="27">
        <f t="shared" si="90"/>
        <v>1.4897488640709824E-2</v>
      </c>
      <c r="GP13" s="11">
        <f t="shared" si="91"/>
        <v>0</v>
      </c>
    </row>
    <row r="14" spans="1:198" x14ac:dyDescent="0.3">
      <c r="A14" s="14" t="s">
        <v>15</v>
      </c>
      <c r="B14" s="18">
        <f t="shared" si="92"/>
        <v>41986185.561634861</v>
      </c>
      <c r="C14" s="162" t="s">
        <v>33</v>
      </c>
      <c r="D14" s="23">
        <f>IF(C14="x",'Gemensamma Tjänster'!$A18,0)</f>
        <v>1426067</v>
      </c>
      <c r="E14" s="26">
        <f t="shared" si="0"/>
        <v>0.13687719841471785</v>
      </c>
      <c r="F14" s="10">
        <f t="shared" si="1"/>
        <v>224691.11652000001</v>
      </c>
      <c r="G14" s="32"/>
      <c r="H14" s="23">
        <f>IF(G14="x",'Gemensamma Tjänster'!$A18,0)</f>
        <v>0</v>
      </c>
      <c r="I14" s="26">
        <f t="shared" si="2"/>
        <v>0</v>
      </c>
      <c r="J14" s="10">
        <f t="shared" si="3"/>
        <v>0</v>
      </c>
      <c r="K14" s="32" t="s">
        <v>33</v>
      </c>
      <c r="L14" s="23">
        <f>IF(K14="x",'Gemensamma Tjänster'!$A18,0)</f>
        <v>1426067</v>
      </c>
      <c r="M14" s="26">
        <f t="shared" si="4"/>
        <v>0.13562123017322184</v>
      </c>
      <c r="N14" s="10">
        <f t="shared" si="5"/>
        <v>224691.11652000001</v>
      </c>
      <c r="O14" s="282"/>
      <c r="P14" s="283">
        <f>IF(O14="x",'Gemensamma Tjänster'!$A18,0)</f>
        <v>0</v>
      </c>
      <c r="Q14" s="284">
        <f t="shared" si="6"/>
        <v>0</v>
      </c>
      <c r="R14" s="285">
        <f t="shared" si="7"/>
        <v>0</v>
      </c>
      <c r="S14" s="32"/>
      <c r="T14" s="23">
        <f>IF(S14="x",'Gemensamma Tjänster'!$A18,0)</f>
        <v>0</v>
      </c>
      <c r="U14" s="26">
        <f t="shared" si="8"/>
        <v>0</v>
      </c>
      <c r="V14" s="10">
        <f t="shared" si="9"/>
        <v>0</v>
      </c>
      <c r="W14" s="32" t="s">
        <v>33</v>
      </c>
      <c r="X14" s="23">
        <f>IF(W14="x",'Gemensamma Tjänster'!$A18,0)</f>
        <v>1426067</v>
      </c>
      <c r="Y14" s="26">
        <f t="shared" si="10"/>
        <v>0.17719791194621887</v>
      </c>
      <c r="Z14" s="10">
        <f t="shared" si="93"/>
        <v>1657089.8539999998</v>
      </c>
      <c r="AA14" s="32"/>
      <c r="AB14" s="23">
        <f>IF(AA14="x",'Gemensamma Tjänster'!$A18,0)</f>
        <v>0</v>
      </c>
      <c r="AC14" s="26">
        <f t="shared" si="11"/>
        <v>0</v>
      </c>
      <c r="AD14" s="10">
        <f t="shared" si="12"/>
        <v>0</v>
      </c>
      <c r="AE14" s="32" t="s">
        <v>33</v>
      </c>
      <c r="AF14" s="23">
        <f>IF(AE14="x",'Gemensamma Tjänster'!$A18,0)</f>
        <v>1426067</v>
      </c>
      <c r="AG14" s="26">
        <f t="shared" si="13"/>
        <v>0.1348380719061624</v>
      </c>
      <c r="AH14" s="164">
        <v>52600</v>
      </c>
      <c r="AI14" s="32" t="s">
        <v>33</v>
      </c>
      <c r="AJ14" s="23">
        <f>IF(AI14="x",'Gemensamma Tjänster'!$A18,0)</f>
        <v>1426067</v>
      </c>
      <c r="AK14" s="26">
        <f t="shared" si="14"/>
        <v>0.1348380719061624</v>
      </c>
      <c r="AL14" s="164">
        <v>4241088</v>
      </c>
      <c r="AM14" s="32" t="s">
        <v>33</v>
      </c>
      <c r="AN14" s="23">
        <f>IF(AM14="x",'Gemensamma Tjänster'!$A18,0)</f>
        <v>1426067</v>
      </c>
      <c r="AO14" s="26">
        <f t="shared" si="15"/>
        <v>0.1348380719061624</v>
      </c>
      <c r="AP14" s="164">
        <f t="shared" si="16"/>
        <v>7416283.3653836921</v>
      </c>
      <c r="AQ14" s="32" t="s">
        <v>33</v>
      </c>
      <c r="AR14" s="23">
        <f>IF(AQ14="x",'Gemensamma Tjänster'!$A18,0)</f>
        <v>1426067</v>
      </c>
      <c r="AS14" s="26">
        <f t="shared" si="17"/>
        <v>0.1348380719061624</v>
      </c>
      <c r="AT14" s="164">
        <f t="shared" si="18"/>
        <v>0</v>
      </c>
      <c r="AU14" s="32" t="s">
        <v>33</v>
      </c>
      <c r="AV14" s="23">
        <f>IF(AU14="x",'Gemensamma Tjänster'!$A18,0)</f>
        <v>1426067</v>
      </c>
      <c r="AW14" s="26">
        <f t="shared" si="19"/>
        <v>0.1348380719061624</v>
      </c>
      <c r="AX14" s="164">
        <v>2018064.1936000001</v>
      </c>
      <c r="AY14" s="32" t="s">
        <v>33</v>
      </c>
      <c r="AZ14" s="23">
        <f>IF(AY14="x",'Gemensamma Tjänster'!$A18,0)</f>
        <v>1426067</v>
      </c>
      <c r="BA14" s="26">
        <f t="shared" si="20"/>
        <v>0.18226823050403107</v>
      </c>
      <c r="BB14" s="10">
        <f t="shared" si="21"/>
        <v>1116316.3968577713</v>
      </c>
      <c r="BC14" s="32" t="s">
        <v>33</v>
      </c>
      <c r="BD14" s="158">
        <f>IF(BC14="x",'Gemensamma Tjänster'!$A18,0)</f>
        <v>1426067</v>
      </c>
      <c r="BE14" s="312">
        <f t="shared" si="22"/>
        <v>0.27022801359717413</v>
      </c>
      <c r="BF14" s="10">
        <f t="shared" si="23"/>
        <v>1762239.2449875241</v>
      </c>
      <c r="BG14" s="32" t="s">
        <v>33</v>
      </c>
      <c r="BH14" s="23">
        <f>IF(BG14="x",'Gemensamma Tjänster'!$A18,0)</f>
        <v>1426067</v>
      </c>
      <c r="BI14" s="26">
        <f t="shared" si="24"/>
        <v>0.14469590631288928</v>
      </c>
      <c r="BJ14" s="10">
        <f t="shared" si="25"/>
        <v>0</v>
      </c>
      <c r="BK14" s="32" t="s">
        <v>33</v>
      </c>
      <c r="BL14" s="23">
        <f>IF(BK14="x",'Gemensamma Tjänster'!$A18,0)</f>
        <v>1426067</v>
      </c>
      <c r="BM14" s="26">
        <f t="shared" si="26"/>
        <v>0.16152991317552096</v>
      </c>
      <c r="BN14" s="10">
        <f t="shared" si="27"/>
        <v>195885.715382136</v>
      </c>
      <c r="BO14" s="32" t="s">
        <v>33</v>
      </c>
      <c r="BP14" s="23">
        <f>IF(BO14="x",'Gemensamma Tjänster'!$A18,0)</f>
        <v>1426067</v>
      </c>
      <c r="BQ14" s="26">
        <f t="shared" si="28"/>
        <v>0.16691732350697655</v>
      </c>
      <c r="BR14" s="10">
        <f t="shared" si="29"/>
        <v>702962.78517544246</v>
      </c>
      <c r="BS14" s="32" t="s">
        <v>33</v>
      </c>
      <c r="BT14" s="23">
        <f>IF(BS14="x",'Gemensamma Tjänster'!$A18,0)</f>
        <v>1426067</v>
      </c>
      <c r="BU14" s="26">
        <f t="shared" si="30"/>
        <v>0.13735297613348926</v>
      </c>
      <c r="BV14" s="10">
        <f t="shared" si="31"/>
        <v>1212221.028562421</v>
      </c>
      <c r="BW14" s="32" t="s">
        <v>33</v>
      </c>
      <c r="BX14" s="23">
        <f>IF(BW14="x",'Gemensamma Tjänster'!$A18,0)</f>
        <v>1426067</v>
      </c>
      <c r="BY14" s="26">
        <f t="shared" si="32"/>
        <v>0.29431934625374462</v>
      </c>
      <c r="BZ14" s="164">
        <v>3494600</v>
      </c>
      <c r="CA14" s="32" t="s">
        <v>33</v>
      </c>
      <c r="CB14" s="23">
        <f>IF(CA14="x",'Gemensamma Tjänster'!$A18,0)</f>
        <v>1426067</v>
      </c>
      <c r="CC14" s="26">
        <f t="shared" si="33"/>
        <v>0.1348380719061624</v>
      </c>
      <c r="CD14" s="10">
        <f t="shared" si="34"/>
        <v>635321.41255165159</v>
      </c>
      <c r="CE14" s="32" t="s">
        <v>33</v>
      </c>
      <c r="CF14" s="23">
        <f>IF(CE14="x",'Gemensamma Tjänster'!$A18,0)</f>
        <v>1426067</v>
      </c>
      <c r="CG14" s="26">
        <f t="shared" si="35"/>
        <v>0.49371512175599225</v>
      </c>
      <c r="CH14" s="10">
        <f t="shared" si="36"/>
        <v>1189565.4312139512</v>
      </c>
      <c r="CI14" s="32" t="s">
        <v>33</v>
      </c>
      <c r="CJ14" s="23">
        <f>IF(CI14="x",'Gemensamma Tjänster'!$A18,0)</f>
        <v>1426067</v>
      </c>
      <c r="CK14" s="26">
        <f t="shared" si="37"/>
        <v>0.13851671690009101</v>
      </c>
      <c r="CL14" s="10">
        <f t="shared" si="94"/>
        <v>1947323.0098400002</v>
      </c>
      <c r="CM14" s="32" t="s">
        <v>33</v>
      </c>
      <c r="CN14" s="23">
        <f>IF(CM14="x",'Gemensamma Tjänster'!$A18,0)</f>
        <v>1426067</v>
      </c>
      <c r="CO14" s="26">
        <f t="shared" si="38"/>
        <v>0.33121737336988788</v>
      </c>
      <c r="CP14" s="10">
        <f t="shared" si="39"/>
        <v>12549389.600000001</v>
      </c>
      <c r="CQ14" s="282"/>
      <c r="CR14" s="283">
        <f>IF(CQ14="x",'Gemensamma Tjänster'!$A18,0)</f>
        <v>0</v>
      </c>
      <c r="CS14" s="284">
        <f t="shared" si="40"/>
        <v>0</v>
      </c>
      <c r="CT14" s="285">
        <f t="shared" si="41"/>
        <v>0</v>
      </c>
      <c r="CU14" s="32" t="s">
        <v>33</v>
      </c>
      <c r="CV14" s="23">
        <f>IF(CU14="x",'Gemensamma Tjänster'!$A18,0)</f>
        <v>1426067</v>
      </c>
      <c r="CW14" s="26">
        <f t="shared" si="42"/>
        <v>0.2305699012735074</v>
      </c>
      <c r="CX14" s="10">
        <f t="shared" si="43"/>
        <v>553367.72307422501</v>
      </c>
      <c r="CY14" s="32" t="s">
        <v>33</v>
      </c>
      <c r="CZ14" s="23">
        <f>IF(CY14="x",'Gemensamma Tjänster'!$A18,0)</f>
        <v>1426067</v>
      </c>
      <c r="DA14" s="26">
        <f t="shared" si="44"/>
        <v>0.14340055111089481</v>
      </c>
      <c r="DB14" s="10">
        <f t="shared" si="45"/>
        <v>792485.56796604011</v>
      </c>
      <c r="DC14" s="32" t="s">
        <v>33</v>
      </c>
      <c r="DD14" s="23">
        <f>IF(DC14="x",'Gemensamma Tjänster'!$A18,0)</f>
        <v>1426067</v>
      </c>
      <c r="DE14" s="26">
        <f t="shared" si="46"/>
        <v>0.1348380719061624</v>
      </c>
      <c r="DF14" s="10">
        <f t="shared" si="47"/>
        <v>0</v>
      </c>
      <c r="DG14" s="32" t="s">
        <v>33</v>
      </c>
      <c r="DH14" s="23">
        <f>IF(DG14="x",'Gemensamma Tjänster'!$A18,0)</f>
        <v>1426067</v>
      </c>
      <c r="DI14" s="26">
        <f t="shared" si="48"/>
        <v>0.1348380719061624</v>
      </c>
      <c r="DJ14" s="10">
        <f t="shared" si="49"/>
        <v>0</v>
      </c>
      <c r="DK14" s="32" t="s">
        <v>33</v>
      </c>
      <c r="DL14" s="23">
        <f>IF(DK14="x",'Gemensamma Tjänster'!$A18,0)</f>
        <v>1426067</v>
      </c>
      <c r="DM14" s="26">
        <f t="shared" si="50"/>
        <v>0.1348380719061624</v>
      </c>
      <c r="DN14" s="10">
        <f t="shared" si="51"/>
        <v>0</v>
      </c>
      <c r="DO14" s="32" t="s">
        <v>33</v>
      </c>
      <c r="DP14" s="23">
        <f>IF(DO14="x",'Gemensamma Tjänster'!$A18,0)</f>
        <v>1426067</v>
      </c>
      <c r="DQ14" s="26">
        <f t="shared" si="52"/>
        <v>0.1348380719061624</v>
      </c>
      <c r="DR14" s="10">
        <f t="shared" si="53"/>
        <v>0</v>
      </c>
      <c r="DS14" s="32" t="s">
        <v>33</v>
      </c>
      <c r="DT14" s="23">
        <f>IF(DS14="x",'Gemensamma Tjänster'!$A18,0)</f>
        <v>1426067</v>
      </c>
      <c r="DU14" s="26">
        <f t="shared" si="54"/>
        <v>0.1348380719061624</v>
      </c>
      <c r="DV14" s="10">
        <f t="shared" si="55"/>
        <v>0</v>
      </c>
      <c r="DW14" s="32" t="s">
        <v>33</v>
      </c>
      <c r="DX14" s="23">
        <f>IF(DW14="x",'Gemensamma Tjänster'!$A18,0)</f>
        <v>1426067</v>
      </c>
      <c r="DY14" s="26">
        <f t="shared" si="56"/>
        <v>0.1348380719061624</v>
      </c>
      <c r="DZ14" s="10">
        <f t="shared" si="57"/>
        <v>0</v>
      </c>
      <c r="EA14" s="32" t="s">
        <v>33</v>
      </c>
      <c r="EB14" s="23">
        <f>IF(EA14="x",'Gemensamma Tjänster'!$A18,0)</f>
        <v>1426067</v>
      </c>
      <c r="EC14" s="26">
        <f t="shared" si="58"/>
        <v>0.1348380719061624</v>
      </c>
      <c r="ED14" s="10">
        <f t="shared" si="59"/>
        <v>0</v>
      </c>
      <c r="EE14" s="32" t="s">
        <v>33</v>
      </c>
      <c r="EF14" s="23">
        <f>IF(EE14="x",'Gemensamma Tjänster'!$A18,0)</f>
        <v>1426067</v>
      </c>
      <c r="EG14" s="26">
        <f t="shared" si="60"/>
        <v>0.1348380719061624</v>
      </c>
      <c r="EH14" s="10">
        <f t="shared" si="61"/>
        <v>0</v>
      </c>
      <c r="EI14" s="32" t="s">
        <v>33</v>
      </c>
      <c r="EJ14" s="23">
        <f>IF(EI14="x",'Gemensamma Tjänster'!$A18,0)</f>
        <v>1426067</v>
      </c>
      <c r="EK14" s="26">
        <f t="shared" si="62"/>
        <v>0.1348380719061624</v>
      </c>
      <c r="EL14" s="10">
        <f t="shared" si="63"/>
        <v>0</v>
      </c>
      <c r="EM14" s="32" t="s">
        <v>33</v>
      </c>
      <c r="EN14" s="23">
        <f>IF(EM14="x",'Gemensamma Tjänster'!$A18,0)</f>
        <v>1426067</v>
      </c>
      <c r="EO14" s="26">
        <f t="shared" si="64"/>
        <v>0.1348380719061624</v>
      </c>
      <c r="EP14" s="10">
        <f t="shared" si="65"/>
        <v>0</v>
      </c>
      <c r="EQ14" s="32" t="s">
        <v>33</v>
      </c>
      <c r="ER14" s="23">
        <f>IF(EQ14="x",'Gemensamma Tjänster'!$A18,0)</f>
        <v>1426067</v>
      </c>
      <c r="ES14" s="26">
        <f t="shared" si="66"/>
        <v>0.1348380719061624</v>
      </c>
      <c r="ET14" s="10">
        <f t="shared" si="67"/>
        <v>0</v>
      </c>
      <c r="EU14" s="32" t="s">
        <v>33</v>
      </c>
      <c r="EV14" s="23">
        <f>IF(EU14="x",'Gemensamma Tjänster'!$A18,0)</f>
        <v>1426067</v>
      </c>
      <c r="EW14" s="26">
        <f t="shared" si="68"/>
        <v>0.1348380719061624</v>
      </c>
      <c r="EX14" s="10">
        <f t="shared" si="69"/>
        <v>0</v>
      </c>
      <c r="EY14" s="32" t="s">
        <v>33</v>
      </c>
      <c r="EZ14" s="23">
        <f>IF(EY14="x",'Gemensamma Tjänster'!$A18,0)</f>
        <v>1426067</v>
      </c>
      <c r="FA14" s="26">
        <f t="shared" si="70"/>
        <v>0.1348380719061624</v>
      </c>
      <c r="FB14" s="10">
        <f t="shared" si="71"/>
        <v>0</v>
      </c>
      <c r="FC14" s="32" t="s">
        <v>33</v>
      </c>
      <c r="FD14" s="23">
        <f>IF(FC14="x",'Gemensamma Tjänster'!$A18,0)</f>
        <v>1426067</v>
      </c>
      <c r="FE14" s="26">
        <f t="shared" si="72"/>
        <v>0.1348380719061624</v>
      </c>
      <c r="FF14" s="10">
        <f t="shared" si="73"/>
        <v>0</v>
      </c>
      <c r="FG14" s="32" t="s">
        <v>33</v>
      </c>
      <c r="FH14" s="23">
        <f>IF(FG14="x",'Gemensamma Tjänster'!$A18,0)</f>
        <v>1426067</v>
      </c>
      <c r="FI14" s="26">
        <f t="shared" si="74"/>
        <v>0.1348380719061624</v>
      </c>
      <c r="FJ14" s="10">
        <f t="shared" si="75"/>
        <v>0</v>
      </c>
      <c r="FK14" s="32" t="s">
        <v>33</v>
      </c>
      <c r="FL14" s="23">
        <f>IF(FK14="x",'Gemensamma Tjänster'!$A18,0)</f>
        <v>1426067</v>
      </c>
      <c r="FM14" s="26">
        <f t="shared" si="76"/>
        <v>0.1348380719061624</v>
      </c>
      <c r="FN14" s="10">
        <f t="shared" si="77"/>
        <v>0</v>
      </c>
      <c r="FO14" s="32" t="s">
        <v>33</v>
      </c>
      <c r="FP14" s="23">
        <f>IF(FO14="x",'Gemensamma Tjänster'!$A18,0)</f>
        <v>1426067</v>
      </c>
      <c r="FQ14" s="26">
        <f t="shared" si="78"/>
        <v>0.1348380719061624</v>
      </c>
      <c r="FR14" s="10">
        <f t="shared" si="79"/>
        <v>0</v>
      </c>
      <c r="FS14" s="32" t="s">
        <v>33</v>
      </c>
      <c r="FT14" s="23">
        <f>IF(FS14="x",'Gemensamma Tjänster'!$A18,0)</f>
        <v>1426067</v>
      </c>
      <c r="FU14" s="26">
        <f t="shared" si="80"/>
        <v>0.1348380719061624</v>
      </c>
      <c r="FV14" s="10">
        <f t="shared" si="81"/>
        <v>0</v>
      </c>
      <c r="FW14" s="32" t="s">
        <v>33</v>
      </c>
      <c r="FX14" s="23">
        <f>IF(FW14="x",'Gemensamma Tjänster'!$A18,0)</f>
        <v>1426067</v>
      </c>
      <c r="FY14" s="26">
        <f t="shared" si="82"/>
        <v>0.1348380719061624</v>
      </c>
      <c r="FZ14" s="10">
        <f t="shared" si="83"/>
        <v>0</v>
      </c>
      <c r="GA14" s="32" t="s">
        <v>33</v>
      </c>
      <c r="GB14" s="23">
        <f>IF(GA14="x",'Gemensamma Tjänster'!$A18,0)</f>
        <v>1426067</v>
      </c>
      <c r="GC14" s="26">
        <f t="shared" si="84"/>
        <v>0.1348380719061624</v>
      </c>
      <c r="GD14" s="10">
        <f t="shared" si="85"/>
        <v>0</v>
      </c>
      <c r="GE14" s="32" t="s">
        <v>33</v>
      </c>
      <c r="GF14" s="23">
        <f>IF(GE14="x",'Gemensamma Tjänster'!$A18,0)</f>
        <v>1426067</v>
      </c>
      <c r="GG14" s="26">
        <f t="shared" si="86"/>
        <v>0.1348380719061624</v>
      </c>
      <c r="GH14" s="10">
        <f t="shared" si="87"/>
        <v>0</v>
      </c>
      <c r="GI14" s="32" t="s">
        <v>33</v>
      </c>
      <c r="GJ14" s="23">
        <f>IF(GI14="x",'Gemensamma Tjänster'!$A18,0)</f>
        <v>1426067</v>
      </c>
      <c r="GK14" s="26">
        <f t="shared" si="88"/>
        <v>0.1348380719061624</v>
      </c>
      <c r="GL14" s="10">
        <f t="shared" si="89"/>
        <v>0</v>
      </c>
      <c r="GM14" s="32" t="s">
        <v>33</v>
      </c>
      <c r="GN14" s="23">
        <f>IF(GM14="x",'Gemensamma Tjänster'!$A18,0)</f>
        <v>1426067</v>
      </c>
      <c r="GO14" s="26">
        <f t="shared" si="90"/>
        <v>0.1348380719061624</v>
      </c>
      <c r="GP14" s="10">
        <f t="shared" si="91"/>
        <v>0</v>
      </c>
    </row>
    <row r="15" spans="1:198" x14ac:dyDescent="0.3">
      <c r="A15" s="15" t="s">
        <v>16</v>
      </c>
      <c r="B15" s="19">
        <f t="shared" si="92"/>
        <v>6604955.482854736</v>
      </c>
      <c r="C15" s="161" t="s">
        <v>33</v>
      </c>
      <c r="D15" s="24">
        <f>IF(C15="x",'Gemensamma Tjänster'!$A19,0)</f>
        <v>344831</v>
      </c>
      <c r="E15" s="27">
        <f t="shared" si="0"/>
        <v>3.3097674377533151E-2</v>
      </c>
      <c r="F15" s="11">
        <f t="shared" si="1"/>
        <v>54331.572359999998</v>
      </c>
      <c r="G15" s="33"/>
      <c r="H15" s="24">
        <f>IF(G15="x",'Gemensamma Tjänster'!$A19,0)</f>
        <v>0</v>
      </c>
      <c r="I15" s="27">
        <f t="shared" si="2"/>
        <v>0</v>
      </c>
      <c r="J15" s="11">
        <f t="shared" si="3"/>
        <v>0</v>
      </c>
      <c r="K15" s="33" t="s">
        <v>33</v>
      </c>
      <c r="L15" s="24">
        <f>IF(K15="x",'Gemensamma Tjänster'!$A19,0)</f>
        <v>344831</v>
      </c>
      <c r="M15" s="27">
        <f t="shared" si="4"/>
        <v>3.279397421149375E-2</v>
      </c>
      <c r="N15" s="11">
        <f t="shared" si="5"/>
        <v>54331.572359999998</v>
      </c>
      <c r="O15" s="286"/>
      <c r="P15" s="165">
        <f>IF(O15="x",'Gemensamma Tjänster'!$A19,0)</f>
        <v>0</v>
      </c>
      <c r="Q15" s="287">
        <f t="shared" si="6"/>
        <v>0</v>
      </c>
      <c r="R15" s="200">
        <f t="shared" si="7"/>
        <v>0</v>
      </c>
      <c r="S15" s="33" t="s">
        <v>33</v>
      </c>
      <c r="T15" s="24">
        <f>IF(S15="x",'Gemensamma Tjänster'!$A19,0)</f>
        <v>344831</v>
      </c>
      <c r="U15" s="27">
        <f t="shared" si="8"/>
        <v>6.6117539053392405E-2</v>
      </c>
      <c r="V15" s="11">
        <f t="shared" si="9"/>
        <v>262079.09692978728</v>
      </c>
      <c r="W15" s="33" t="s">
        <v>33</v>
      </c>
      <c r="X15" s="24">
        <f>IF(W15="x",'Gemensamma Tjänster'!$A19,0)</f>
        <v>344831</v>
      </c>
      <c r="Y15" s="27">
        <f t="shared" si="10"/>
        <v>4.2847449085019564E-2</v>
      </c>
      <c r="Z15" s="11">
        <f t="shared" si="93"/>
        <v>400693.62199999997</v>
      </c>
      <c r="AA15" s="33"/>
      <c r="AB15" s="24">
        <f>IF(AA15="x",'Gemensamma Tjänster'!$A19,0)</f>
        <v>0</v>
      </c>
      <c r="AC15" s="27">
        <f t="shared" si="11"/>
        <v>0</v>
      </c>
      <c r="AD15" s="11">
        <f t="shared" si="12"/>
        <v>0</v>
      </c>
      <c r="AE15" s="33" t="s">
        <v>33</v>
      </c>
      <c r="AF15" s="24">
        <f>IF(AE15="x",'Gemensamma Tjänster'!$A19,0)</f>
        <v>344831</v>
      </c>
      <c r="AG15" s="27">
        <f t="shared" si="13"/>
        <v>3.2604602149459941E-2</v>
      </c>
      <c r="AH15" s="71">
        <v>10600</v>
      </c>
      <c r="AI15" s="33" t="s">
        <v>33</v>
      </c>
      <c r="AJ15" s="24">
        <f>IF(AI15="x",'Gemensamma Tjänster'!$A19,0)</f>
        <v>344831</v>
      </c>
      <c r="AK15" s="27">
        <f t="shared" si="14"/>
        <v>3.2604602149459941E-2</v>
      </c>
      <c r="AL15" s="71">
        <v>0</v>
      </c>
      <c r="AM15" s="33" t="s">
        <v>33</v>
      </c>
      <c r="AN15" s="24">
        <f>IF(AM15="x",'Gemensamma Tjänster'!$A19,0)</f>
        <v>344831</v>
      </c>
      <c r="AO15" s="27">
        <f t="shared" si="15"/>
        <v>3.2604602149459941E-2</v>
      </c>
      <c r="AP15" s="71">
        <f t="shared" si="16"/>
        <v>1793298.918752502</v>
      </c>
      <c r="AQ15" s="33" t="s">
        <v>33</v>
      </c>
      <c r="AR15" s="24">
        <f>IF(AQ15="x",'Gemensamma Tjänster'!$A19,0)</f>
        <v>344831</v>
      </c>
      <c r="AS15" s="27">
        <f t="shared" si="17"/>
        <v>3.2604602149459941E-2</v>
      </c>
      <c r="AT15" s="71">
        <f t="shared" si="18"/>
        <v>0</v>
      </c>
      <c r="AU15" s="33" t="s">
        <v>33</v>
      </c>
      <c r="AV15" s="24">
        <f>IF(AU15="x",'Gemensamma Tjänster'!$A19,0)</f>
        <v>344831</v>
      </c>
      <c r="AW15" s="27">
        <f t="shared" si="19"/>
        <v>3.2604602149459941E-2</v>
      </c>
      <c r="AX15" s="71">
        <v>2842069.3807999999</v>
      </c>
      <c r="AY15" s="33" t="s">
        <v>33</v>
      </c>
      <c r="AZ15" s="24">
        <f>IF(AY15="x",'Gemensamma Tjänster'!$A19,0)</f>
        <v>344831</v>
      </c>
      <c r="BA15" s="27">
        <f t="shared" si="20"/>
        <v>4.4073480553813764E-2</v>
      </c>
      <c r="BB15" s="11">
        <f t="shared" si="21"/>
        <v>269931.56664088159</v>
      </c>
      <c r="BC15" s="305"/>
      <c r="BD15" s="182">
        <f>IF(BC15="x",'Gemensamma Tjänster'!$A19,0)</f>
        <v>0</v>
      </c>
      <c r="BE15" s="306">
        <f t="shared" si="22"/>
        <v>0</v>
      </c>
      <c r="BF15" s="11">
        <f t="shared" si="23"/>
        <v>0</v>
      </c>
      <c r="BG15" s="33" t="s">
        <v>33</v>
      </c>
      <c r="BH15" s="24">
        <f>IF(BG15="x",'Gemensamma Tjänster'!$A19,0)</f>
        <v>344831</v>
      </c>
      <c r="BI15" s="27">
        <f t="shared" si="24"/>
        <v>3.4988281805679484E-2</v>
      </c>
      <c r="BJ15" s="11">
        <f t="shared" si="25"/>
        <v>0</v>
      </c>
      <c r="BK15" s="33"/>
      <c r="BL15" s="24">
        <f>IF(BK15="x",'Gemensamma Tjänster'!$A19,0)</f>
        <v>0</v>
      </c>
      <c r="BM15" s="27">
        <f t="shared" si="26"/>
        <v>0</v>
      </c>
      <c r="BN15" s="11">
        <f t="shared" si="27"/>
        <v>0</v>
      </c>
      <c r="BO15" s="33"/>
      <c r="BP15" s="24">
        <f>IF(BO15="x",'Gemensamma Tjänster'!$A19,0)</f>
        <v>0</v>
      </c>
      <c r="BQ15" s="27">
        <f t="shared" si="28"/>
        <v>0</v>
      </c>
      <c r="BR15" s="11">
        <f t="shared" si="29"/>
        <v>0</v>
      </c>
      <c r="BS15" s="33" t="s">
        <v>33</v>
      </c>
      <c r="BT15" s="24">
        <f>IF(BS15="x",'Gemensamma Tjänster'!$A19,0)</f>
        <v>344831</v>
      </c>
      <c r="BU15" s="27">
        <f t="shared" si="30"/>
        <v>3.3212720098766212E-2</v>
      </c>
      <c r="BV15" s="11">
        <f t="shared" si="31"/>
        <v>293121.84455583652</v>
      </c>
      <c r="BW15" s="33"/>
      <c r="BX15" s="24">
        <f>IF(BW15="x",'Gemensamma Tjänster'!$A19,0)</f>
        <v>0</v>
      </c>
      <c r="BY15" s="27">
        <f t="shared" si="32"/>
        <v>0</v>
      </c>
      <c r="BZ15" s="71">
        <v>0</v>
      </c>
      <c r="CA15" s="33" t="s">
        <v>33</v>
      </c>
      <c r="CB15" s="24">
        <f>IF(CA15="x",'Gemensamma Tjänster'!$A19,0)</f>
        <v>344831</v>
      </c>
      <c r="CC15" s="27">
        <f t="shared" si="33"/>
        <v>3.2604602149459941E-2</v>
      </c>
      <c r="CD15" s="11">
        <f t="shared" si="34"/>
        <v>153624.28133572865</v>
      </c>
      <c r="CE15" s="33"/>
      <c r="CF15" s="24">
        <f>IF(CE15="x",'Gemensamma Tjänster'!$A19,0)</f>
        <v>0</v>
      </c>
      <c r="CG15" s="27">
        <f t="shared" si="35"/>
        <v>0</v>
      </c>
      <c r="CH15" s="11">
        <f t="shared" si="36"/>
        <v>0</v>
      </c>
      <c r="CI15" s="33" t="s">
        <v>33</v>
      </c>
      <c r="CJ15" s="24">
        <f>IF(CI15="x",'Gemensamma Tjänster'!$A19,0)</f>
        <v>344831</v>
      </c>
      <c r="CK15" s="27">
        <f t="shared" si="37"/>
        <v>3.3494119144034107E-2</v>
      </c>
      <c r="CL15" s="11">
        <f t="shared" si="94"/>
        <v>470873.62712000002</v>
      </c>
      <c r="CM15" s="33"/>
      <c r="CN15" s="24">
        <f>IF(CM15="x",'Gemensamma Tjänster'!$A19,0)</f>
        <v>0</v>
      </c>
      <c r="CO15" s="27">
        <f t="shared" si="38"/>
        <v>0</v>
      </c>
      <c r="CP15" s="11">
        <f t="shared" si="39"/>
        <v>0</v>
      </c>
      <c r="CQ15" s="286"/>
      <c r="CR15" s="165">
        <f>IF(CQ15="x",'Gemensamma Tjänster'!$A19,0)</f>
        <v>0</v>
      </c>
      <c r="CS15" s="287">
        <f t="shared" si="40"/>
        <v>0</v>
      </c>
      <c r="CT15" s="200">
        <f t="shared" si="41"/>
        <v>0</v>
      </c>
      <c r="CU15" s="33"/>
      <c r="CV15" s="24">
        <f>IF(CU15="x",'Gemensamma Tjänster'!$A19,0)</f>
        <v>0</v>
      </c>
      <c r="CW15" s="27">
        <f t="shared" si="42"/>
        <v>0</v>
      </c>
      <c r="CX15" s="11">
        <f t="shared" si="43"/>
        <v>0</v>
      </c>
      <c r="CY15" s="33"/>
      <c r="CZ15" s="24">
        <f>IF(CY15="x",'Gemensamma Tjänster'!$A19,0)</f>
        <v>0</v>
      </c>
      <c r="DA15" s="27">
        <f t="shared" si="44"/>
        <v>0</v>
      </c>
      <c r="DB15" s="11">
        <f t="shared" si="45"/>
        <v>0</v>
      </c>
      <c r="DC15" s="33" t="s">
        <v>33</v>
      </c>
      <c r="DD15" s="24">
        <f>IF(DC15="x",'Gemensamma Tjänster'!$A19,0)</f>
        <v>344831</v>
      </c>
      <c r="DE15" s="27">
        <f t="shared" si="46"/>
        <v>3.2604602149459941E-2</v>
      </c>
      <c r="DF15" s="11">
        <f t="shared" si="47"/>
        <v>0</v>
      </c>
      <c r="DG15" s="33" t="s">
        <v>33</v>
      </c>
      <c r="DH15" s="24">
        <f>IF(DG15="x",'Gemensamma Tjänster'!$A19,0)</f>
        <v>344831</v>
      </c>
      <c r="DI15" s="27">
        <f t="shared" si="48"/>
        <v>3.2604602149459941E-2</v>
      </c>
      <c r="DJ15" s="11">
        <f t="shared" si="49"/>
        <v>0</v>
      </c>
      <c r="DK15" s="33" t="s">
        <v>33</v>
      </c>
      <c r="DL15" s="24">
        <f>IF(DK15="x",'Gemensamma Tjänster'!$A19,0)</f>
        <v>344831</v>
      </c>
      <c r="DM15" s="27">
        <f t="shared" si="50"/>
        <v>3.2604602149459941E-2</v>
      </c>
      <c r="DN15" s="11">
        <f t="shared" si="51"/>
        <v>0</v>
      </c>
      <c r="DO15" s="33" t="s">
        <v>33</v>
      </c>
      <c r="DP15" s="24">
        <f>IF(DO15="x",'Gemensamma Tjänster'!$A19,0)</f>
        <v>344831</v>
      </c>
      <c r="DQ15" s="27">
        <f t="shared" si="52"/>
        <v>3.2604602149459941E-2</v>
      </c>
      <c r="DR15" s="11">
        <f t="shared" si="53"/>
        <v>0</v>
      </c>
      <c r="DS15" s="33" t="s">
        <v>33</v>
      </c>
      <c r="DT15" s="24">
        <f>IF(DS15="x",'Gemensamma Tjänster'!$A19,0)</f>
        <v>344831</v>
      </c>
      <c r="DU15" s="27">
        <f t="shared" si="54"/>
        <v>3.2604602149459941E-2</v>
      </c>
      <c r="DV15" s="11">
        <f t="shared" si="55"/>
        <v>0</v>
      </c>
      <c r="DW15" s="33" t="s">
        <v>33</v>
      </c>
      <c r="DX15" s="24">
        <f>IF(DW15="x",'Gemensamma Tjänster'!$A19,0)</f>
        <v>344831</v>
      </c>
      <c r="DY15" s="27">
        <f t="shared" si="56"/>
        <v>3.2604602149459941E-2</v>
      </c>
      <c r="DZ15" s="11">
        <f t="shared" si="57"/>
        <v>0</v>
      </c>
      <c r="EA15" s="33" t="s">
        <v>33</v>
      </c>
      <c r="EB15" s="24">
        <f>IF(EA15="x",'Gemensamma Tjänster'!$A19,0)</f>
        <v>344831</v>
      </c>
      <c r="EC15" s="27">
        <f t="shared" si="58"/>
        <v>3.2604602149459941E-2</v>
      </c>
      <c r="ED15" s="11">
        <f t="shared" si="59"/>
        <v>0</v>
      </c>
      <c r="EE15" s="33" t="s">
        <v>33</v>
      </c>
      <c r="EF15" s="24">
        <f>IF(EE15="x",'Gemensamma Tjänster'!$A19,0)</f>
        <v>344831</v>
      </c>
      <c r="EG15" s="27">
        <f t="shared" si="60"/>
        <v>3.2604602149459941E-2</v>
      </c>
      <c r="EH15" s="11">
        <f t="shared" si="61"/>
        <v>0</v>
      </c>
      <c r="EI15" s="33" t="s">
        <v>33</v>
      </c>
      <c r="EJ15" s="24">
        <f>IF(EI15="x",'Gemensamma Tjänster'!$A19,0)</f>
        <v>344831</v>
      </c>
      <c r="EK15" s="27">
        <f t="shared" si="62"/>
        <v>3.2604602149459941E-2</v>
      </c>
      <c r="EL15" s="11">
        <f t="shared" si="63"/>
        <v>0</v>
      </c>
      <c r="EM15" s="33" t="s">
        <v>33</v>
      </c>
      <c r="EN15" s="24">
        <f>IF(EM15="x",'Gemensamma Tjänster'!$A19,0)</f>
        <v>344831</v>
      </c>
      <c r="EO15" s="27">
        <f t="shared" si="64"/>
        <v>3.2604602149459941E-2</v>
      </c>
      <c r="EP15" s="11">
        <f t="shared" si="65"/>
        <v>0</v>
      </c>
      <c r="EQ15" s="33" t="s">
        <v>33</v>
      </c>
      <c r="ER15" s="24">
        <f>IF(EQ15="x",'Gemensamma Tjänster'!$A19,0)</f>
        <v>344831</v>
      </c>
      <c r="ES15" s="27">
        <f t="shared" si="66"/>
        <v>3.2604602149459941E-2</v>
      </c>
      <c r="ET15" s="11">
        <f t="shared" si="67"/>
        <v>0</v>
      </c>
      <c r="EU15" s="33" t="s">
        <v>33</v>
      </c>
      <c r="EV15" s="24">
        <f>IF(EU15="x",'Gemensamma Tjänster'!$A19,0)</f>
        <v>344831</v>
      </c>
      <c r="EW15" s="27">
        <f t="shared" si="68"/>
        <v>3.2604602149459941E-2</v>
      </c>
      <c r="EX15" s="11">
        <f t="shared" si="69"/>
        <v>0</v>
      </c>
      <c r="EY15" s="33" t="s">
        <v>33</v>
      </c>
      <c r="EZ15" s="24">
        <f>IF(EY15="x",'Gemensamma Tjänster'!$A19,0)</f>
        <v>344831</v>
      </c>
      <c r="FA15" s="27">
        <f t="shared" si="70"/>
        <v>3.2604602149459941E-2</v>
      </c>
      <c r="FB15" s="11">
        <f t="shared" si="71"/>
        <v>0</v>
      </c>
      <c r="FC15" s="33" t="s">
        <v>33</v>
      </c>
      <c r="FD15" s="24">
        <f>IF(FC15="x",'Gemensamma Tjänster'!$A19,0)</f>
        <v>344831</v>
      </c>
      <c r="FE15" s="27">
        <f t="shared" si="72"/>
        <v>3.2604602149459941E-2</v>
      </c>
      <c r="FF15" s="11">
        <f t="shared" si="73"/>
        <v>0</v>
      </c>
      <c r="FG15" s="33" t="s">
        <v>33</v>
      </c>
      <c r="FH15" s="24">
        <f>IF(FG15="x",'Gemensamma Tjänster'!$A19,0)</f>
        <v>344831</v>
      </c>
      <c r="FI15" s="27">
        <f t="shared" si="74"/>
        <v>3.2604602149459941E-2</v>
      </c>
      <c r="FJ15" s="11">
        <f t="shared" si="75"/>
        <v>0</v>
      </c>
      <c r="FK15" s="33" t="s">
        <v>33</v>
      </c>
      <c r="FL15" s="24">
        <f>IF(FK15="x",'Gemensamma Tjänster'!$A19,0)</f>
        <v>344831</v>
      </c>
      <c r="FM15" s="27">
        <f t="shared" si="76"/>
        <v>3.2604602149459941E-2</v>
      </c>
      <c r="FN15" s="11">
        <f t="shared" si="77"/>
        <v>0</v>
      </c>
      <c r="FO15" s="33" t="s">
        <v>33</v>
      </c>
      <c r="FP15" s="24">
        <f>IF(FO15="x",'Gemensamma Tjänster'!$A19,0)</f>
        <v>344831</v>
      </c>
      <c r="FQ15" s="27">
        <f t="shared" si="78"/>
        <v>3.2604602149459941E-2</v>
      </c>
      <c r="FR15" s="11">
        <f t="shared" si="79"/>
        <v>0</v>
      </c>
      <c r="FS15" s="33" t="s">
        <v>33</v>
      </c>
      <c r="FT15" s="24">
        <f>IF(FS15="x",'Gemensamma Tjänster'!$A19,0)</f>
        <v>344831</v>
      </c>
      <c r="FU15" s="27">
        <f t="shared" si="80"/>
        <v>3.2604602149459941E-2</v>
      </c>
      <c r="FV15" s="11">
        <f t="shared" si="81"/>
        <v>0</v>
      </c>
      <c r="FW15" s="33" t="s">
        <v>33</v>
      </c>
      <c r="FX15" s="24">
        <f>IF(FW15="x",'Gemensamma Tjänster'!$A19,0)</f>
        <v>344831</v>
      </c>
      <c r="FY15" s="27">
        <f t="shared" si="82"/>
        <v>3.2604602149459941E-2</v>
      </c>
      <c r="FZ15" s="11">
        <f t="shared" si="83"/>
        <v>0</v>
      </c>
      <c r="GA15" s="33" t="s">
        <v>33</v>
      </c>
      <c r="GB15" s="24">
        <f>IF(GA15="x",'Gemensamma Tjänster'!$A19,0)</f>
        <v>344831</v>
      </c>
      <c r="GC15" s="27">
        <f t="shared" si="84"/>
        <v>3.2604602149459941E-2</v>
      </c>
      <c r="GD15" s="11">
        <f t="shared" si="85"/>
        <v>0</v>
      </c>
      <c r="GE15" s="33" t="s">
        <v>33</v>
      </c>
      <c r="GF15" s="24">
        <f>IF(GE15="x",'Gemensamma Tjänster'!$A19,0)</f>
        <v>344831</v>
      </c>
      <c r="GG15" s="27">
        <f t="shared" si="86"/>
        <v>3.2604602149459941E-2</v>
      </c>
      <c r="GH15" s="11">
        <f t="shared" si="87"/>
        <v>0</v>
      </c>
      <c r="GI15" s="33" t="s">
        <v>33</v>
      </c>
      <c r="GJ15" s="24">
        <f>IF(GI15="x",'Gemensamma Tjänster'!$A19,0)</f>
        <v>344831</v>
      </c>
      <c r="GK15" s="27">
        <f t="shared" si="88"/>
        <v>3.2604602149459941E-2</v>
      </c>
      <c r="GL15" s="11">
        <f t="shared" si="89"/>
        <v>0</v>
      </c>
      <c r="GM15" s="33" t="s">
        <v>33</v>
      </c>
      <c r="GN15" s="24">
        <f>IF(GM15="x",'Gemensamma Tjänster'!$A19,0)</f>
        <v>344831</v>
      </c>
      <c r="GO15" s="27">
        <f t="shared" si="90"/>
        <v>3.2604602149459941E-2</v>
      </c>
      <c r="GP15" s="11">
        <f t="shared" si="91"/>
        <v>0</v>
      </c>
    </row>
    <row r="16" spans="1:198" x14ac:dyDescent="0.3">
      <c r="A16" s="14" t="s">
        <v>17</v>
      </c>
      <c r="B16" s="18">
        <f t="shared" si="92"/>
        <v>33934919.503577873</v>
      </c>
      <c r="C16" s="162" t="s">
        <v>33</v>
      </c>
      <c r="D16" s="23">
        <f>IF(C16="x",'Gemensamma Tjänster'!$A20,0)</f>
        <v>1770826</v>
      </c>
      <c r="E16" s="26">
        <f t="shared" si="0"/>
        <v>0.16996796206625717</v>
      </c>
      <c r="F16" s="10">
        <f t="shared" si="1"/>
        <v>279011.34456</v>
      </c>
      <c r="G16" s="32"/>
      <c r="H16" s="23">
        <f>IF(G16="x",'Gemensamma Tjänster'!$A20,0)</f>
        <v>0</v>
      </c>
      <c r="I16" s="26">
        <f t="shared" si="2"/>
        <v>0</v>
      </c>
      <c r="J16" s="10">
        <f t="shared" si="3"/>
        <v>0</v>
      </c>
      <c r="K16" s="32" t="s">
        <v>33</v>
      </c>
      <c r="L16" s="23">
        <f>IF(K16="x",'Gemensamma Tjänster'!$A20,0)</f>
        <v>1770826</v>
      </c>
      <c r="M16" s="26">
        <f t="shared" si="4"/>
        <v>0.16840835707068863</v>
      </c>
      <c r="N16" s="10">
        <f t="shared" si="5"/>
        <v>279011.34456</v>
      </c>
      <c r="O16" s="282" t="s">
        <v>33</v>
      </c>
      <c r="P16" s="283">
        <f>IF(O16="x",'Gemensamma Tjänster'!$A20,0)</f>
        <v>1770826</v>
      </c>
      <c r="Q16" s="284">
        <f t="shared" si="6"/>
        <v>0.28110343702164264</v>
      </c>
      <c r="R16" s="285">
        <f t="shared" si="7"/>
        <v>279011.34456</v>
      </c>
      <c r="S16" s="32" t="s">
        <v>33</v>
      </c>
      <c r="T16" s="23">
        <f>IF(S16="x",'Gemensamma Tjänster'!$A20,0)</f>
        <v>1770826</v>
      </c>
      <c r="U16" s="26">
        <f t="shared" si="8"/>
        <v>0.33953634450430109</v>
      </c>
      <c r="V16" s="10">
        <f t="shared" si="9"/>
        <v>1345866.4647313829</v>
      </c>
      <c r="W16" s="32" t="s">
        <v>33</v>
      </c>
      <c r="X16" s="23">
        <f>IF(W16="x",'Gemensamma Tjänster'!$A20,0)</f>
        <v>1770826</v>
      </c>
      <c r="Y16" s="26">
        <f t="shared" si="10"/>
        <v>0.22003641457243941</v>
      </c>
      <c r="Z16" s="10">
        <f t="shared" si="93"/>
        <v>2057699.8119999999</v>
      </c>
      <c r="AA16" s="32"/>
      <c r="AB16" s="23">
        <f>IF(AA16="x",'Gemensamma Tjänster'!$A20,0)</f>
        <v>0</v>
      </c>
      <c r="AC16" s="26">
        <f t="shared" si="11"/>
        <v>0</v>
      </c>
      <c r="AD16" s="10">
        <f t="shared" si="12"/>
        <v>0</v>
      </c>
      <c r="AE16" s="32" t="s">
        <v>33</v>
      </c>
      <c r="AF16" s="23">
        <f>IF(AE16="x",'Gemensamma Tjänster'!$A20,0)</f>
        <v>1770826</v>
      </c>
      <c r="AG16" s="26">
        <f t="shared" si="13"/>
        <v>0.16743586628209051</v>
      </c>
      <c r="AH16" s="164">
        <v>315200</v>
      </c>
      <c r="AI16" s="32" t="s">
        <v>33</v>
      </c>
      <c r="AJ16" s="23">
        <f>IF(AI16="x",'Gemensamma Tjänster'!$A20,0)</f>
        <v>1770826</v>
      </c>
      <c r="AK16" s="26">
        <f t="shared" si="14"/>
        <v>0.16743586628209051</v>
      </c>
      <c r="AL16" s="164">
        <v>6208800</v>
      </c>
      <c r="AM16" s="32" t="s">
        <v>33</v>
      </c>
      <c r="AN16" s="23">
        <f>IF(AM16="x",'Gemensamma Tjänster'!$A20,0)</f>
        <v>1770826</v>
      </c>
      <c r="AO16" s="26">
        <f t="shared" si="15"/>
        <v>0.16743586628209051</v>
      </c>
      <c r="AP16" s="164">
        <f t="shared" si="16"/>
        <v>9209207.8470288869</v>
      </c>
      <c r="AQ16" s="32" t="s">
        <v>33</v>
      </c>
      <c r="AR16" s="23">
        <f>IF(AQ16="x",'Gemensamma Tjänster'!$A20,0)</f>
        <v>1770826</v>
      </c>
      <c r="AS16" s="26">
        <f t="shared" si="17"/>
        <v>0.16743586628209051</v>
      </c>
      <c r="AT16" s="164">
        <f t="shared" si="18"/>
        <v>0</v>
      </c>
      <c r="AU16" s="32" t="s">
        <v>33</v>
      </c>
      <c r="AV16" s="23">
        <f>IF(AU16="x",'Gemensamma Tjänster'!$A20,0)</f>
        <v>1770826</v>
      </c>
      <c r="AW16" s="26">
        <f t="shared" si="19"/>
        <v>0.16743586628209051</v>
      </c>
      <c r="AX16" s="164">
        <v>2886986.5855999999</v>
      </c>
      <c r="AY16" s="32" t="s">
        <v>33</v>
      </c>
      <c r="AZ16" s="23">
        <f>IF(AY16="x",'Gemensamma Tjänster'!$A20,0)</f>
        <v>1770826</v>
      </c>
      <c r="BA16" s="26">
        <f t="shared" si="20"/>
        <v>0.22633250860620946</v>
      </c>
      <c r="BB16" s="10">
        <f t="shared" si="21"/>
        <v>1386191.6023455136</v>
      </c>
      <c r="BC16" s="32" t="s">
        <v>33</v>
      </c>
      <c r="BD16" s="23">
        <f>IF(BC16="x",'Gemensamma Tjänster'!$A20,0)</f>
        <v>1770826</v>
      </c>
      <c r="BE16" s="26">
        <f t="shared" si="22"/>
        <v>0.33555701969558899</v>
      </c>
      <c r="BF16" s="10">
        <f t="shared" si="23"/>
        <v>2188269.6067185323</v>
      </c>
      <c r="BG16" s="32" t="s">
        <v>33</v>
      </c>
      <c r="BH16" s="23">
        <f>IF(BG16="x",'Gemensamma Tjänster'!$A20,0)</f>
        <v>1770826</v>
      </c>
      <c r="BI16" s="26">
        <f t="shared" si="24"/>
        <v>0.179676882637652</v>
      </c>
      <c r="BJ16" s="10">
        <f t="shared" si="25"/>
        <v>0</v>
      </c>
      <c r="BK16" s="32" t="s">
        <v>33</v>
      </c>
      <c r="BL16" s="23">
        <f>IF(BK16="x",'Gemensamma Tjänster'!$A20,0)</f>
        <v>1770826</v>
      </c>
      <c r="BM16" s="26">
        <f t="shared" si="26"/>
        <v>0.20058059686463195</v>
      </c>
      <c r="BN16" s="10">
        <f t="shared" si="27"/>
        <v>243242.090187408</v>
      </c>
      <c r="BO16" s="32" t="s">
        <v>33</v>
      </c>
      <c r="BP16" s="23">
        <f>IF(BO16="x",'Gemensamma Tjänster'!$A20,0)</f>
        <v>1770826</v>
      </c>
      <c r="BQ16" s="26">
        <f t="shared" si="28"/>
        <v>0.20727044123211971</v>
      </c>
      <c r="BR16" s="10">
        <f t="shared" si="29"/>
        <v>872907.63829545747</v>
      </c>
      <c r="BS16" s="32" t="s">
        <v>33</v>
      </c>
      <c r="BT16" s="23">
        <f>IF(BS16="x",'Gemensamma Tjänster'!$A20,0)</f>
        <v>1770826</v>
      </c>
      <c r="BU16" s="26">
        <f t="shared" si="30"/>
        <v>0.17055876148495286</v>
      </c>
      <c r="BV16" s="10">
        <f t="shared" si="31"/>
        <v>1505281.6698830263</v>
      </c>
      <c r="BW16" s="32"/>
      <c r="BX16" s="23">
        <f>IF(BW16="x",'Gemensamma Tjänster'!$A20,0)</f>
        <v>0</v>
      </c>
      <c r="BY16" s="26">
        <f t="shared" si="32"/>
        <v>0</v>
      </c>
      <c r="BZ16" s="164">
        <v>0</v>
      </c>
      <c r="CA16" s="32" t="s">
        <v>33</v>
      </c>
      <c r="CB16" s="23">
        <f>IF(CA16="x",'Gemensamma Tjänster'!$A20,0)</f>
        <v>1770826</v>
      </c>
      <c r="CC16" s="26">
        <f t="shared" si="33"/>
        <v>0.16743586628209051</v>
      </c>
      <c r="CD16" s="10">
        <f t="shared" si="34"/>
        <v>788913.617454994</v>
      </c>
      <c r="CE16" s="32"/>
      <c r="CF16" s="23">
        <f>IF(CE16="x",'Gemensamma Tjänster'!$A20,0)</f>
        <v>0</v>
      </c>
      <c r="CG16" s="26">
        <f t="shared" si="35"/>
        <v>0</v>
      </c>
      <c r="CH16" s="10">
        <f t="shared" si="36"/>
        <v>0</v>
      </c>
      <c r="CI16" s="32" t="s">
        <v>33</v>
      </c>
      <c r="CJ16" s="23">
        <f>IF(CI16="x",'Gemensamma Tjänster'!$A20,0)</f>
        <v>1770826</v>
      </c>
      <c r="CK16" s="26">
        <f t="shared" si="37"/>
        <v>0.17200384254128351</v>
      </c>
      <c r="CL16" s="10">
        <f t="shared" si="94"/>
        <v>2418098.3195199999</v>
      </c>
      <c r="CM16" s="32"/>
      <c r="CN16" s="23">
        <f>IF(CM16="x",'Gemensamma Tjänster'!$A20,0)</f>
        <v>0</v>
      </c>
      <c r="CO16" s="26">
        <f t="shared" si="38"/>
        <v>0</v>
      </c>
      <c r="CP16" s="10">
        <f t="shared" si="39"/>
        <v>0</v>
      </c>
      <c r="CQ16" s="282"/>
      <c r="CR16" s="283">
        <f>IF(CQ16="x",'Gemensamma Tjänster'!$A20,0)</f>
        <v>0</v>
      </c>
      <c r="CS16" s="284">
        <f t="shared" si="40"/>
        <v>0</v>
      </c>
      <c r="CT16" s="285">
        <f t="shared" si="41"/>
        <v>0</v>
      </c>
      <c r="CU16" s="32" t="s">
        <v>33</v>
      </c>
      <c r="CV16" s="23">
        <f>IF(CU16="x",'Gemensamma Tjänster'!$A20,0)</f>
        <v>1770826</v>
      </c>
      <c r="CW16" s="26">
        <f t="shared" si="42"/>
        <v>0.28631135563235111</v>
      </c>
      <c r="CX16" s="10">
        <f t="shared" si="43"/>
        <v>687147.20386955002</v>
      </c>
      <c r="CY16" s="32" t="s">
        <v>33</v>
      </c>
      <c r="CZ16" s="23">
        <f>IF(CY16="x",'Gemensamma Tjänster'!$A20,0)</f>
        <v>1770826</v>
      </c>
      <c r="DA16" s="26">
        <f t="shared" si="44"/>
        <v>0.17806836868218773</v>
      </c>
      <c r="DB16" s="10">
        <f t="shared" si="45"/>
        <v>984073.01226312015</v>
      </c>
      <c r="DC16" s="32" t="s">
        <v>33</v>
      </c>
      <c r="DD16" s="23">
        <f>IF(DC16="x",'Gemensamma Tjänster'!$A20,0)</f>
        <v>1770826</v>
      </c>
      <c r="DE16" s="26">
        <f t="shared" si="46"/>
        <v>0.16743586628209051</v>
      </c>
      <c r="DF16" s="10">
        <f t="shared" si="47"/>
        <v>0</v>
      </c>
      <c r="DG16" s="32" t="s">
        <v>33</v>
      </c>
      <c r="DH16" s="23">
        <f>IF(DG16="x",'Gemensamma Tjänster'!$A20,0)</f>
        <v>1770826</v>
      </c>
      <c r="DI16" s="26">
        <f t="shared" si="48"/>
        <v>0.16743586628209051</v>
      </c>
      <c r="DJ16" s="10">
        <f t="shared" si="49"/>
        <v>0</v>
      </c>
      <c r="DK16" s="32" t="s">
        <v>33</v>
      </c>
      <c r="DL16" s="23">
        <f>IF(DK16="x",'Gemensamma Tjänster'!$A20,0)</f>
        <v>1770826</v>
      </c>
      <c r="DM16" s="26">
        <f t="shared" si="50"/>
        <v>0.16743586628209051</v>
      </c>
      <c r="DN16" s="10">
        <f t="shared" si="51"/>
        <v>0</v>
      </c>
      <c r="DO16" s="32" t="s">
        <v>33</v>
      </c>
      <c r="DP16" s="23">
        <f>IF(DO16="x",'Gemensamma Tjänster'!$A20,0)</f>
        <v>1770826</v>
      </c>
      <c r="DQ16" s="26">
        <f t="shared" si="52"/>
        <v>0.16743586628209051</v>
      </c>
      <c r="DR16" s="10">
        <f t="shared" si="53"/>
        <v>0</v>
      </c>
      <c r="DS16" s="32" t="s">
        <v>33</v>
      </c>
      <c r="DT16" s="23">
        <f>IF(DS16="x",'Gemensamma Tjänster'!$A20,0)</f>
        <v>1770826</v>
      </c>
      <c r="DU16" s="26">
        <f t="shared" si="54"/>
        <v>0.16743586628209051</v>
      </c>
      <c r="DV16" s="10">
        <f t="shared" si="55"/>
        <v>0</v>
      </c>
      <c r="DW16" s="32" t="s">
        <v>33</v>
      </c>
      <c r="DX16" s="23">
        <f>IF(DW16="x",'Gemensamma Tjänster'!$A20,0)</f>
        <v>1770826</v>
      </c>
      <c r="DY16" s="26">
        <f t="shared" si="56"/>
        <v>0.16743586628209051</v>
      </c>
      <c r="DZ16" s="10">
        <f t="shared" si="57"/>
        <v>0</v>
      </c>
      <c r="EA16" s="32" t="s">
        <v>33</v>
      </c>
      <c r="EB16" s="23">
        <f>IF(EA16="x",'Gemensamma Tjänster'!$A20,0)</f>
        <v>1770826</v>
      </c>
      <c r="EC16" s="26">
        <f t="shared" si="58"/>
        <v>0.16743586628209051</v>
      </c>
      <c r="ED16" s="10">
        <f t="shared" si="59"/>
        <v>0</v>
      </c>
      <c r="EE16" s="32" t="s">
        <v>33</v>
      </c>
      <c r="EF16" s="23">
        <f>IF(EE16="x",'Gemensamma Tjänster'!$A20,0)</f>
        <v>1770826</v>
      </c>
      <c r="EG16" s="26">
        <f t="shared" si="60"/>
        <v>0.16743586628209051</v>
      </c>
      <c r="EH16" s="10">
        <f t="shared" si="61"/>
        <v>0</v>
      </c>
      <c r="EI16" s="32" t="s">
        <v>33</v>
      </c>
      <c r="EJ16" s="23">
        <f>IF(EI16="x",'Gemensamma Tjänster'!$A20,0)</f>
        <v>1770826</v>
      </c>
      <c r="EK16" s="26">
        <f t="shared" si="62"/>
        <v>0.16743586628209051</v>
      </c>
      <c r="EL16" s="10">
        <f t="shared" si="63"/>
        <v>0</v>
      </c>
      <c r="EM16" s="32" t="s">
        <v>33</v>
      </c>
      <c r="EN16" s="23">
        <f>IF(EM16="x",'Gemensamma Tjänster'!$A20,0)</f>
        <v>1770826</v>
      </c>
      <c r="EO16" s="26">
        <f t="shared" si="64"/>
        <v>0.16743586628209051</v>
      </c>
      <c r="EP16" s="10">
        <f t="shared" si="65"/>
        <v>0</v>
      </c>
      <c r="EQ16" s="32" t="s">
        <v>33</v>
      </c>
      <c r="ER16" s="23">
        <f>IF(EQ16="x",'Gemensamma Tjänster'!$A20,0)</f>
        <v>1770826</v>
      </c>
      <c r="ES16" s="26">
        <f t="shared" si="66"/>
        <v>0.16743586628209051</v>
      </c>
      <c r="ET16" s="10">
        <f t="shared" si="67"/>
        <v>0</v>
      </c>
      <c r="EU16" s="32" t="s">
        <v>33</v>
      </c>
      <c r="EV16" s="23">
        <f>IF(EU16="x",'Gemensamma Tjänster'!$A20,0)</f>
        <v>1770826</v>
      </c>
      <c r="EW16" s="26">
        <f t="shared" si="68"/>
        <v>0.16743586628209051</v>
      </c>
      <c r="EX16" s="10">
        <f t="shared" si="69"/>
        <v>0</v>
      </c>
      <c r="EY16" s="32" t="s">
        <v>33</v>
      </c>
      <c r="EZ16" s="23">
        <f>IF(EY16="x",'Gemensamma Tjänster'!$A20,0)</f>
        <v>1770826</v>
      </c>
      <c r="FA16" s="26">
        <f t="shared" si="70"/>
        <v>0.16743586628209051</v>
      </c>
      <c r="FB16" s="10">
        <f t="shared" si="71"/>
        <v>0</v>
      </c>
      <c r="FC16" s="32" t="s">
        <v>33</v>
      </c>
      <c r="FD16" s="23">
        <f>IF(FC16="x",'Gemensamma Tjänster'!$A20,0)</f>
        <v>1770826</v>
      </c>
      <c r="FE16" s="26">
        <f t="shared" si="72"/>
        <v>0.16743586628209051</v>
      </c>
      <c r="FF16" s="10">
        <f t="shared" si="73"/>
        <v>0</v>
      </c>
      <c r="FG16" s="32" t="s">
        <v>33</v>
      </c>
      <c r="FH16" s="23">
        <f>IF(FG16="x",'Gemensamma Tjänster'!$A20,0)</f>
        <v>1770826</v>
      </c>
      <c r="FI16" s="26">
        <f t="shared" si="74"/>
        <v>0.16743586628209051</v>
      </c>
      <c r="FJ16" s="10">
        <f t="shared" si="75"/>
        <v>0</v>
      </c>
      <c r="FK16" s="32" t="s">
        <v>33</v>
      </c>
      <c r="FL16" s="23">
        <f>IF(FK16="x",'Gemensamma Tjänster'!$A20,0)</f>
        <v>1770826</v>
      </c>
      <c r="FM16" s="26">
        <f t="shared" si="76"/>
        <v>0.16743586628209051</v>
      </c>
      <c r="FN16" s="10">
        <f t="shared" si="77"/>
        <v>0</v>
      </c>
      <c r="FO16" s="32" t="s">
        <v>33</v>
      </c>
      <c r="FP16" s="23">
        <f>IF(FO16="x",'Gemensamma Tjänster'!$A20,0)</f>
        <v>1770826</v>
      </c>
      <c r="FQ16" s="26">
        <f t="shared" si="78"/>
        <v>0.16743586628209051</v>
      </c>
      <c r="FR16" s="10">
        <f t="shared" si="79"/>
        <v>0</v>
      </c>
      <c r="FS16" s="32" t="s">
        <v>33</v>
      </c>
      <c r="FT16" s="23">
        <f>IF(FS16="x",'Gemensamma Tjänster'!$A20,0)</f>
        <v>1770826</v>
      </c>
      <c r="FU16" s="26">
        <f t="shared" si="80"/>
        <v>0.16743586628209051</v>
      </c>
      <c r="FV16" s="10">
        <f t="shared" si="81"/>
        <v>0</v>
      </c>
      <c r="FW16" s="32" t="s">
        <v>33</v>
      </c>
      <c r="FX16" s="23">
        <f>IF(FW16="x",'Gemensamma Tjänster'!$A20,0)</f>
        <v>1770826</v>
      </c>
      <c r="FY16" s="26">
        <f t="shared" si="82"/>
        <v>0.16743586628209051</v>
      </c>
      <c r="FZ16" s="10">
        <f t="shared" si="83"/>
        <v>0</v>
      </c>
      <c r="GA16" s="32" t="s">
        <v>33</v>
      </c>
      <c r="GB16" s="23">
        <f>IF(GA16="x",'Gemensamma Tjänster'!$A20,0)</f>
        <v>1770826</v>
      </c>
      <c r="GC16" s="26">
        <f t="shared" si="84"/>
        <v>0.16743586628209051</v>
      </c>
      <c r="GD16" s="10">
        <f t="shared" si="85"/>
        <v>0</v>
      </c>
      <c r="GE16" s="32" t="s">
        <v>33</v>
      </c>
      <c r="GF16" s="23">
        <f>IF(GE16="x",'Gemensamma Tjänster'!$A20,0)</f>
        <v>1770826</v>
      </c>
      <c r="GG16" s="26">
        <f t="shared" si="86"/>
        <v>0.16743586628209051</v>
      </c>
      <c r="GH16" s="10">
        <f t="shared" si="87"/>
        <v>0</v>
      </c>
      <c r="GI16" s="32" t="s">
        <v>33</v>
      </c>
      <c r="GJ16" s="23">
        <f>IF(GI16="x",'Gemensamma Tjänster'!$A20,0)</f>
        <v>1770826</v>
      </c>
      <c r="GK16" s="26">
        <f t="shared" si="88"/>
        <v>0.16743586628209051</v>
      </c>
      <c r="GL16" s="10">
        <f t="shared" si="89"/>
        <v>0</v>
      </c>
      <c r="GM16" s="32" t="s">
        <v>33</v>
      </c>
      <c r="GN16" s="23">
        <f>IF(GM16="x",'Gemensamma Tjänster'!$A20,0)</f>
        <v>1770826</v>
      </c>
      <c r="GO16" s="26">
        <f t="shared" si="90"/>
        <v>0.16743586628209051</v>
      </c>
      <c r="GP16" s="10">
        <f t="shared" si="91"/>
        <v>0</v>
      </c>
    </row>
    <row r="17" spans="1:198" x14ac:dyDescent="0.3">
      <c r="A17" s="15" t="s">
        <v>114</v>
      </c>
      <c r="B17" s="19">
        <f t="shared" si="92"/>
        <v>10354596.048209954</v>
      </c>
      <c r="C17" s="161" t="s">
        <v>33</v>
      </c>
      <c r="D17" s="24">
        <f>IF(C17="x",'Gemensamma Tjänster'!$A21,0)</f>
        <v>283272</v>
      </c>
      <c r="E17" s="27">
        <f t="shared" si="0"/>
        <v>2.7189099635104068E-2</v>
      </c>
      <c r="F17" s="11">
        <f t="shared" si="1"/>
        <v>44632.336320000002</v>
      </c>
      <c r="G17" s="33"/>
      <c r="H17" s="24">
        <f>IF(G17="x",'Gemensamma Tjänster'!$A21,0)</f>
        <v>0</v>
      </c>
      <c r="I17" s="27">
        <f t="shared" si="2"/>
        <v>0</v>
      </c>
      <c r="J17" s="11">
        <f t="shared" si="3"/>
        <v>0</v>
      </c>
      <c r="K17" s="33" t="s">
        <v>33</v>
      </c>
      <c r="L17" s="24">
        <f>IF(K17="x",'Gemensamma Tjänster'!$A21,0)</f>
        <v>283272</v>
      </c>
      <c r="M17" s="27">
        <f t="shared" si="4"/>
        <v>2.6939615820034329E-2</v>
      </c>
      <c r="N17" s="11">
        <f t="shared" si="5"/>
        <v>44632.336320000002</v>
      </c>
      <c r="O17" s="286"/>
      <c r="P17" s="165">
        <f>IF(O17="x",'Gemensamma Tjänster'!$A21,0)</f>
        <v>0</v>
      </c>
      <c r="Q17" s="287">
        <f t="shared" si="6"/>
        <v>0</v>
      </c>
      <c r="R17" s="200">
        <f t="shared" si="7"/>
        <v>0</v>
      </c>
      <c r="S17" s="33" t="s">
        <v>33</v>
      </c>
      <c r="T17" s="24">
        <f>IF(S17="x",'Gemensamma Tjänster'!$A21,0)</f>
        <v>283272</v>
      </c>
      <c r="U17" s="27">
        <f t="shared" si="8"/>
        <v>5.4314280104551423E-2</v>
      </c>
      <c r="V17" s="11">
        <f t="shared" si="9"/>
        <v>215292.91144211136</v>
      </c>
      <c r="W17" s="33" t="s">
        <v>33</v>
      </c>
      <c r="X17" s="24">
        <f>IF(W17="x",'Gemensamma Tjänster'!$A21,0)</f>
        <v>283272</v>
      </c>
      <c r="Y17" s="27">
        <f t="shared" si="10"/>
        <v>3.5198351068238244E-2</v>
      </c>
      <c r="Z17" s="11">
        <f t="shared" si="93"/>
        <v>329162.06399999995</v>
      </c>
      <c r="AA17" s="33" t="s">
        <v>33</v>
      </c>
      <c r="AB17" s="24">
        <f>IF(AA17="x",'Gemensamma Tjänster'!$A21,0)</f>
        <v>283272</v>
      </c>
      <c r="AC17" s="27">
        <f t="shared" si="11"/>
        <v>5.9886321018180776E-2</v>
      </c>
      <c r="AD17" s="11">
        <f t="shared" si="12"/>
        <v>109545.606263808</v>
      </c>
      <c r="AE17" s="33" t="s">
        <v>33</v>
      </c>
      <c r="AF17" s="24">
        <f>IF(AE17="x",'Gemensamma Tjänster'!$A21,0)</f>
        <v>283272</v>
      </c>
      <c r="AG17" s="27">
        <f t="shared" si="13"/>
        <v>2.678405033213898E-2</v>
      </c>
      <c r="AH17" s="71">
        <v>52600</v>
      </c>
      <c r="AI17" s="33" t="s">
        <v>33</v>
      </c>
      <c r="AJ17" s="24">
        <f>IF(AI17="x",'Gemensamma Tjänster'!$A21,0)</f>
        <v>283272</v>
      </c>
      <c r="AK17" s="27">
        <f t="shared" si="14"/>
        <v>2.678405033213898E-2</v>
      </c>
      <c r="AL17" s="71">
        <v>945648</v>
      </c>
      <c r="AM17" s="33" t="s">
        <v>33</v>
      </c>
      <c r="AN17" s="24">
        <f>IF(AM17="x",'Gemensamma Tjänster'!$A21,0)</f>
        <v>283272</v>
      </c>
      <c r="AO17" s="27">
        <f t="shared" si="15"/>
        <v>2.678405033213898E-2</v>
      </c>
      <c r="AP17" s="71">
        <f t="shared" si="16"/>
        <v>1473160.3925194044</v>
      </c>
      <c r="AQ17" s="33" t="s">
        <v>33</v>
      </c>
      <c r="AR17" s="24">
        <f>IF(AQ17="x",'Gemensamma Tjänster'!$A21,0)</f>
        <v>283272</v>
      </c>
      <c r="AS17" s="27">
        <f t="shared" si="17"/>
        <v>2.678405033213898E-2</v>
      </c>
      <c r="AT17" s="71">
        <f t="shared" si="18"/>
        <v>0</v>
      </c>
      <c r="AU17" s="33" t="s">
        <v>33</v>
      </c>
      <c r="AV17" s="24">
        <f>IF(AU17="x",'Gemensamma Tjänster'!$A21,0)</f>
        <v>283272</v>
      </c>
      <c r="AW17" s="27">
        <f t="shared" si="19"/>
        <v>2.678405033213898E-2</v>
      </c>
      <c r="AX17" s="71">
        <v>2272275.6992000001</v>
      </c>
      <c r="AY17" s="33" t="s">
        <v>33</v>
      </c>
      <c r="AZ17" s="24">
        <f>IF(AY17="x",'Gemensamma Tjänster'!$A21,0)</f>
        <v>283272</v>
      </c>
      <c r="BA17" s="27">
        <f t="shared" si="20"/>
        <v>3.6205512217404853E-2</v>
      </c>
      <c r="BB17" s="11">
        <f t="shared" si="21"/>
        <v>221743.56350065919</v>
      </c>
      <c r="BC17" s="33" t="s">
        <v>33</v>
      </c>
      <c r="BD17" s="24">
        <f>IF(BC17="x",'Gemensamma Tjänster'!$A21,0)</f>
        <v>283272</v>
      </c>
      <c r="BE17" s="27">
        <f t="shared" si="22"/>
        <v>5.3677723324148663E-2</v>
      </c>
      <c r="BF17" s="11">
        <f t="shared" si="23"/>
        <v>350048.79532736255</v>
      </c>
      <c r="BG17" s="33" t="s">
        <v>33</v>
      </c>
      <c r="BH17" s="24">
        <f>IF(BG17="x",'Gemensamma Tjänster'!$A21,0)</f>
        <v>283272</v>
      </c>
      <c r="BI17" s="27">
        <f t="shared" si="24"/>
        <v>2.8742197086858313E-2</v>
      </c>
      <c r="BJ17" s="11">
        <f t="shared" si="25"/>
        <v>0</v>
      </c>
      <c r="BK17" s="33" t="s">
        <v>33</v>
      </c>
      <c r="BL17" s="24">
        <f>IF(BK17="x",'Gemensamma Tjänster'!$A21,0)</f>
        <v>283272</v>
      </c>
      <c r="BM17" s="27">
        <f t="shared" si="26"/>
        <v>3.2086081204498927E-2</v>
      </c>
      <c r="BN17" s="11">
        <f t="shared" si="27"/>
        <v>38910.470803775999</v>
      </c>
      <c r="BO17" s="33" t="s">
        <v>33</v>
      </c>
      <c r="BP17" s="24">
        <f>IF(BO17="x",'Gemensamma Tjänster'!$A21,0)</f>
        <v>283272</v>
      </c>
      <c r="BQ17" s="27">
        <f t="shared" si="28"/>
        <v>3.3156229030240694E-2</v>
      </c>
      <c r="BR17" s="11">
        <f t="shared" si="29"/>
        <v>139635.56697000767</v>
      </c>
      <c r="BS17" s="33" t="s">
        <v>33</v>
      </c>
      <c r="BT17" s="24">
        <f>IF(BS17="x",'Gemensamma Tjänster'!$A21,0)</f>
        <v>283272</v>
      </c>
      <c r="BU17" s="27">
        <f t="shared" si="30"/>
        <v>2.7283607470957375E-2</v>
      </c>
      <c r="BV17" s="11">
        <f t="shared" si="31"/>
        <v>240793.92847806876</v>
      </c>
      <c r="BW17" s="33"/>
      <c r="BX17" s="24">
        <f>IF(BW17="x",'Gemensamma Tjänster'!$A21,0)</f>
        <v>0</v>
      </c>
      <c r="BY17" s="27">
        <f t="shared" si="32"/>
        <v>0</v>
      </c>
      <c r="BZ17" s="71">
        <v>0</v>
      </c>
      <c r="CA17" s="33" t="s">
        <v>33</v>
      </c>
      <c r="CB17" s="24">
        <f>IF(CA17="x",'Gemensamma Tjänster'!$A21,0)</f>
        <v>283272</v>
      </c>
      <c r="CC17" s="27">
        <f t="shared" si="33"/>
        <v>2.678405033213898E-2</v>
      </c>
      <c r="CD17" s="11">
        <f t="shared" si="34"/>
        <v>126199.37715151634</v>
      </c>
      <c r="CE17" s="33"/>
      <c r="CF17" s="24">
        <f>IF(CE17="x",'Gemensamma Tjänster'!$A21,0)</f>
        <v>0</v>
      </c>
      <c r="CG17" s="27">
        <f t="shared" si="35"/>
        <v>0</v>
      </c>
      <c r="CH17" s="11">
        <f t="shared" si="36"/>
        <v>0</v>
      </c>
      <c r="CI17" s="33" t="s">
        <v>33</v>
      </c>
      <c r="CJ17" s="24">
        <f>IF(CI17="x",'Gemensamma Tjänster'!$A21,0)</f>
        <v>283272</v>
      </c>
      <c r="CK17" s="27">
        <f t="shared" si="37"/>
        <v>2.7514771346453273E-2</v>
      </c>
      <c r="CL17" s="11">
        <f t="shared" si="94"/>
        <v>386813.58144000004</v>
      </c>
      <c r="CM17" s="286" t="s">
        <v>33</v>
      </c>
      <c r="CN17" s="165">
        <f>IF(CM17="x",'Gemensamma Tjänster'!$A21,0)</f>
        <v>283272</v>
      </c>
      <c r="CO17" s="287">
        <f t="shared" si="38"/>
        <v>6.5792566400621338E-2</v>
      </c>
      <c r="CP17" s="200">
        <f t="shared" si="39"/>
        <v>2492793.6</v>
      </c>
      <c r="CQ17" s="286" t="s">
        <v>33</v>
      </c>
      <c r="CR17" s="165">
        <f>IF(CQ17="x",'Gemensamma Tjänster'!$A21,0)</f>
        <v>283272</v>
      </c>
      <c r="CS17" s="287">
        <f t="shared" si="40"/>
        <v>0.13717692681689017</v>
      </c>
      <c r="CT17" s="200">
        <f t="shared" si="41"/>
        <v>603369.36</v>
      </c>
      <c r="CU17" s="33" t="s">
        <v>33</v>
      </c>
      <c r="CV17" s="24">
        <f>IF(CU17="x",'Gemensamma Tjänster'!$A21,0)</f>
        <v>283272</v>
      </c>
      <c r="CW17" s="27">
        <f t="shared" si="42"/>
        <v>4.5800090089420056E-2</v>
      </c>
      <c r="CX17" s="11">
        <f t="shared" si="43"/>
        <v>109920.20827260001</v>
      </c>
      <c r="CY17" s="33" t="s">
        <v>33</v>
      </c>
      <c r="CZ17" s="24">
        <f>IF(CY17="x",'Gemensamma Tjänster'!$A21,0)</f>
        <v>283272</v>
      </c>
      <c r="DA17" s="27">
        <f t="shared" si="44"/>
        <v>2.8484889499781844E-2</v>
      </c>
      <c r="DB17" s="11">
        <f t="shared" si="45"/>
        <v>157418.25020064003</v>
      </c>
      <c r="DC17" s="33" t="s">
        <v>33</v>
      </c>
      <c r="DD17" s="24">
        <f>IF(DC17="x",'Gemensamma Tjänster'!$A21,0)</f>
        <v>283272</v>
      </c>
      <c r="DE17" s="27">
        <f t="shared" si="46"/>
        <v>2.678405033213898E-2</v>
      </c>
      <c r="DF17" s="11">
        <f t="shared" si="47"/>
        <v>0</v>
      </c>
      <c r="DG17" s="33" t="s">
        <v>33</v>
      </c>
      <c r="DH17" s="24">
        <f>IF(DG17="x",'Gemensamma Tjänster'!$A21,0)</f>
        <v>283272</v>
      </c>
      <c r="DI17" s="27">
        <f t="shared" si="48"/>
        <v>2.678405033213898E-2</v>
      </c>
      <c r="DJ17" s="11">
        <f t="shared" si="49"/>
        <v>0</v>
      </c>
      <c r="DK17" s="33" t="s">
        <v>33</v>
      </c>
      <c r="DL17" s="24">
        <f>IF(DK17="x",'Gemensamma Tjänster'!$A21,0)</f>
        <v>283272</v>
      </c>
      <c r="DM17" s="27">
        <f t="shared" si="50"/>
        <v>2.678405033213898E-2</v>
      </c>
      <c r="DN17" s="11">
        <f t="shared" si="51"/>
        <v>0</v>
      </c>
      <c r="DO17" s="33" t="s">
        <v>33</v>
      </c>
      <c r="DP17" s="24">
        <f>IF(DO17="x",'Gemensamma Tjänster'!$A21,0)</f>
        <v>283272</v>
      </c>
      <c r="DQ17" s="27">
        <f t="shared" si="52"/>
        <v>2.678405033213898E-2</v>
      </c>
      <c r="DR17" s="11">
        <f t="shared" si="53"/>
        <v>0</v>
      </c>
      <c r="DS17" s="33" t="s">
        <v>33</v>
      </c>
      <c r="DT17" s="24">
        <f>IF(DS17="x",'Gemensamma Tjänster'!$A21,0)</f>
        <v>283272</v>
      </c>
      <c r="DU17" s="27">
        <f t="shared" si="54"/>
        <v>2.678405033213898E-2</v>
      </c>
      <c r="DV17" s="11">
        <f t="shared" si="55"/>
        <v>0</v>
      </c>
      <c r="DW17" s="33" t="s">
        <v>33</v>
      </c>
      <c r="DX17" s="24">
        <f>IF(DW17="x",'Gemensamma Tjänster'!$A21,0)</f>
        <v>283272</v>
      </c>
      <c r="DY17" s="27">
        <f t="shared" si="56"/>
        <v>2.678405033213898E-2</v>
      </c>
      <c r="DZ17" s="11">
        <f t="shared" si="57"/>
        <v>0</v>
      </c>
      <c r="EA17" s="33" t="s">
        <v>33</v>
      </c>
      <c r="EB17" s="24">
        <f>IF(EA17="x",'Gemensamma Tjänster'!$A21,0)</f>
        <v>283272</v>
      </c>
      <c r="EC17" s="27">
        <f t="shared" si="58"/>
        <v>2.678405033213898E-2</v>
      </c>
      <c r="ED17" s="11">
        <f t="shared" si="59"/>
        <v>0</v>
      </c>
      <c r="EE17" s="33" t="s">
        <v>33</v>
      </c>
      <c r="EF17" s="24">
        <f>IF(EE17="x",'Gemensamma Tjänster'!$A21,0)</f>
        <v>283272</v>
      </c>
      <c r="EG17" s="27">
        <f t="shared" si="60"/>
        <v>2.678405033213898E-2</v>
      </c>
      <c r="EH17" s="11">
        <f t="shared" si="61"/>
        <v>0</v>
      </c>
      <c r="EI17" s="33" t="s">
        <v>33</v>
      </c>
      <c r="EJ17" s="24">
        <f>IF(EI17="x",'Gemensamma Tjänster'!$A21,0)</f>
        <v>283272</v>
      </c>
      <c r="EK17" s="27">
        <f t="shared" si="62"/>
        <v>2.678405033213898E-2</v>
      </c>
      <c r="EL17" s="11">
        <f t="shared" si="63"/>
        <v>0</v>
      </c>
      <c r="EM17" s="33" t="s">
        <v>33</v>
      </c>
      <c r="EN17" s="24">
        <f>IF(EM17="x",'Gemensamma Tjänster'!$A21,0)</f>
        <v>283272</v>
      </c>
      <c r="EO17" s="27">
        <f t="shared" si="64"/>
        <v>2.678405033213898E-2</v>
      </c>
      <c r="EP17" s="11">
        <f t="shared" si="65"/>
        <v>0</v>
      </c>
      <c r="EQ17" s="33" t="s">
        <v>33</v>
      </c>
      <c r="ER17" s="24">
        <f>IF(EQ17="x",'Gemensamma Tjänster'!$A21,0)</f>
        <v>283272</v>
      </c>
      <c r="ES17" s="27">
        <f t="shared" si="66"/>
        <v>2.678405033213898E-2</v>
      </c>
      <c r="ET17" s="11">
        <f t="shared" si="67"/>
        <v>0</v>
      </c>
      <c r="EU17" s="33" t="s">
        <v>33</v>
      </c>
      <c r="EV17" s="24">
        <f>IF(EU17="x",'Gemensamma Tjänster'!$A21,0)</f>
        <v>283272</v>
      </c>
      <c r="EW17" s="27">
        <f t="shared" si="68"/>
        <v>2.678405033213898E-2</v>
      </c>
      <c r="EX17" s="11">
        <f t="shared" si="69"/>
        <v>0</v>
      </c>
      <c r="EY17" s="33" t="s">
        <v>33</v>
      </c>
      <c r="EZ17" s="24">
        <f>IF(EY17="x",'Gemensamma Tjänster'!$A21,0)</f>
        <v>283272</v>
      </c>
      <c r="FA17" s="27">
        <f t="shared" si="70"/>
        <v>2.678405033213898E-2</v>
      </c>
      <c r="FB17" s="11">
        <f t="shared" si="71"/>
        <v>0</v>
      </c>
      <c r="FC17" s="33" t="s">
        <v>33</v>
      </c>
      <c r="FD17" s="24">
        <f>IF(FC17="x",'Gemensamma Tjänster'!$A21,0)</f>
        <v>283272</v>
      </c>
      <c r="FE17" s="27">
        <f t="shared" si="72"/>
        <v>2.678405033213898E-2</v>
      </c>
      <c r="FF17" s="11">
        <f t="shared" si="73"/>
        <v>0</v>
      </c>
      <c r="FG17" s="33" t="s">
        <v>33</v>
      </c>
      <c r="FH17" s="24">
        <f>IF(FG17="x",'Gemensamma Tjänster'!$A21,0)</f>
        <v>283272</v>
      </c>
      <c r="FI17" s="27">
        <f t="shared" si="74"/>
        <v>2.678405033213898E-2</v>
      </c>
      <c r="FJ17" s="11">
        <f t="shared" si="75"/>
        <v>0</v>
      </c>
      <c r="FK17" s="33" t="s">
        <v>33</v>
      </c>
      <c r="FL17" s="24">
        <f>IF(FK17="x",'Gemensamma Tjänster'!$A21,0)</f>
        <v>283272</v>
      </c>
      <c r="FM17" s="27">
        <f t="shared" si="76"/>
        <v>2.678405033213898E-2</v>
      </c>
      <c r="FN17" s="11">
        <f t="shared" si="77"/>
        <v>0</v>
      </c>
      <c r="FO17" s="33" t="s">
        <v>33</v>
      </c>
      <c r="FP17" s="24">
        <f>IF(FO17="x",'Gemensamma Tjänster'!$A21,0)</f>
        <v>283272</v>
      </c>
      <c r="FQ17" s="27">
        <f t="shared" si="78"/>
        <v>2.678405033213898E-2</v>
      </c>
      <c r="FR17" s="11">
        <f t="shared" si="79"/>
        <v>0</v>
      </c>
      <c r="FS17" s="33" t="s">
        <v>33</v>
      </c>
      <c r="FT17" s="24">
        <f>IF(FS17="x",'Gemensamma Tjänster'!$A21,0)</f>
        <v>283272</v>
      </c>
      <c r="FU17" s="27">
        <f t="shared" si="80"/>
        <v>2.678405033213898E-2</v>
      </c>
      <c r="FV17" s="11">
        <f t="shared" si="81"/>
        <v>0</v>
      </c>
      <c r="FW17" s="33" t="s">
        <v>33</v>
      </c>
      <c r="FX17" s="24">
        <f>IF(FW17="x",'Gemensamma Tjänster'!$A21,0)</f>
        <v>283272</v>
      </c>
      <c r="FY17" s="27">
        <f t="shared" si="82"/>
        <v>2.678405033213898E-2</v>
      </c>
      <c r="FZ17" s="11">
        <f t="shared" si="83"/>
        <v>0</v>
      </c>
      <c r="GA17" s="33" t="s">
        <v>33</v>
      </c>
      <c r="GB17" s="24">
        <f>IF(GA17="x",'Gemensamma Tjänster'!$A21,0)</f>
        <v>283272</v>
      </c>
      <c r="GC17" s="27">
        <f t="shared" si="84"/>
        <v>2.678405033213898E-2</v>
      </c>
      <c r="GD17" s="11">
        <f t="shared" si="85"/>
        <v>0</v>
      </c>
      <c r="GE17" s="33" t="s">
        <v>33</v>
      </c>
      <c r="GF17" s="24">
        <f>IF(GE17="x",'Gemensamma Tjänster'!$A21,0)</f>
        <v>283272</v>
      </c>
      <c r="GG17" s="27">
        <f t="shared" si="86"/>
        <v>2.678405033213898E-2</v>
      </c>
      <c r="GH17" s="11">
        <f t="shared" si="87"/>
        <v>0</v>
      </c>
      <c r="GI17" s="33" t="s">
        <v>33</v>
      </c>
      <c r="GJ17" s="24">
        <f>IF(GI17="x",'Gemensamma Tjänster'!$A21,0)</f>
        <v>283272</v>
      </c>
      <c r="GK17" s="27">
        <f t="shared" si="88"/>
        <v>2.678405033213898E-2</v>
      </c>
      <c r="GL17" s="11">
        <f t="shared" si="89"/>
        <v>0</v>
      </c>
      <c r="GM17" s="33" t="s">
        <v>33</v>
      </c>
      <c r="GN17" s="24">
        <f>IF(GM17="x",'Gemensamma Tjänster'!$A21,0)</f>
        <v>283272</v>
      </c>
      <c r="GO17" s="27">
        <f t="shared" si="90"/>
        <v>2.678405033213898E-2</v>
      </c>
      <c r="GP17" s="11">
        <f t="shared" si="91"/>
        <v>0</v>
      </c>
    </row>
    <row r="18" spans="1:198" x14ac:dyDescent="0.3">
      <c r="A18" s="14" t="s">
        <v>19</v>
      </c>
      <c r="B18" s="18">
        <f t="shared" si="92"/>
        <v>7935381.6677781418</v>
      </c>
      <c r="C18" s="162" t="s">
        <v>33</v>
      </c>
      <c r="D18" s="23">
        <f>IF(C18="x",'Gemensamma Tjänster'!$A22,0)</f>
        <v>308191</v>
      </c>
      <c r="E18" s="26">
        <f t="shared" si="0"/>
        <v>2.9580882705111548E-2</v>
      </c>
      <c r="F18" s="10">
        <f t="shared" si="1"/>
        <v>48558.573960000002</v>
      </c>
      <c r="G18" s="32"/>
      <c r="H18" s="23">
        <f>IF(G18="x",'Gemensamma Tjänster'!$A22,0)</f>
        <v>0</v>
      </c>
      <c r="I18" s="26">
        <f t="shared" si="2"/>
        <v>0</v>
      </c>
      <c r="J18" s="10">
        <f t="shared" si="3"/>
        <v>0</v>
      </c>
      <c r="K18" s="32" t="s">
        <v>33</v>
      </c>
      <c r="L18" s="23">
        <f>IF(K18="x",'Gemensamma Tjänster'!$A22,0)</f>
        <v>308191</v>
      </c>
      <c r="M18" s="26">
        <f t="shared" si="4"/>
        <v>2.9309452184445337E-2</v>
      </c>
      <c r="N18" s="10">
        <f t="shared" si="5"/>
        <v>48558.573960000002</v>
      </c>
      <c r="O18" s="282" t="s">
        <v>33</v>
      </c>
      <c r="P18" s="283">
        <f>IF(O18="x",'Gemensamma Tjänster'!$A22,0)</f>
        <v>308191</v>
      </c>
      <c r="Q18" s="284">
        <f t="shared" si="6"/>
        <v>4.8922677529659647E-2</v>
      </c>
      <c r="R18" s="285">
        <f t="shared" si="7"/>
        <v>48558.573960000002</v>
      </c>
      <c r="S18" s="32" t="s">
        <v>33</v>
      </c>
      <c r="T18" s="23">
        <f>IF(S18="x",'Gemensamma Tjänster'!$A22,0)</f>
        <v>308191</v>
      </c>
      <c r="U18" s="26">
        <f t="shared" si="8"/>
        <v>5.9092223374360361E-2</v>
      </c>
      <c r="V18" s="10">
        <f t="shared" si="9"/>
        <v>234231.8960937041</v>
      </c>
      <c r="W18" s="32" t="s">
        <v>33</v>
      </c>
      <c r="X18" s="23">
        <f>IF(W18="x",'Gemensamma Tjänster'!$A22,0)</f>
        <v>308191</v>
      </c>
      <c r="Y18" s="26">
        <f t="shared" si="10"/>
        <v>3.8294695607301157E-2</v>
      </c>
      <c r="Z18" s="10">
        <f t="shared" si="93"/>
        <v>358117.94199999998</v>
      </c>
      <c r="AA18" s="32"/>
      <c r="AB18" s="23">
        <f>IF(AA18="x",'Gemensamma Tjänster'!$A22,0)</f>
        <v>0</v>
      </c>
      <c r="AC18" s="26">
        <f t="shared" si="11"/>
        <v>0</v>
      </c>
      <c r="AD18" s="10">
        <f t="shared" si="12"/>
        <v>0</v>
      </c>
      <c r="AE18" s="32" t="s">
        <v>33</v>
      </c>
      <c r="AF18" s="23">
        <f>IF(AE18="x",'Gemensamma Tjänster'!$A22,0)</f>
        <v>308191</v>
      </c>
      <c r="AG18" s="26">
        <f t="shared" si="13"/>
        <v>2.9140201841029979E-2</v>
      </c>
      <c r="AH18" s="164">
        <v>52600</v>
      </c>
      <c r="AI18" s="32" t="s">
        <v>33</v>
      </c>
      <c r="AJ18" s="23">
        <f>IF(AI18="x",'Gemensamma Tjänster'!$A22,0)</f>
        <v>308191</v>
      </c>
      <c r="AK18" s="26">
        <f t="shared" si="14"/>
        <v>2.9140201841029979E-2</v>
      </c>
      <c r="AL18" s="164">
        <v>1260864</v>
      </c>
      <c r="AM18" s="32" t="s">
        <v>33</v>
      </c>
      <c r="AN18" s="23">
        <f>IF(AM18="x",'Gemensamma Tjänster'!$A22,0)</f>
        <v>308191</v>
      </c>
      <c r="AO18" s="26">
        <f t="shared" si="15"/>
        <v>2.9140201841029979E-2</v>
      </c>
      <c r="AP18" s="164">
        <f t="shared" si="16"/>
        <v>1602752.0352556827</v>
      </c>
      <c r="AQ18" s="32" t="s">
        <v>33</v>
      </c>
      <c r="AR18" s="23">
        <f>IF(AQ18="x",'Gemensamma Tjänster'!$A22,0)</f>
        <v>308191</v>
      </c>
      <c r="AS18" s="26">
        <f t="shared" si="17"/>
        <v>2.9140201841029979E-2</v>
      </c>
      <c r="AT18" s="164">
        <f t="shared" si="18"/>
        <v>0</v>
      </c>
      <c r="AU18" s="32" t="s">
        <v>33</v>
      </c>
      <c r="AV18" s="23">
        <f>IF(AU18="x",'Gemensamma Tjänster'!$A22,0)</f>
        <v>308191</v>
      </c>
      <c r="AW18" s="26">
        <f t="shared" si="19"/>
        <v>2.9140201841029979E-2</v>
      </c>
      <c r="AX18" s="164">
        <v>52282.609599999996</v>
      </c>
      <c r="AY18" s="32" t="s">
        <v>33</v>
      </c>
      <c r="AZ18" s="23">
        <f>IF(AY18="x",'Gemensamma Tjänster'!$A22,0)</f>
        <v>308191</v>
      </c>
      <c r="BA18" s="26">
        <f t="shared" si="20"/>
        <v>3.9390455166039069E-2</v>
      </c>
      <c r="BB18" s="10">
        <f t="shared" si="21"/>
        <v>241250.00204337761</v>
      </c>
      <c r="BC18" s="32"/>
      <c r="BD18" s="23">
        <f>IF(BC18="x",'Gemensamma Tjänster'!$A22,0)</f>
        <v>0</v>
      </c>
      <c r="BE18" s="26">
        <f t="shared" si="22"/>
        <v>0</v>
      </c>
      <c r="BF18" s="10">
        <f t="shared" si="23"/>
        <v>0</v>
      </c>
      <c r="BG18" s="32" t="s">
        <v>33</v>
      </c>
      <c r="BH18" s="23">
        <f>IF(BG18="x",'Gemensamma Tjänster'!$A22,0)</f>
        <v>308191</v>
      </c>
      <c r="BI18" s="26">
        <f t="shared" si="24"/>
        <v>3.1270603739148063E-2</v>
      </c>
      <c r="BJ18" s="10">
        <f t="shared" si="25"/>
        <v>0</v>
      </c>
      <c r="BK18" s="32" t="s">
        <v>33</v>
      </c>
      <c r="BL18" s="23">
        <f>IF(BK18="x",'Gemensamma Tjänster'!$A22,0)</f>
        <v>308191</v>
      </c>
      <c r="BM18" s="26">
        <f t="shared" si="26"/>
        <v>3.4908644174135563E-2</v>
      </c>
      <c r="BN18" s="10">
        <f t="shared" si="27"/>
        <v>42333.364778328003</v>
      </c>
      <c r="BO18" s="32" t="s">
        <v>33</v>
      </c>
      <c r="BP18" s="23">
        <f>IF(BO18="x",'Gemensamma Tjänster'!$A22,0)</f>
        <v>308191</v>
      </c>
      <c r="BQ18" s="26">
        <f t="shared" si="28"/>
        <v>3.6072931250031456E-2</v>
      </c>
      <c r="BR18" s="10">
        <f t="shared" si="29"/>
        <v>151919.09196833303</v>
      </c>
      <c r="BS18" s="32" t="s">
        <v>33</v>
      </c>
      <c r="BT18" s="23">
        <f>IF(BS18="x",'Gemensamma Tjänster'!$A22,0)</f>
        <v>308191</v>
      </c>
      <c r="BU18" s="26">
        <f t="shared" si="30"/>
        <v>2.9683704249208621E-2</v>
      </c>
      <c r="BV18" s="10">
        <f t="shared" si="31"/>
        <v>261976.19818261068</v>
      </c>
      <c r="BW18" s="32" t="s">
        <v>33</v>
      </c>
      <c r="BX18" s="23">
        <f>IF(BW18="x",'Gemensamma Tjänster'!$A22,0)</f>
        <v>308191</v>
      </c>
      <c r="BY18" s="26">
        <f t="shared" si="32"/>
        <v>6.3606109419324486E-2</v>
      </c>
      <c r="BZ18" s="164">
        <v>89890</v>
      </c>
      <c r="CA18" s="32" t="s">
        <v>33</v>
      </c>
      <c r="CB18" s="23">
        <f>IF(CA18="x",'Gemensamma Tjänster'!$A22,0)</f>
        <v>308191</v>
      </c>
      <c r="CC18" s="26">
        <f t="shared" si="33"/>
        <v>2.9140201841029979E-2</v>
      </c>
      <c r="CD18" s="10">
        <f t="shared" si="34"/>
        <v>137300.94129918583</v>
      </c>
      <c r="CE18" s="32"/>
      <c r="CF18" s="23">
        <f>IF(CE18="x",'Gemensamma Tjänster'!$A22,0)</f>
        <v>0</v>
      </c>
      <c r="CG18" s="26">
        <f t="shared" si="35"/>
        <v>0</v>
      </c>
      <c r="CH18" s="10">
        <f t="shared" si="36"/>
        <v>0</v>
      </c>
      <c r="CI18" s="32" t="s">
        <v>33</v>
      </c>
      <c r="CJ18" s="23">
        <f>IF(CI18="x",'Gemensamma Tjänster'!$A22,0)</f>
        <v>308191</v>
      </c>
      <c r="CK18" s="26">
        <f t="shared" si="37"/>
        <v>2.9935203253532935E-2</v>
      </c>
      <c r="CL18" s="10">
        <f t="shared" si="94"/>
        <v>420840.97432000004</v>
      </c>
      <c r="CM18" s="32" t="s">
        <v>33</v>
      </c>
      <c r="CN18" s="23">
        <f>IF(CM18="x",'Gemensamma Tjänster'!$A22,0)</f>
        <v>308191</v>
      </c>
      <c r="CO18" s="26">
        <f t="shared" si="38"/>
        <v>7.1580236774456671E-2</v>
      </c>
      <c r="CP18" s="10">
        <f t="shared" si="39"/>
        <v>2712080.8000000003</v>
      </c>
      <c r="CQ18" s="282"/>
      <c r="CR18" s="283">
        <f>IF(CQ18="x",'Gemensamma Tjänster'!$A22,0)</f>
        <v>0</v>
      </c>
      <c r="CS18" s="284">
        <f t="shared" si="40"/>
        <v>0</v>
      </c>
      <c r="CT18" s="285">
        <f t="shared" si="41"/>
        <v>0</v>
      </c>
      <c r="CU18" s="32"/>
      <c r="CV18" s="23">
        <f>IF(CU18="x",'Gemensamma Tjänster'!$A22,0)</f>
        <v>0</v>
      </c>
      <c r="CW18" s="26">
        <f t="shared" si="42"/>
        <v>0</v>
      </c>
      <c r="CX18" s="10">
        <f t="shared" si="43"/>
        <v>0</v>
      </c>
      <c r="CY18" s="32" t="s">
        <v>33</v>
      </c>
      <c r="CZ18" s="23">
        <f>IF(CY18="x",'Gemensamma Tjänster'!$A22,0)</f>
        <v>308191</v>
      </c>
      <c r="DA18" s="26">
        <f t="shared" si="44"/>
        <v>3.0990661201344524E-2</v>
      </c>
      <c r="DB18" s="10">
        <f t="shared" si="45"/>
        <v>171266.09035692003</v>
      </c>
      <c r="DC18" s="32" t="s">
        <v>33</v>
      </c>
      <c r="DD18" s="23">
        <f>IF(DC18="x",'Gemensamma Tjänster'!$A22,0)</f>
        <v>308191</v>
      </c>
      <c r="DE18" s="26">
        <f t="shared" si="46"/>
        <v>2.9140201841029979E-2</v>
      </c>
      <c r="DF18" s="10">
        <f t="shared" si="47"/>
        <v>0</v>
      </c>
      <c r="DG18" s="32" t="s">
        <v>33</v>
      </c>
      <c r="DH18" s="23">
        <f>IF(DG18="x",'Gemensamma Tjänster'!$A22,0)</f>
        <v>308191</v>
      </c>
      <c r="DI18" s="26">
        <f t="shared" si="48"/>
        <v>2.9140201841029979E-2</v>
      </c>
      <c r="DJ18" s="10">
        <f t="shared" si="49"/>
        <v>0</v>
      </c>
      <c r="DK18" s="32" t="s">
        <v>33</v>
      </c>
      <c r="DL18" s="23">
        <f>IF(DK18="x",'Gemensamma Tjänster'!$A22,0)</f>
        <v>308191</v>
      </c>
      <c r="DM18" s="26">
        <f t="shared" si="50"/>
        <v>2.9140201841029979E-2</v>
      </c>
      <c r="DN18" s="10">
        <f t="shared" si="51"/>
        <v>0</v>
      </c>
      <c r="DO18" s="32" t="s">
        <v>33</v>
      </c>
      <c r="DP18" s="23">
        <f>IF(DO18="x",'Gemensamma Tjänster'!$A22,0)</f>
        <v>308191</v>
      </c>
      <c r="DQ18" s="26">
        <f t="shared" si="52"/>
        <v>2.9140201841029979E-2</v>
      </c>
      <c r="DR18" s="10">
        <f t="shared" si="53"/>
        <v>0</v>
      </c>
      <c r="DS18" s="32" t="s">
        <v>33</v>
      </c>
      <c r="DT18" s="23">
        <f>IF(DS18="x",'Gemensamma Tjänster'!$A22,0)</f>
        <v>308191</v>
      </c>
      <c r="DU18" s="26">
        <f t="shared" si="54"/>
        <v>2.9140201841029979E-2</v>
      </c>
      <c r="DV18" s="10">
        <f t="shared" si="55"/>
        <v>0</v>
      </c>
      <c r="DW18" s="32" t="s">
        <v>33</v>
      </c>
      <c r="DX18" s="23">
        <f>IF(DW18="x",'Gemensamma Tjänster'!$A22,0)</f>
        <v>308191</v>
      </c>
      <c r="DY18" s="26">
        <f t="shared" si="56"/>
        <v>2.9140201841029979E-2</v>
      </c>
      <c r="DZ18" s="10">
        <f t="shared" si="57"/>
        <v>0</v>
      </c>
      <c r="EA18" s="32" t="s">
        <v>33</v>
      </c>
      <c r="EB18" s="23">
        <f>IF(EA18="x",'Gemensamma Tjänster'!$A22,0)</f>
        <v>308191</v>
      </c>
      <c r="EC18" s="26">
        <f t="shared" si="58"/>
        <v>2.9140201841029979E-2</v>
      </c>
      <c r="ED18" s="10">
        <f t="shared" si="59"/>
        <v>0</v>
      </c>
      <c r="EE18" s="32" t="s">
        <v>33</v>
      </c>
      <c r="EF18" s="23">
        <f>IF(EE18="x",'Gemensamma Tjänster'!$A22,0)</f>
        <v>308191</v>
      </c>
      <c r="EG18" s="26">
        <f t="shared" si="60"/>
        <v>2.9140201841029979E-2</v>
      </c>
      <c r="EH18" s="10">
        <f t="shared" si="61"/>
        <v>0</v>
      </c>
      <c r="EI18" s="32" t="s">
        <v>33</v>
      </c>
      <c r="EJ18" s="23">
        <f>IF(EI18="x",'Gemensamma Tjänster'!$A22,0)</f>
        <v>308191</v>
      </c>
      <c r="EK18" s="26">
        <f t="shared" si="62"/>
        <v>2.9140201841029979E-2</v>
      </c>
      <c r="EL18" s="10">
        <f t="shared" si="63"/>
        <v>0</v>
      </c>
      <c r="EM18" s="32" t="s">
        <v>33</v>
      </c>
      <c r="EN18" s="23">
        <f>IF(EM18="x",'Gemensamma Tjänster'!$A22,0)</f>
        <v>308191</v>
      </c>
      <c r="EO18" s="26">
        <f t="shared" si="64"/>
        <v>2.9140201841029979E-2</v>
      </c>
      <c r="EP18" s="10">
        <f t="shared" si="65"/>
        <v>0</v>
      </c>
      <c r="EQ18" s="32" t="s">
        <v>33</v>
      </c>
      <c r="ER18" s="23">
        <f>IF(EQ18="x",'Gemensamma Tjänster'!$A22,0)</f>
        <v>308191</v>
      </c>
      <c r="ES18" s="26">
        <f t="shared" si="66"/>
        <v>2.9140201841029979E-2</v>
      </c>
      <c r="ET18" s="10">
        <f t="shared" si="67"/>
        <v>0</v>
      </c>
      <c r="EU18" s="32" t="s">
        <v>33</v>
      </c>
      <c r="EV18" s="23">
        <f>IF(EU18="x",'Gemensamma Tjänster'!$A22,0)</f>
        <v>308191</v>
      </c>
      <c r="EW18" s="26">
        <f t="shared" si="68"/>
        <v>2.9140201841029979E-2</v>
      </c>
      <c r="EX18" s="10">
        <f t="shared" si="69"/>
        <v>0</v>
      </c>
      <c r="EY18" s="32" t="s">
        <v>33</v>
      </c>
      <c r="EZ18" s="23">
        <f>IF(EY18="x",'Gemensamma Tjänster'!$A22,0)</f>
        <v>308191</v>
      </c>
      <c r="FA18" s="26">
        <f t="shared" si="70"/>
        <v>2.9140201841029979E-2</v>
      </c>
      <c r="FB18" s="10">
        <f t="shared" si="71"/>
        <v>0</v>
      </c>
      <c r="FC18" s="32" t="s">
        <v>33</v>
      </c>
      <c r="FD18" s="23">
        <f>IF(FC18="x",'Gemensamma Tjänster'!$A22,0)</f>
        <v>308191</v>
      </c>
      <c r="FE18" s="26">
        <f t="shared" si="72"/>
        <v>2.9140201841029979E-2</v>
      </c>
      <c r="FF18" s="10">
        <f t="shared" si="73"/>
        <v>0</v>
      </c>
      <c r="FG18" s="32" t="s">
        <v>33</v>
      </c>
      <c r="FH18" s="23">
        <f>IF(FG18="x",'Gemensamma Tjänster'!$A22,0)</f>
        <v>308191</v>
      </c>
      <c r="FI18" s="26">
        <f t="shared" si="74"/>
        <v>2.9140201841029979E-2</v>
      </c>
      <c r="FJ18" s="10">
        <f t="shared" si="75"/>
        <v>0</v>
      </c>
      <c r="FK18" s="32" t="s">
        <v>33</v>
      </c>
      <c r="FL18" s="23">
        <f>IF(FK18="x",'Gemensamma Tjänster'!$A22,0)</f>
        <v>308191</v>
      </c>
      <c r="FM18" s="26">
        <f t="shared" si="76"/>
        <v>2.9140201841029979E-2</v>
      </c>
      <c r="FN18" s="10">
        <f t="shared" si="77"/>
        <v>0</v>
      </c>
      <c r="FO18" s="32" t="s">
        <v>33</v>
      </c>
      <c r="FP18" s="23">
        <f>IF(FO18="x",'Gemensamma Tjänster'!$A22,0)</f>
        <v>308191</v>
      </c>
      <c r="FQ18" s="26">
        <f t="shared" si="78"/>
        <v>2.9140201841029979E-2</v>
      </c>
      <c r="FR18" s="10">
        <f t="shared" si="79"/>
        <v>0</v>
      </c>
      <c r="FS18" s="32" t="s">
        <v>33</v>
      </c>
      <c r="FT18" s="23">
        <f>IF(FS18="x",'Gemensamma Tjänster'!$A22,0)</f>
        <v>308191</v>
      </c>
      <c r="FU18" s="26">
        <f t="shared" si="80"/>
        <v>2.9140201841029979E-2</v>
      </c>
      <c r="FV18" s="10">
        <f t="shared" si="81"/>
        <v>0</v>
      </c>
      <c r="FW18" s="32" t="s">
        <v>33</v>
      </c>
      <c r="FX18" s="23">
        <f>IF(FW18="x",'Gemensamma Tjänster'!$A22,0)</f>
        <v>308191</v>
      </c>
      <c r="FY18" s="26">
        <f t="shared" si="82"/>
        <v>2.9140201841029979E-2</v>
      </c>
      <c r="FZ18" s="10">
        <f t="shared" si="83"/>
        <v>0</v>
      </c>
      <c r="GA18" s="32" t="s">
        <v>33</v>
      </c>
      <c r="GB18" s="23">
        <f>IF(GA18="x",'Gemensamma Tjänster'!$A22,0)</f>
        <v>308191</v>
      </c>
      <c r="GC18" s="26">
        <f t="shared" si="84"/>
        <v>2.9140201841029979E-2</v>
      </c>
      <c r="GD18" s="10">
        <f t="shared" si="85"/>
        <v>0</v>
      </c>
      <c r="GE18" s="32" t="s">
        <v>33</v>
      </c>
      <c r="GF18" s="23">
        <f>IF(GE18="x",'Gemensamma Tjänster'!$A22,0)</f>
        <v>308191</v>
      </c>
      <c r="GG18" s="26">
        <f t="shared" si="86"/>
        <v>2.9140201841029979E-2</v>
      </c>
      <c r="GH18" s="10">
        <f t="shared" si="87"/>
        <v>0</v>
      </c>
      <c r="GI18" s="32" t="s">
        <v>33</v>
      </c>
      <c r="GJ18" s="23">
        <f>IF(GI18="x",'Gemensamma Tjänster'!$A22,0)</f>
        <v>308191</v>
      </c>
      <c r="GK18" s="26">
        <f t="shared" si="88"/>
        <v>2.9140201841029979E-2</v>
      </c>
      <c r="GL18" s="10">
        <f t="shared" si="89"/>
        <v>0</v>
      </c>
      <c r="GM18" s="32" t="s">
        <v>33</v>
      </c>
      <c r="GN18" s="23">
        <f>IF(GM18="x",'Gemensamma Tjänster'!$A22,0)</f>
        <v>308191</v>
      </c>
      <c r="GO18" s="26">
        <f t="shared" si="90"/>
        <v>2.9140201841029979E-2</v>
      </c>
      <c r="GP18" s="10">
        <f t="shared" si="91"/>
        <v>0</v>
      </c>
    </row>
    <row r="19" spans="1:198" x14ac:dyDescent="0.3">
      <c r="A19" s="15" t="s">
        <v>115</v>
      </c>
      <c r="B19" s="19">
        <f t="shared" si="92"/>
        <v>4690652.7206669636</v>
      </c>
      <c r="C19" s="161" t="s">
        <v>33</v>
      </c>
      <c r="D19" s="24">
        <f>IF(C19="x",'Gemensamma Tjänster'!$A23,0)</f>
        <v>281375</v>
      </c>
      <c r="E19" s="27">
        <f t="shared" si="0"/>
        <v>2.7007021201627436E-2</v>
      </c>
      <c r="F19" s="11">
        <f t="shared" si="1"/>
        <v>44333.445</v>
      </c>
      <c r="G19" s="33"/>
      <c r="H19" s="24">
        <f>IF(G19="x",'Gemensamma Tjänster'!$A23,0)</f>
        <v>0</v>
      </c>
      <c r="I19" s="27">
        <f t="shared" si="2"/>
        <v>0</v>
      </c>
      <c r="J19" s="11">
        <f t="shared" si="3"/>
        <v>0</v>
      </c>
      <c r="K19" s="33" t="s">
        <v>33</v>
      </c>
      <c r="L19" s="24">
        <f>IF(K19="x",'Gemensamma Tjänster'!$A23,0)</f>
        <v>281375</v>
      </c>
      <c r="M19" s="27">
        <f t="shared" si="4"/>
        <v>2.675920811574091E-2</v>
      </c>
      <c r="N19" s="11">
        <f t="shared" si="5"/>
        <v>44333.445</v>
      </c>
      <c r="O19" s="286"/>
      <c r="P19" s="165">
        <f>IF(O19="x",'Gemensamma Tjänster'!$A23,0)</f>
        <v>0</v>
      </c>
      <c r="Q19" s="287">
        <f t="shared" si="6"/>
        <v>0</v>
      </c>
      <c r="R19" s="200">
        <f t="shared" si="7"/>
        <v>0</v>
      </c>
      <c r="S19" s="33" t="s">
        <v>33</v>
      </c>
      <c r="T19" s="24">
        <f>IF(S19="x",'Gemensamma Tjänster'!$A23,0)</f>
        <v>281375</v>
      </c>
      <c r="U19" s="27">
        <f t="shared" si="8"/>
        <v>5.3950551287872281E-2</v>
      </c>
      <c r="V19" s="11">
        <f t="shared" si="9"/>
        <v>213851.14997961</v>
      </c>
      <c r="W19" s="33" t="s">
        <v>33</v>
      </c>
      <c r="X19" s="24">
        <f>IF(W19="x",'Gemensamma Tjänster'!$A23,0)</f>
        <v>281375</v>
      </c>
      <c r="Y19" s="27">
        <f t="shared" si="10"/>
        <v>3.4962636730158772E-2</v>
      </c>
      <c r="Z19" s="11">
        <f t="shared" si="93"/>
        <v>326957.75</v>
      </c>
      <c r="AA19" s="33" t="s">
        <v>33</v>
      </c>
      <c r="AB19" s="24">
        <f>IF(AA19="x",'Gemensamma Tjänster'!$A23,0)</f>
        <v>281375</v>
      </c>
      <c r="AC19" s="27">
        <f t="shared" si="11"/>
        <v>5.9485277671251009E-2</v>
      </c>
      <c r="AD19" s="11">
        <f t="shared" si="12"/>
        <v>108812.007408</v>
      </c>
      <c r="AE19" s="33" t="s">
        <v>33</v>
      </c>
      <c r="AF19" s="24">
        <f>IF(AE19="x",'Gemensamma Tjänster'!$A23,0)</f>
        <v>281375</v>
      </c>
      <c r="AG19" s="27">
        <f t="shared" si="13"/>
        <v>2.6604684410056784E-2</v>
      </c>
      <c r="AH19" s="71">
        <v>52600</v>
      </c>
      <c r="AI19" s="33" t="s">
        <v>33</v>
      </c>
      <c r="AJ19" s="24">
        <f>IF(AI19="x",'Gemensamma Tjänster'!$A23,0)</f>
        <v>281375</v>
      </c>
      <c r="AK19" s="27">
        <f t="shared" si="14"/>
        <v>2.6604684410056784E-2</v>
      </c>
      <c r="AL19" s="71">
        <v>907440</v>
      </c>
      <c r="AM19" s="33" t="s">
        <v>33</v>
      </c>
      <c r="AN19" s="24">
        <f>IF(AM19="x",'Gemensamma Tjänster'!$A23,0)</f>
        <v>281375</v>
      </c>
      <c r="AO19" s="27">
        <f t="shared" si="15"/>
        <v>2.6604684410056784E-2</v>
      </c>
      <c r="AP19" s="71">
        <f t="shared" si="16"/>
        <v>1463295.0148449102</v>
      </c>
      <c r="AQ19" s="33" t="s">
        <v>33</v>
      </c>
      <c r="AR19" s="24">
        <f>IF(AQ19="x",'Gemensamma Tjänster'!$A23,0)</f>
        <v>281375</v>
      </c>
      <c r="AS19" s="27">
        <f t="shared" si="17"/>
        <v>2.6604684410056784E-2</v>
      </c>
      <c r="AT19" s="71">
        <f t="shared" si="18"/>
        <v>0</v>
      </c>
      <c r="AU19" s="33" t="s">
        <v>33</v>
      </c>
      <c r="AV19" s="24">
        <f>IF(AU19="x",'Gemensamma Tjänster'!$A23,0)</f>
        <v>281375</v>
      </c>
      <c r="AW19" s="27">
        <f t="shared" si="19"/>
        <v>2.6604684410056784E-2</v>
      </c>
      <c r="AX19" s="71">
        <v>59753.054400000001</v>
      </c>
      <c r="AY19" s="33" t="s">
        <v>33</v>
      </c>
      <c r="AZ19" s="24">
        <f>IF(AY19="x",'Gemensamma Tjänster'!$A23,0)</f>
        <v>281375</v>
      </c>
      <c r="BA19" s="27">
        <f t="shared" si="20"/>
        <v>3.5963053179178632E-2</v>
      </c>
      <c r="BB19" s="11">
        <f t="shared" si="21"/>
        <v>220258.60367420001</v>
      </c>
      <c r="BC19" s="33"/>
      <c r="BD19" s="24">
        <f>IF(BC19="x",'Gemensamma Tjänster'!$A23,0)</f>
        <v>0</v>
      </c>
      <c r="BE19" s="27">
        <f t="shared" si="22"/>
        <v>0</v>
      </c>
      <c r="BF19" s="11">
        <f t="shared" si="23"/>
        <v>0</v>
      </c>
      <c r="BG19" s="33" t="s">
        <v>33</v>
      </c>
      <c r="BH19" s="24">
        <f>IF(BG19="x",'Gemensamma Tjänster'!$A23,0)</f>
        <v>281375</v>
      </c>
      <c r="BI19" s="27">
        <f t="shared" si="24"/>
        <v>2.8549717957704106E-2</v>
      </c>
      <c r="BJ19" s="11">
        <f t="shared" si="25"/>
        <v>0</v>
      </c>
      <c r="BK19" s="33"/>
      <c r="BL19" s="24">
        <f>IF(BK19="x",'Gemensamma Tjänster'!$A23,0)</f>
        <v>0</v>
      </c>
      <c r="BM19" s="27">
        <f t="shared" si="26"/>
        <v>0</v>
      </c>
      <c r="BN19" s="11">
        <f t="shared" si="27"/>
        <v>0</v>
      </c>
      <c r="BO19" s="33"/>
      <c r="BP19" s="24">
        <f>IF(BO19="x",'Gemensamma Tjänster'!$A23,0)</f>
        <v>0</v>
      </c>
      <c r="BQ19" s="27">
        <f t="shared" si="28"/>
        <v>0</v>
      </c>
      <c r="BR19" s="11">
        <f t="shared" si="29"/>
        <v>0</v>
      </c>
      <c r="BS19" s="33" t="s">
        <v>33</v>
      </c>
      <c r="BT19" s="24">
        <f>IF(BS19="x",'Gemensamma Tjänster'!$A23,0)</f>
        <v>281375</v>
      </c>
      <c r="BU19" s="27">
        <f t="shared" si="30"/>
        <v>2.7100896142720182E-2</v>
      </c>
      <c r="BV19" s="11">
        <f t="shared" si="31"/>
        <v>239181.3932387126</v>
      </c>
      <c r="BW19" s="33"/>
      <c r="BX19" s="24">
        <f>IF(BW19="x",'Gemensamma Tjänster'!$A23,0)</f>
        <v>0</v>
      </c>
      <c r="BY19" s="27">
        <f t="shared" si="32"/>
        <v>0</v>
      </c>
      <c r="BZ19" s="71">
        <v>0</v>
      </c>
      <c r="CA19" s="33" t="s">
        <v>33</v>
      </c>
      <c r="CB19" s="24">
        <f>IF(CA19="x",'Gemensamma Tjänster'!$A23,0)</f>
        <v>281375</v>
      </c>
      <c r="CC19" s="27">
        <f t="shared" si="33"/>
        <v>2.6604684410056784E-2</v>
      </c>
      <c r="CD19" s="11">
        <f t="shared" si="34"/>
        <v>125354.25225934053</v>
      </c>
      <c r="CE19" s="33" t="s">
        <v>33</v>
      </c>
      <c r="CF19" s="24">
        <f>IF(CE19="x",'Gemensamma Tjänster'!$A23,0)</f>
        <v>281375</v>
      </c>
      <c r="CG19" s="27">
        <f t="shared" si="35"/>
        <v>9.7414141400153226E-2</v>
      </c>
      <c r="CH19" s="11">
        <f t="shared" si="36"/>
        <v>234711.25354406598</v>
      </c>
      <c r="CI19" s="33" t="s">
        <v>33</v>
      </c>
      <c r="CJ19" s="24">
        <f>IF(CI19="x",'Gemensamma Tjänster'!$A23,0)</f>
        <v>281375</v>
      </c>
      <c r="CK19" s="27">
        <f t="shared" si="37"/>
        <v>2.7330511972973998E-2</v>
      </c>
      <c r="CL19" s="11">
        <f t="shared" si="94"/>
        <v>384223.19</v>
      </c>
      <c r="CM19" s="33"/>
      <c r="CN19" s="24">
        <f>IF(CM19="x",'Gemensamma Tjänster'!$A23,0)</f>
        <v>0</v>
      </c>
      <c r="CO19" s="27">
        <f t="shared" si="38"/>
        <v>0</v>
      </c>
      <c r="CP19" s="11">
        <f t="shared" si="39"/>
        <v>0</v>
      </c>
      <c r="CQ19" s="286"/>
      <c r="CR19" s="165">
        <f>IF(CQ19="x",'Gemensamma Tjänster'!$A23,0)</f>
        <v>0</v>
      </c>
      <c r="CS19" s="287">
        <f t="shared" si="40"/>
        <v>0</v>
      </c>
      <c r="CT19" s="200">
        <f t="shared" si="41"/>
        <v>0</v>
      </c>
      <c r="CU19" s="33" t="s">
        <v>33</v>
      </c>
      <c r="CV19" s="24">
        <f>IF(CU19="x",'Gemensamma Tjänster'!$A23,0)</f>
        <v>281375</v>
      </c>
      <c r="CW19" s="27">
        <f t="shared" si="42"/>
        <v>4.5493378621644806E-2</v>
      </c>
      <c r="CX19" s="11">
        <f t="shared" si="43"/>
        <v>109184.10080312501</v>
      </c>
      <c r="CY19" s="33" t="s">
        <v>33</v>
      </c>
      <c r="CZ19" s="24">
        <f>IF(CY19="x",'Gemensamma Tjänster'!$A23,0)</f>
        <v>281375</v>
      </c>
      <c r="DA19" s="27">
        <f t="shared" si="44"/>
        <v>2.8294133493607262E-2</v>
      </c>
      <c r="DB19" s="11">
        <f t="shared" si="45"/>
        <v>156364.06051500002</v>
      </c>
      <c r="DC19" s="33" t="s">
        <v>33</v>
      </c>
      <c r="DD19" s="24">
        <f>IF(DC19="x",'Gemensamma Tjänster'!$A23,0)</f>
        <v>281375</v>
      </c>
      <c r="DE19" s="27">
        <f t="shared" si="46"/>
        <v>2.6604684410056784E-2</v>
      </c>
      <c r="DF19" s="11">
        <f t="shared" si="47"/>
        <v>0</v>
      </c>
      <c r="DG19" s="33" t="s">
        <v>33</v>
      </c>
      <c r="DH19" s="24">
        <f>IF(DG19="x",'Gemensamma Tjänster'!$A23,0)</f>
        <v>281375</v>
      </c>
      <c r="DI19" s="27">
        <f t="shared" si="48"/>
        <v>2.6604684410056784E-2</v>
      </c>
      <c r="DJ19" s="11">
        <f t="shared" si="49"/>
        <v>0</v>
      </c>
      <c r="DK19" s="33" t="s">
        <v>33</v>
      </c>
      <c r="DL19" s="24">
        <f>IF(DK19="x",'Gemensamma Tjänster'!$A23,0)</f>
        <v>281375</v>
      </c>
      <c r="DM19" s="27">
        <f t="shared" si="50"/>
        <v>2.6604684410056784E-2</v>
      </c>
      <c r="DN19" s="11">
        <f t="shared" si="51"/>
        <v>0</v>
      </c>
      <c r="DO19" s="33" t="s">
        <v>33</v>
      </c>
      <c r="DP19" s="24">
        <f>IF(DO19="x",'Gemensamma Tjänster'!$A23,0)</f>
        <v>281375</v>
      </c>
      <c r="DQ19" s="27">
        <f t="shared" si="52"/>
        <v>2.6604684410056784E-2</v>
      </c>
      <c r="DR19" s="11">
        <f t="shared" si="53"/>
        <v>0</v>
      </c>
      <c r="DS19" s="33" t="s">
        <v>33</v>
      </c>
      <c r="DT19" s="24">
        <f>IF(DS19="x",'Gemensamma Tjänster'!$A23,0)</f>
        <v>281375</v>
      </c>
      <c r="DU19" s="27">
        <f t="shared" si="54"/>
        <v>2.6604684410056784E-2</v>
      </c>
      <c r="DV19" s="11">
        <f t="shared" si="55"/>
        <v>0</v>
      </c>
      <c r="DW19" s="33" t="s">
        <v>33</v>
      </c>
      <c r="DX19" s="24">
        <f>IF(DW19="x",'Gemensamma Tjänster'!$A23,0)</f>
        <v>281375</v>
      </c>
      <c r="DY19" s="27">
        <f t="shared" si="56"/>
        <v>2.6604684410056784E-2</v>
      </c>
      <c r="DZ19" s="11">
        <f t="shared" si="57"/>
        <v>0</v>
      </c>
      <c r="EA19" s="33" t="s">
        <v>33</v>
      </c>
      <c r="EB19" s="24">
        <f>IF(EA19="x",'Gemensamma Tjänster'!$A23,0)</f>
        <v>281375</v>
      </c>
      <c r="EC19" s="27">
        <f t="shared" si="58"/>
        <v>2.6604684410056784E-2</v>
      </c>
      <c r="ED19" s="11">
        <f t="shared" si="59"/>
        <v>0</v>
      </c>
      <c r="EE19" s="33" t="s">
        <v>33</v>
      </c>
      <c r="EF19" s="24">
        <f>IF(EE19="x",'Gemensamma Tjänster'!$A23,0)</f>
        <v>281375</v>
      </c>
      <c r="EG19" s="27">
        <f t="shared" si="60"/>
        <v>2.6604684410056784E-2</v>
      </c>
      <c r="EH19" s="11">
        <f t="shared" si="61"/>
        <v>0</v>
      </c>
      <c r="EI19" s="33" t="s">
        <v>33</v>
      </c>
      <c r="EJ19" s="24">
        <f>IF(EI19="x",'Gemensamma Tjänster'!$A23,0)</f>
        <v>281375</v>
      </c>
      <c r="EK19" s="27">
        <f t="shared" si="62"/>
        <v>2.6604684410056784E-2</v>
      </c>
      <c r="EL19" s="11">
        <f t="shared" si="63"/>
        <v>0</v>
      </c>
      <c r="EM19" s="33" t="s">
        <v>33</v>
      </c>
      <c r="EN19" s="24">
        <f>IF(EM19="x",'Gemensamma Tjänster'!$A23,0)</f>
        <v>281375</v>
      </c>
      <c r="EO19" s="27">
        <f t="shared" si="64"/>
        <v>2.6604684410056784E-2</v>
      </c>
      <c r="EP19" s="11">
        <f t="shared" si="65"/>
        <v>0</v>
      </c>
      <c r="EQ19" s="33" t="s">
        <v>33</v>
      </c>
      <c r="ER19" s="24">
        <f>IF(EQ19="x",'Gemensamma Tjänster'!$A23,0)</f>
        <v>281375</v>
      </c>
      <c r="ES19" s="27">
        <f t="shared" si="66"/>
        <v>2.6604684410056784E-2</v>
      </c>
      <c r="ET19" s="11">
        <f t="shared" si="67"/>
        <v>0</v>
      </c>
      <c r="EU19" s="33" t="s">
        <v>33</v>
      </c>
      <c r="EV19" s="24">
        <f>IF(EU19="x",'Gemensamma Tjänster'!$A23,0)</f>
        <v>281375</v>
      </c>
      <c r="EW19" s="27">
        <f t="shared" si="68"/>
        <v>2.6604684410056784E-2</v>
      </c>
      <c r="EX19" s="11">
        <f t="shared" si="69"/>
        <v>0</v>
      </c>
      <c r="EY19" s="33" t="s">
        <v>33</v>
      </c>
      <c r="EZ19" s="24">
        <f>IF(EY19="x",'Gemensamma Tjänster'!$A23,0)</f>
        <v>281375</v>
      </c>
      <c r="FA19" s="27">
        <f t="shared" si="70"/>
        <v>2.6604684410056784E-2</v>
      </c>
      <c r="FB19" s="11">
        <f t="shared" si="71"/>
        <v>0</v>
      </c>
      <c r="FC19" s="33" t="s">
        <v>33</v>
      </c>
      <c r="FD19" s="24">
        <f>IF(FC19="x",'Gemensamma Tjänster'!$A23,0)</f>
        <v>281375</v>
      </c>
      <c r="FE19" s="27">
        <f t="shared" si="72"/>
        <v>2.6604684410056784E-2</v>
      </c>
      <c r="FF19" s="11">
        <f t="shared" si="73"/>
        <v>0</v>
      </c>
      <c r="FG19" s="33" t="s">
        <v>33</v>
      </c>
      <c r="FH19" s="24">
        <f>IF(FG19="x",'Gemensamma Tjänster'!$A23,0)</f>
        <v>281375</v>
      </c>
      <c r="FI19" s="27">
        <f t="shared" si="74"/>
        <v>2.6604684410056784E-2</v>
      </c>
      <c r="FJ19" s="11">
        <f t="shared" si="75"/>
        <v>0</v>
      </c>
      <c r="FK19" s="33" t="s">
        <v>33</v>
      </c>
      <c r="FL19" s="24">
        <f>IF(FK19="x",'Gemensamma Tjänster'!$A23,0)</f>
        <v>281375</v>
      </c>
      <c r="FM19" s="27">
        <f t="shared" si="76"/>
        <v>2.6604684410056784E-2</v>
      </c>
      <c r="FN19" s="11">
        <f t="shared" si="77"/>
        <v>0</v>
      </c>
      <c r="FO19" s="33" t="s">
        <v>33</v>
      </c>
      <c r="FP19" s="24">
        <f>IF(FO19="x",'Gemensamma Tjänster'!$A23,0)</f>
        <v>281375</v>
      </c>
      <c r="FQ19" s="27">
        <f t="shared" si="78"/>
        <v>2.6604684410056784E-2</v>
      </c>
      <c r="FR19" s="11">
        <f t="shared" si="79"/>
        <v>0</v>
      </c>
      <c r="FS19" s="33" t="s">
        <v>33</v>
      </c>
      <c r="FT19" s="24">
        <f>IF(FS19="x",'Gemensamma Tjänster'!$A23,0)</f>
        <v>281375</v>
      </c>
      <c r="FU19" s="27">
        <f t="shared" si="80"/>
        <v>2.6604684410056784E-2</v>
      </c>
      <c r="FV19" s="11">
        <f t="shared" si="81"/>
        <v>0</v>
      </c>
      <c r="FW19" s="33" t="s">
        <v>33</v>
      </c>
      <c r="FX19" s="24">
        <f>IF(FW19="x",'Gemensamma Tjänster'!$A23,0)</f>
        <v>281375</v>
      </c>
      <c r="FY19" s="27">
        <f t="shared" si="82"/>
        <v>2.6604684410056784E-2</v>
      </c>
      <c r="FZ19" s="11">
        <f t="shared" si="83"/>
        <v>0</v>
      </c>
      <c r="GA19" s="33" t="s">
        <v>33</v>
      </c>
      <c r="GB19" s="24">
        <f>IF(GA19="x",'Gemensamma Tjänster'!$A23,0)</f>
        <v>281375</v>
      </c>
      <c r="GC19" s="27">
        <f t="shared" si="84"/>
        <v>2.6604684410056784E-2</v>
      </c>
      <c r="GD19" s="11">
        <f t="shared" si="85"/>
        <v>0</v>
      </c>
      <c r="GE19" s="33" t="s">
        <v>33</v>
      </c>
      <c r="GF19" s="24">
        <f>IF(GE19="x",'Gemensamma Tjänster'!$A23,0)</f>
        <v>281375</v>
      </c>
      <c r="GG19" s="27">
        <f t="shared" si="86"/>
        <v>2.6604684410056784E-2</v>
      </c>
      <c r="GH19" s="11">
        <f t="shared" si="87"/>
        <v>0</v>
      </c>
      <c r="GI19" s="33" t="s">
        <v>33</v>
      </c>
      <c r="GJ19" s="24">
        <f>IF(GI19="x",'Gemensamma Tjänster'!$A23,0)</f>
        <v>281375</v>
      </c>
      <c r="GK19" s="27">
        <f t="shared" si="88"/>
        <v>2.6604684410056784E-2</v>
      </c>
      <c r="GL19" s="11">
        <f t="shared" si="89"/>
        <v>0</v>
      </c>
      <c r="GM19" s="33" t="s">
        <v>33</v>
      </c>
      <c r="GN19" s="24">
        <f>IF(GM19="x",'Gemensamma Tjänster'!$A23,0)</f>
        <v>281375</v>
      </c>
      <c r="GO19" s="27">
        <f t="shared" si="90"/>
        <v>2.6604684410056784E-2</v>
      </c>
      <c r="GP19" s="11">
        <f t="shared" si="91"/>
        <v>0</v>
      </c>
    </row>
    <row r="20" spans="1:198" x14ac:dyDescent="0.3">
      <c r="A20" s="14" t="s">
        <v>116</v>
      </c>
      <c r="B20" s="18">
        <f t="shared" si="92"/>
        <v>8461972.7334242091</v>
      </c>
      <c r="C20" s="162" t="s">
        <v>33</v>
      </c>
      <c r="D20" s="23">
        <f>IF(C20="x",'Gemensamma Tjänster'!$A24,0)</f>
        <v>286673</v>
      </c>
      <c r="E20" s="26">
        <f t="shared" si="0"/>
        <v>2.7515535456007614E-2</v>
      </c>
      <c r="F20" s="10">
        <f t="shared" si="1"/>
        <v>45168.19788</v>
      </c>
      <c r="G20" s="32"/>
      <c r="H20" s="23">
        <f>IF(G20="x",'Gemensamma Tjänster'!$A24,0)</f>
        <v>0</v>
      </c>
      <c r="I20" s="26">
        <f t="shared" si="2"/>
        <v>0</v>
      </c>
      <c r="J20" s="10">
        <f t="shared" si="3"/>
        <v>0</v>
      </c>
      <c r="K20" s="32" t="s">
        <v>33</v>
      </c>
      <c r="L20" s="23">
        <f>IF(K20="x",'Gemensamma Tjänster'!$A24,0)</f>
        <v>286673</v>
      </c>
      <c r="M20" s="26">
        <f t="shared" si="4"/>
        <v>2.7263056306224057E-2</v>
      </c>
      <c r="N20" s="10">
        <f t="shared" si="5"/>
        <v>45168.19788</v>
      </c>
      <c r="O20" s="282"/>
      <c r="P20" s="283">
        <f>IF(O20="x",'Gemensamma Tjänster'!$A24,0)</f>
        <v>0</v>
      </c>
      <c r="Q20" s="284">
        <f t="shared" si="6"/>
        <v>0</v>
      </c>
      <c r="R20" s="285">
        <f t="shared" si="7"/>
        <v>0</v>
      </c>
      <c r="S20" s="32" t="s">
        <v>33</v>
      </c>
      <c r="T20" s="23">
        <f>IF(S20="x",'Gemensamma Tjänster'!$A24,0)</f>
        <v>286673</v>
      </c>
      <c r="U20" s="26">
        <f t="shared" si="8"/>
        <v>5.4966384324649349E-2</v>
      </c>
      <c r="V20" s="10">
        <f t="shared" si="9"/>
        <v>217877.74577736025</v>
      </c>
      <c r="W20" s="32" t="s">
        <v>33</v>
      </c>
      <c r="X20" s="23">
        <f>IF(W20="x",'Gemensamma Tjänster'!$A24,0)</f>
        <v>286673</v>
      </c>
      <c r="Y20" s="26">
        <f t="shared" si="10"/>
        <v>3.5620946990119258E-2</v>
      </c>
      <c r="Z20" s="10">
        <f t="shared" si="93"/>
        <v>333114.02599999995</v>
      </c>
      <c r="AA20" s="32"/>
      <c r="AB20" s="23">
        <f>IF(AA20="x",'Gemensamma Tjänster'!$A24,0)</f>
        <v>0</v>
      </c>
      <c r="AC20" s="26">
        <f t="shared" si="11"/>
        <v>0</v>
      </c>
      <c r="AD20" s="10">
        <f t="shared" si="12"/>
        <v>0</v>
      </c>
      <c r="AE20" s="32" t="s">
        <v>33</v>
      </c>
      <c r="AF20" s="23">
        <f>IF(AE20="x",'Gemensamma Tjänster'!$A24,0)</f>
        <v>286673</v>
      </c>
      <c r="AG20" s="26">
        <f t="shared" si="13"/>
        <v>2.7105623079108691E-2</v>
      </c>
      <c r="AH20" s="164">
        <v>52600</v>
      </c>
      <c r="AI20" s="32" t="s">
        <v>33</v>
      </c>
      <c r="AJ20" s="23">
        <f>IF(AI20="x",'Gemensamma Tjänster'!$A24,0)</f>
        <v>286673</v>
      </c>
      <c r="AK20" s="26">
        <f t="shared" si="14"/>
        <v>2.7105623079108691E-2</v>
      </c>
      <c r="AL20" s="164">
        <v>1217880</v>
      </c>
      <c r="AM20" s="32" t="s">
        <v>33</v>
      </c>
      <c r="AN20" s="23">
        <f>IF(AM20="x",'Gemensamma Tjänster'!$A24,0)</f>
        <v>286673</v>
      </c>
      <c r="AO20" s="26">
        <f t="shared" si="15"/>
        <v>2.7105623079108691E-2</v>
      </c>
      <c r="AP20" s="164">
        <f t="shared" si="16"/>
        <v>1490847.3453243356</v>
      </c>
      <c r="AQ20" s="32" t="s">
        <v>33</v>
      </c>
      <c r="AR20" s="23">
        <f>IF(AQ20="x",'Gemensamma Tjänster'!$A24,0)</f>
        <v>286673</v>
      </c>
      <c r="AS20" s="26">
        <f t="shared" si="17"/>
        <v>2.7105623079108691E-2</v>
      </c>
      <c r="AT20" s="164">
        <f t="shared" si="18"/>
        <v>0</v>
      </c>
      <c r="AU20" s="32" t="s">
        <v>33</v>
      </c>
      <c r="AV20" s="23">
        <f>IF(AU20="x",'Gemensamma Tjänster'!$A24,0)</f>
        <v>286673</v>
      </c>
      <c r="AW20" s="26">
        <f t="shared" si="19"/>
        <v>2.7105623079108691E-2</v>
      </c>
      <c r="AX20" s="164">
        <v>53406.537600000003</v>
      </c>
      <c r="AY20" s="32" t="s">
        <v>33</v>
      </c>
      <c r="AZ20" s="23">
        <f>IF(AY20="x",'Gemensamma Tjänster'!$A24,0)</f>
        <v>286673</v>
      </c>
      <c r="BA20" s="26">
        <f t="shared" si="20"/>
        <v>3.6640200245347587E-2</v>
      </c>
      <c r="BB20" s="10">
        <f t="shared" si="21"/>
        <v>224405.8451926928</v>
      </c>
      <c r="BC20" s="32" t="s">
        <v>33</v>
      </c>
      <c r="BD20" s="23">
        <f>IF(BC20="x",'Gemensamma Tjänster'!$A24,0)</f>
        <v>286673</v>
      </c>
      <c r="BE20" s="26">
        <f t="shared" si="22"/>
        <v>5.4322184961816455E-2</v>
      </c>
      <c r="BF20" s="10">
        <f t="shared" si="23"/>
        <v>354251.52610523102</v>
      </c>
      <c r="BG20" s="32" t="s">
        <v>33</v>
      </c>
      <c r="BH20" s="23">
        <f>IF(BG20="x",'Gemensamma Tjänster'!$A24,0)</f>
        <v>286673</v>
      </c>
      <c r="BI20" s="26">
        <f t="shared" si="24"/>
        <v>2.9087279595162715E-2</v>
      </c>
      <c r="BJ20" s="10">
        <f t="shared" si="25"/>
        <v>0</v>
      </c>
      <c r="BK20" s="32" t="s">
        <v>33</v>
      </c>
      <c r="BL20" s="23">
        <f>IF(BK20="x",'Gemensamma Tjänster'!$A24,0)</f>
        <v>286673</v>
      </c>
      <c r="BM20" s="26">
        <f t="shared" si="26"/>
        <v>3.2471310814825759E-2</v>
      </c>
      <c r="BN20" s="10">
        <f t="shared" si="27"/>
        <v>39377.634911784</v>
      </c>
      <c r="BO20" s="32" t="s">
        <v>33</v>
      </c>
      <c r="BP20" s="23">
        <f>IF(BO20="x",'Gemensamma Tjänster'!$A24,0)</f>
        <v>286673</v>
      </c>
      <c r="BQ20" s="26">
        <f t="shared" si="28"/>
        <v>3.3554306972754779E-2</v>
      </c>
      <c r="BR20" s="10">
        <f t="shared" si="29"/>
        <v>141312.04951422312</v>
      </c>
      <c r="BS20" s="32" t="s">
        <v>33</v>
      </c>
      <c r="BT20" s="23">
        <f>IF(BS20="x",'Gemensamma Tjänster'!$A24,0)</f>
        <v>286673</v>
      </c>
      <c r="BU20" s="26">
        <f t="shared" si="30"/>
        <v>2.7611177965071603E-2</v>
      </c>
      <c r="BV20" s="10">
        <f t="shared" si="31"/>
        <v>243684.9312978106</v>
      </c>
      <c r="BW20" s="32"/>
      <c r="BX20" s="23">
        <f>IF(BW20="x",'Gemensamma Tjänster'!$A24,0)</f>
        <v>0</v>
      </c>
      <c r="BY20" s="26">
        <f t="shared" si="32"/>
        <v>0</v>
      </c>
      <c r="BZ20" s="164">
        <v>0</v>
      </c>
      <c r="CA20" s="32" t="s">
        <v>33</v>
      </c>
      <c r="CB20" s="23">
        <f>IF(CA20="x",'Gemensamma Tjänster'!$A24,0)</f>
        <v>286673</v>
      </c>
      <c r="CC20" s="26">
        <f t="shared" si="33"/>
        <v>2.7105623079108691E-2</v>
      </c>
      <c r="CD20" s="10">
        <f t="shared" si="34"/>
        <v>127714.54307575985</v>
      </c>
      <c r="CE20" s="32" t="s">
        <v>33</v>
      </c>
      <c r="CF20" s="23">
        <f>IF(CE20="x",'Gemensamma Tjänster'!$A24,0)</f>
        <v>286673</v>
      </c>
      <c r="CG20" s="26">
        <f t="shared" si="35"/>
        <v>9.9248348849777443E-2</v>
      </c>
      <c r="CH20" s="10">
        <f t="shared" si="36"/>
        <v>239130.62349973535</v>
      </c>
      <c r="CI20" s="32" t="s">
        <v>33</v>
      </c>
      <c r="CJ20" s="23">
        <f>IF(CI20="x",'Gemensamma Tjänster'!$A24,0)</f>
        <v>286673</v>
      </c>
      <c r="CK20" s="26">
        <f t="shared" si="37"/>
        <v>2.7845117223734783E-2</v>
      </c>
      <c r="CL20" s="10">
        <f t="shared" si="94"/>
        <v>391457.71496000001</v>
      </c>
      <c r="CM20" s="32" t="s">
        <v>33</v>
      </c>
      <c r="CN20" s="23">
        <f>IF(CM20="x",'Gemensamma Tjänster'!$A24,0)</f>
        <v>286673</v>
      </c>
      <c r="CO20" s="26">
        <f t="shared" si="38"/>
        <v>6.65824803996347E-2</v>
      </c>
      <c r="CP20" s="10">
        <f t="shared" si="39"/>
        <v>2522722.4000000004</v>
      </c>
      <c r="CQ20" s="282" t="s">
        <v>33</v>
      </c>
      <c r="CR20" s="283">
        <f>IF(CQ20="x",'Gemensamma Tjänster'!$A24,0)</f>
        <v>286673</v>
      </c>
      <c r="CS20" s="284">
        <f t="shared" si="40"/>
        <v>0.13882389061177369</v>
      </c>
      <c r="CT20" s="285">
        <f t="shared" si="41"/>
        <v>610613.49</v>
      </c>
      <c r="CU20" s="32" t="s">
        <v>33</v>
      </c>
      <c r="CV20" s="23">
        <f>IF(CU20="x",'Gemensamma Tjänster'!$A24,0)</f>
        <v>286673</v>
      </c>
      <c r="CW20" s="26">
        <f t="shared" si="42"/>
        <v>4.6349971851098293E-2</v>
      </c>
      <c r="CX20" s="10">
        <f t="shared" si="43"/>
        <v>111239.92440527501</v>
      </c>
      <c r="CY20" s="32"/>
      <c r="CZ20" s="23">
        <f>IF(CY20="x",'Gemensamma Tjänster'!$A24,0)</f>
        <v>0</v>
      </c>
      <c r="DA20" s="26">
        <f t="shared" si="44"/>
        <v>0</v>
      </c>
      <c r="DB20" s="10">
        <f t="shared" si="45"/>
        <v>0</v>
      </c>
      <c r="DC20" s="32" t="s">
        <v>33</v>
      </c>
      <c r="DD20" s="23">
        <f>IF(DC20="x",'Gemensamma Tjänster'!$A24,0)</f>
        <v>286673</v>
      </c>
      <c r="DE20" s="26">
        <f t="shared" si="46"/>
        <v>2.7105623079108691E-2</v>
      </c>
      <c r="DF20" s="10">
        <f t="shared" si="47"/>
        <v>0</v>
      </c>
      <c r="DG20" s="32" t="s">
        <v>33</v>
      </c>
      <c r="DH20" s="23">
        <f>IF(DG20="x",'Gemensamma Tjänster'!$A24,0)</f>
        <v>286673</v>
      </c>
      <c r="DI20" s="26">
        <f t="shared" si="48"/>
        <v>2.7105623079108691E-2</v>
      </c>
      <c r="DJ20" s="10">
        <f t="shared" si="49"/>
        <v>0</v>
      </c>
      <c r="DK20" s="32" t="s">
        <v>33</v>
      </c>
      <c r="DL20" s="23">
        <f>IF(DK20="x",'Gemensamma Tjänster'!$A24,0)</f>
        <v>286673</v>
      </c>
      <c r="DM20" s="26">
        <f t="shared" si="50"/>
        <v>2.7105623079108691E-2</v>
      </c>
      <c r="DN20" s="10">
        <f t="shared" si="51"/>
        <v>0</v>
      </c>
      <c r="DO20" s="32" t="s">
        <v>33</v>
      </c>
      <c r="DP20" s="23">
        <f>IF(DO20="x",'Gemensamma Tjänster'!$A24,0)</f>
        <v>286673</v>
      </c>
      <c r="DQ20" s="26">
        <f t="shared" si="52"/>
        <v>2.7105623079108691E-2</v>
      </c>
      <c r="DR20" s="10">
        <f t="shared" si="53"/>
        <v>0</v>
      </c>
      <c r="DS20" s="32" t="s">
        <v>33</v>
      </c>
      <c r="DT20" s="23">
        <f>IF(DS20="x",'Gemensamma Tjänster'!$A24,0)</f>
        <v>286673</v>
      </c>
      <c r="DU20" s="26">
        <f t="shared" si="54"/>
        <v>2.7105623079108691E-2</v>
      </c>
      <c r="DV20" s="10">
        <f t="shared" si="55"/>
        <v>0</v>
      </c>
      <c r="DW20" s="32" t="s">
        <v>33</v>
      </c>
      <c r="DX20" s="23">
        <f>IF(DW20="x",'Gemensamma Tjänster'!$A24,0)</f>
        <v>286673</v>
      </c>
      <c r="DY20" s="26">
        <f t="shared" si="56"/>
        <v>2.7105623079108691E-2</v>
      </c>
      <c r="DZ20" s="10">
        <f t="shared" si="57"/>
        <v>0</v>
      </c>
      <c r="EA20" s="32" t="s">
        <v>33</v>
      </c>
      <c r="EB20" s="23">
        <f>IF(EA20="x",'Gemensamma Tjänster'!$A24,0)</f>
        <v>286673</v>
      </c>
      <c r="EC20" s="26">
        <f t="shared" si="58"/>
        <v>2.7105623079108691E-2</v>
      </c>
      <c r="ED20" s="10">
        <f t="shared" si="59"/>
        <v>0</v>
      </c>
      <c r="EE20" s="32" t="s">
        <v>33</v>
      </c>
      <c r="EF20" s="23">
        <f>IF(EE20="x",'Gemensamma Tjänster'!$A24,0)</f>
        <v>286673</v>
      </c>
      <c r="EG20" s="26">
        <f t="shared" si="60"/>
        <v>2.7105623079108691E-2</v>
      </c>
      <c r="EH20" s="10">
        <f t="shared" si="61"/>
        <v>0</v>
      </c>
      <c r="EI20" s="32" t="s">
        <v>33</v>
      </c>
      <c r="EJ20" s="23">
        <f>IF(EI20="x",'Gemensamma Tjänster'!$A24,0)</f>
        <v>286673</v>
      </c>
      <c r="EK20" s="26">
        <f t="shared" si="62"/>
        <v>2.7105623079108691E-2</v>
      </c>
      <c r="EL20" s="10">
        <f t="shared" si="63"/>
        <v>0</v>
      </c>
      <c r="EM20" s="32" t="s">
        <v>33</v>
      </c>
      <c r="EN20" s="23">
        <f>IF(EM20="x",'Gemensamma Tjänster'!$A24,0)</f>
        <v>286673</v>
      </c>
      <c r="EO20" s="26">
        <f t="shared" si="64"/>
        <v>2.7105623079108691E-2</v>
      </c>
      <c r="EP20" s="10">
        <f t="shared" si="65"/>
        <v>0</v>
      </c>
      <c r="EQ20" s="32" t="s">
        <v>33</v>
      </c>
      <c r="ER20" s="23">
        <f>IF(EQ20="x",'Gemensamma Tjänster'!$A24,0)</f>
        <v>286673</v>
      </c>
      <c r="ES20" s="26">
        <f t="shared" si="66"/>
        <v>2.7105623079108691E-2</v>
      </c>
      <c r="ET20" s="10">
        <f t="shared" si="67"/>
        <v>0</v>
      </c>
      <c r="EU20" s="32" t="s">
        <v>33</v>
      </c>
      <c r="EV20" s="23">
        <f>IF(EU20="x",'Gemensamma Tjänster'!$A24,0)</f>
        <v>286673</v>
      </c>
      <c r="EW20" s="26">
        <f t="shared" si="68"/>
        <v>2.7105623079108691E-2</v>
      </c>
      <c r="EX20" s="10">
        <f t="shared" si="69"/>
        <v>0</v>
      </c>
      <c r="EY20" s="32" t="s">
        <v>33</v>
      </c>
      <c r="EZ20" s="23">
        <f>IF(EY20="x",'Gemensamma Tjänster'!$A24,0)</f>
        <v>286673</v>
      </c>
      <c r="FA20" s="26">
        <f t="shared" si="70"/>
        <v>2.7105623079108691E-2</v>
      </c>
      <c r="FB20" s="10">
        <f t="shared" si="71"/>
        <v>0</v>
      </c>
      <c r="FC20" s="32" t="s">
        <v>33</v>
      </c>
      <c r="FD20" s="23">
        <f>IF(FC20="x",'Gemensamma Tjänster'!$A24,0)</f>
        <v>286673</v>
      </c>
      <c r="FE20" s="26">
        <f t="shared" si="72"/>
        <v>2.7105623079108691E-2</v>
      </c>
      <c r="FF20" s="10">
        <f t="shared" si="73"/>
        <v>0</v>
      </c>
      <c r="FG20" s="32" t="s">
        <v>33</v>
      </c>
      <c r="FH20" s="23">
        <f>IF(FG20="x",'Gemensamma Tjänster'!$A24,0)</f>
        <v>286673</v>
      </c>
      <c r="FI20" s="26">
        <f t="shared" si="74"/>
        <v>2.7105623079108691E-2</v>
      </c>
      <c r="FJ20" s="10">
        <f t="shared" si="75"/>
        <v>0</v>
      </c>
      <c r="FK20" s="32" t="s">
        <v>33</v>
      </c>
      <c r="FL20" s="23">
        <f>IF(FK20="x",'Gemensamma Tjänster'!$A24,0)</f>
        <v>286673</v>
      </c>
      <c r="FM20" s="26">
        <f t="shared" si="76"/>
        <v>2.7105623079108691E-2</v>
      </c>
      <c r="FN20" s="10">
        <f t="shared" si="77"/>
        <v>0</v>
      </c>
      <c r="FO20" s="32" t="s">
        <v>33</v>
      </c>
      <c r="FP20" s="23">
        <f>IF(FO20="x",'Gemensamma Tjänster'!$A24,0)</f>
        <v>286673</v>
      </c>
      <c r="FQ20" s="26">
        <f t="shared" si="78"/>
        <v>2.7105623079108691E-2</v>
      </c>
      <c r="FR20" s="10">
        <f t="shared" si="79"/>
        <v>0</v>
      </c>
      <c r="FS20" s="32" t="s">
        <v>33</v>
      </c>
      <c r="FT20" s="23">
        <f>IF(FS20="x",'Gemensamma Tjänster'!$A24,0)</f>
        <v>286673</v>
      </c>
      <c r="FU20" s="26">
        <f t="shared" si="80"/>
        <v>2.7105623079108691E-2</v>
      </c>
      <c r="FV20" s="10">
        <f t="shared" si="81"/>
        <v>0</v>
      </c>
      <c r="FW20" s="32" t="s">
        <v>33</v>
      </c>
      <c r="FX20" s="23">
        <f>IF(FW20="x",'Gemensamma Tjänster'!$A24,0)</f>
        <v>286673</v>
      </c>
      <c r="FY20" s="26">
        <f t="shared" si="82"/>
        <v>2.7105623079108691E-2</v>
      </c>
      <c r="FZ20" s="10">
        <f t="shared" si="83"/>
        <v>0</v>
      </c>
      <c r="GA20" s="32" t="s">
        <v>33</v>
      </c>
      <c r="GB20" s="23">
        <f>IF(GA20="x",'Gemensamma Tjänster'!$A24,0)</f>
        <v>286673</v>
      </c>
      <c r="GC20" s="26">
        <f t="shared" si="84"/>
        <v>2.7105623079108691E-2</v>
      </c>
      <c r="GD20" s="10">
        <f t="shared" si="85"/>
        <v>0</v>
      </c>
      <c r="GE20" s="32" t="s">
        <v>33</v>
      </c>
      <c r="GF20" s="23">
        <f>IF(GE20="x",'Gemensamma Tjänster'!$A24,0)</f>
        <v>286673</v>
      </c>
      <c r="GG20" s="26">
        <f t="shared" si="86"/>
        <v>2.7105623079108691E-2</v>
      </c>
      <c r="GH20" s="10">
        <f t="shared" si="87"/>
        <v>0</v>
      </c>
      <c r="GI20" s="32" t="s">
        <v>33</v>
      </c>
      <c r="GJ20" s="23">
        <f>IF(GI20="x",'Gemensamma Tjänster'!$A24,0)</f>
        <v>286673</v>
      </c>
      <c r="GK20" s="26">
        <f t="shared" si="88"/>
        <v>2.7105623079108691E-2</v>
      </c>
      <c r="GL20" s="10">
        <f t="shared" si="89"/>
        <v>0</v>
      </c>
      <c r="GM20" s="32" t="s">
        <v>33</v>
      </c>
      <c r="GN20" s="23">
        <f>IF(GM20="x",'Gemensamma Tjänster'!$A24,0)</f>
        <v>286673</v>
      </c>
      <c r="GO20" s="26">
        <f t="shared" si="90"/>
        <v>2.7105623079108691E-2</v>
      </c>
      <c r="GP20" s="10">
        <f t="shared" si="91"/>
        <v>0</v>
      </c>
    </row>
    <row r="21" spans="1:198" x14ac:dyDescent="0.3">
      <c r="A21" s="15" t="s">
        <v>22</v>
      </c>
      <c r="B21" s="19">
        <f t="shared" si="92"/>
        <v>3811315.0938023906</v>
      </c>
      <c r="C21" s="161" t="s">
        <v>33</v>
      </c>
      <c r="D21" s="24">
        <f>IF(C21="x",'Gemensamma Tjänster'!$A25,0)</f>
        <v>284948</v>
      </c>
      <c r="E21" s="27">
        <f t="shared" si="0"/>
        <v>2.7349965979071827E-2</v>
      </c>
      <c r="F21" s="11">
        <f t="shared" si="1"/>
        <v>44896.406880000002</v>
      </c>
      <c r="G21" s="33"/>
      <c r="H21" s="24">
        <f>IF(G21="x",'Gemensamma Tjänster'!$A25,0)</f>
        <v>0</v>
      </c>
      <c r="I21" s="27">
        <f t="shared" si="2"/>
        <v>0</v>
      </c>
      <c r="J21" s="11">
        <f t="shared" si="3"/>
        <v>0</v>
      </c>
      <c r="K21" s="33" t="s">
        <v>33</v>
      </c>
      <c r="L21" s="24">
        <f>IF(K21="x",'Gemensamma Tjänster'!$A25,0)</f>
        <v>284948</v>
      </c>
      <c r="M21" s="27">
        <f t="shared" si="4"/>
        <v>2.7099006074328354E-2</v>
      </c>
      <c r="N21" s="11">
        <f t="shared" si="5"/>
        <v>44896.406880000002</v>
      </c>
      <c r="O21" s="286"/>
      <c r="P21" s="165">
        <f>IF(O21="x",'Gemensamma Tjänster'!$A25,0)</f>
        <v>0</v>
      </c>
      <c r="Q21" s="287">
        <f t="shared" si="6"/>
        <v>0</v>
      </c>
      <c r="R21" s="200">
        <f t="shared" si="7"/>
        <v>0</v>
      </c>
      <c r="S21" s="33"/>
      <c r="T21" s="24">
        <f>IF(S21="x",'Gemensamma Tjänster'!$A25,0)</f>
        <v>0</v>
      </c>
      <c r="U21" s="27">
        <f t="shared" si="8"/>
        <v>0</v>
      </c>
      <c r="V21" s="11">
        <f t="shared" si="9"/>
        <v>0</v>
      </c>
      <c r="W21" s="33" t="s">
        <v>33</v>
      </c>
      <c r="X21" s="24">
        <f>IF(W21="x",'Gemensamma Tjänster'!$A25,0)</f>
        <v>284948</v>
      </c>
      <c r="Y21" s="27">
        <f t="shared" si="10"/>
        <v>3.5406604748059643E-2</v>
      </c>
      <c r="Z21" s="11">
        <f t="shared" si="93"/>
        <v>331109.576</v>
      </c>
      <c r="AA21" s="33"/>
      <c r="AB21" s="24">
        <f>IF(AA21="x",'Gemensamma Tjänster'!$A25,0)</f>
        <v>0</v>
      </c>
      <c r="AC21" s="27">
        <f t="shared" si="11"/>
        <v>0</v>
      </c>
      <c r="AD21" s="11">
        <f t="shared" si="12"/>
        <v>0</v>
      </c>
      <c r="AE21" s="33" t="s">
        <v>33</v>
      </c>
      <c r="AF21" s="24">
        <f>IF(AE21="x",'Gemensamma Tjänster'!$A25,0)</f>
        <v>284948</v>
      </c>
      <c r="AG21" s="27">
        <f t="shared" si="13"/>
        <v>2.6942520171574804E-2</v>
      </c>
      <c r="AH21" s="71">
        <v>52600</v>
      </c>
      <c r="AI21" s="33" t="s">
        <v>33</v>
      </c>
      <c r="AJ21" s="24">
        <f>IF(AI21="x",'Gemensamma Tjänster'!$A25,0)</f>
        <v>284948</v>
      </c>
      <c r="AK21" s="27">
        <f t="shared" si="14"/>
        <v>2.6942520171574804E-2</v>
      </c>
      <c r="AL21" s="71">
        <v>893112</v>
      </c>
      <c r="AM21" s="33" t="s">
        <v>33</v>
      </c>
      <c r="AN21" s="24">
        <f>IF(AM21="x",'Gemensamma Tjänster'!$A25,0)</f>
        <v>284948</v>
      </c>
      <c r="AO21" s="27">
        <f t="shared" si="15"/>
        <v>2.6942520171574804E-2</v>
      </c>
      <c r="AP21" s="71">
        <f t="shared" si="16"/>
        <v>1481876.4562950777</v>
      </c>
      <c r="AQ21" s="33" t="s">
        <v>33</v>
      </c>
      <c r="AR21" s="24">
        <f>IF(AQ21="x",'Gemensamma Tjänster'!$A25,0)</f>
        <v>284948</v>
      </c>
      <c r="AS21" s="27">
        <f t="shared" si="17"/>
        <v>2.6942520171574804E-2</v>
      </c>
      <c r="AT21" s="71">
        <f t="shared" si="18"/>
        <v>0</v>
      </c>
      <c r="AU21" s="33" t="s">
        <v>33</v>
      </c>
      <c r="AV21" s="24">
        <f>IF(AU21="x",'Gemensamma Tjänster'!$A25,0)</f>
        <v>284948</v>
      </c>
      <c r="AW21" s="27">
        <f t="shared" si="19"/>
        <v>2.6942520171574804E-2</v>
      </c>
      <c r="AX21" s="71">
        <v>7067.0911999999998</v>
      </c>
      <c r="AY21" s="33"/>
      <c r="AZ21" s="24">
        <f>IF(AY21="x",'Gemensamma Tjänster'!$A25,0)</f>
        <v>0</v>
      </c>
      <c r="BA21" s="27">
        <f t="shared" si="20"/>
        <v>0</v>
      </c>
      <c r="BB21" s="11">
        <f t="shared" si="21"/>
        <v>0</v>
      </c>
      <c r="BC21" s="33"/>
      <c r="BD21" s="24">
        <f>IF(BC21="x",'Gemensamma Tjänster'!$A25,0)</f>
        <v>0</v>
      </c>
      <c r="BE21" s="27">
        <f t="shared" si="22"/>
        <v>0</v>
      </c>
      <c r="BF21" s="11">
        <f t="shared" si="23"/>
        <v>0</v>
      </c>
      <c r="BG21" s="33"/>
      <c r="BH21" s="24">
        <f>IF(BG21="x",'Gemensamma Tjänster'!$A25,0)</f>
        <v>0</v>
      </c>
      <c r="BI21" s="27">
        <f t="shared" si="24"/>
        <v>0</v>
      </c>
      <c r="BJ21" s="11">
        <f t="shared" si="25"/>
        <v>0</v>
      </c>
      <c r="BK21" s="33" t="s">
        <v>33</v>
      </c>
      <c r="BL21" s="24">
        <f>IF(BK21="x",'Gemensamma Tjänster'!$A25,0)</f>
        <v>284948</v>
      </c>
      <c r="BM21" s="27">
        <f t="shared" si="26"/>
        <v>3.2275920906618238E-2</v>
      </c>
      <c r="BN21" s="11">
        <f t="shared" si="27"/>
        <v>39140.687517983999</v>
      </c>
      <c r="BO21" s="33"/>
      <c r="BP21" s="24">
        <f>IF(BO21="x",'Gemensamma Tjänster'!$A25,0)</f>
        <v>0</v>
      </c>
      <c r="BQ21" s="27">
        <f t="shared" si="28"/>
        <v>0</v>
      </c>
      <c r="BR21" s="11">
        <f t="shared" si="29"/>
        <v>0</v>
      </c>
      <c r="BS21" s="33" t="s">
        <v>33</v>
      </c>
      <c r="BT21" s="24">
        <f>IF(BS21="x",'Gemensamma Tjänster'!$A25,0)</f>
        <v>284948</v>
      </c>
      <c r="BU21" s="27">
        <f t="shared" si="30"/>
        <v>2.7445032977612902E-2</v>
      </c>
      <c r="BV21" s="11">
        <f t="shared" si="31"/>
        <v>242218.6037870624</v>
      </c>
      <c r="BW21" s="33"/>
      <c r="BX21" s="24">
        <f>IF(BW21="x",'Gemensamma Tjänster'!$A25,0)</f>
        <v>0</v>
      </c>
      <c r="BY21" s="27">
        <f t="shared" si="32"/>
        <v>0</v>
      </c>
      <c r="BZ21" s="71">
        <v>0</v>
      </c>
      <c r="CA21" s="33" t="s">
        <v>33</v>
      </c>
      <c r="CB21" s="24">
        <f>IF(CA21="x",'Gemensamma Tjänster'!$A25,0)</f>
        <v>284948</v>
      </c>
      <c r="CC21" s="27">
        <f t="shared" si="33"/>
        <v>2.6942520171574804E-2</v>
      </c>
      <c r="CD21" s="11">
        <f t="shared" si="34"/>
        <v>126946.04521650667</v>
      </c>
      <c r="CE21" s="33"/>
      <c r="CF21" s="24">
        <f>IF(CE21="x",'Gemensamma Tjänster'!$A25,0)</f>
        <v>0</v>
      </c>
      <c r="CG21" s="27">
        <f t="shared" si="35"/>
        <v>0</v>
      </c>
      <c r="CH21" s="11">
        <f t="shared" si="36"/>
        <v>0</v>
      </c>
      <c r="CI21" s="33" t="s">
        <v>33</v>
      </c>
      <c r="CJ21" s="24">
        <f>IF(CI21="x",'Gemensamma Tjänster'!$A25,0)</f>
        <v>284948</v>
      </c>
      <c r="CK21" s="27">
        <f t="shared" si="37"/>
        <v>2.7677564551488208E-2</v>
      </c>
      <c r="CL21" s="11">
        <f t="shared" si="94"/>
        <v>389102.19296000001</v>
      </c>
      <c r="CM21" s="33"/>
      <c r="CN21" s="24">
        <f>IF(CM21="x",'Gemensamma Tjänster'!$A25,0)</f>
        <v>0</v>
      </c>
      <c r="CO21" s="27">
        <f t="shared" si="38"/>
        <v>0</v>
      </c>
      <c r="CP21" s="11">
        <f t="shared" si="39"/>
        <v>0</v>
      </c>
      <c r="CQ21" s="286"/>
      <c r="CR21" s="165">
        <f>IF(CQ21="x",'Gemensamma Tjänster'!$A25,0)</f>
        <v>0</v>
      </c>
      <c r="CS21" s="287">
        <f t="shared" si="40"/>
        <v>0</v>
      </c>
      <c r="CT21" s="200">
        <f t="shared" si="41"/>
        <v>0</v>
      </c>
      <c r="CU21" s="33"/>
      <c r="CV21" s="24">
        <f>IF(CU21="x",'Gemensamma Tjänster'!$A25,0)</f>
        <v>0</v>
      </c>
      <c r="CW21" s="27">
        <f t="shared" si="42"/>
        <v>0</v>
      </c>
      <c r="CX21" s="11">
        <f t="shared" si="43"/>
        <v>0</v>
      </c>
      <c r="CY21" s="33" t="s">
        <v>33</v>
      </c>
      <c r="CZ21" s="24">
        <f>IF(CY21="x",'Gemensamma Tjänster'!$A25,0)</f>
        <v>284948</v>
      </c>
      <c r="DA21" s="27">
        <f t="shared" si="44"/>
        <v>2.8653422481515423E-2</v>
      </c>
      <c r="DB21" s="11">
        <f t="shared" si="45"/>
        <v>158349.62706576003</v>
      </c>
      <c r="DC21" s="33" t="s">
        <v>33</v>
      </c>
      <c r="DD21" s="24">
        <f>IF(DC21="x",'Gemensamma Tjänster'!$A25,0)</f>
        <v>284948</v>
      </c>
      <c r="DE21" s="27">
        <f t="shared" si="46"/>
        <v>2.6942520171574804E-2</v>
      </c>
      <c r="DF21" s="11">
        <f t="shared" si="47"/>
        <v>0</v>
      </c>
      <c r="DG21" s="33" t="s">
        <v>33</v>
      </c>
      <c r="DH21" s="24">
        <f>IF(DG21="x",'Gemensamma Tjänster'!$A25,0)</f>
        <v>284948</v>
      </c>
      <c r="DI21" s="27">
        <f t="shared" si="48"/>
        <v>2.6942520171574804E-2</v>
      </c>
      <c r="DJ21" s="11">
        <f t="shared" si="49"/>
        <v>0</v>
      </c>
      <c r="DK21" s="33" t="s">
        <v>33</v>
      </c>
      <c r="DL21" s="24">
        <f>IF(DK21="x",'Gemensamma Tjänster'!$A25,0)</f>
        <v>284948</v>
      </c>
      <c r="DM21" s="27">
        <f t="shared" si="50"/>
        <v>2.6942520171574804E-2</v>
      </c>
      <c r="DN21" s="11">
        <f t="shared" si="51"/>
        <v>0</v>
      </c>
      <c r="DO21" s="33" t="s">
        <v>33</v>
      </c>
      <c r="DP21" s="24">
        <f>IF(DO21="x",'Gemensamma Tjänster'!$A25,0)</f>
        <v>284948</v>
      </c>
      <c r="DQ21" s="27">
        <f t="shared" si="52"/>
        <v>2.6942520171574804E-2</v>
      </c>
      <c r="DR21" s="11">
        <f t="shared" si="53"/>
        <v>0</v>
      </c>
      <c r="DS21" s="33" t="s">
        <v>33</v>
      </c>
      <c r="DT21" s="24">
        <f>IF(DS21="x",'Gemensamma Tjänster'!$A25,0)</f>
        <v>284948</v>
      </c>
      <c r="DU21" s="27">
        <f t="shared" si="54"/>
        <v>2.6942520171574804E-2</v>
      </c>
      <c r="DV21" s="11">
        <f t="shared" si="55"/>
        <v>0</v>
      </c>
      <c r="DW21" s="33" t="s">
        <v>33</v>
      </c>
      <c r="DX21" s="24">
        <f>IF(DW21="x",'Gemensamma Tjänster'!$A25,0)</f>
        <v>284948</v>
      </c>
      <c r="DY21" s="27">
        <f t="shared" si="56"/>
        <v>2.6942520171574804E-2</v>
      </c>
      <c r="DZ21" s="11">
        <f t="shared" si="57"/>
        <v>0</v>
      </c>
      <c r="EA21" s="33" t="s">
        <v>33</v>
      </c>
      <c r="EB21" s="24">
        <f>IF(EA21="x",'Gemensamma Tjänster'!$A25,0)</f>
        <v>284948</v>
      </c>
      <c r="EC21" s="27">
        <f t="shared" si="58"/>
        <v>2.6942520171574804E-2</v>
      </c>
      <c r="ED21" s="11">
        <f t="shared" si="59"/>
        <v>0</v>
      </c>
      <c r="EE21" s="33" t="s">
        <v>33</v>
      </c>
      <c r="EF21" s="24">
        <f>IF(EE21="x",'Gemensamma Tjänster'!$A25,0)</f>
        <v>284948</v>
      </c>
      <c r="EG21" s="27">
        <f t="shared" si="60"/>
        <v>2.6942520171574804E-2</v>
      </c>
      <c r="EH21" s="11">
        <f t="shared" si="61"/>
        <v>0</v>
      </c>
      <c r="EI21" s="33" t="s">
        <v>33</v>
      </c>
      <c r="EJ21" s="24">
        <f>IF(EI21="x",'Gemensamma Tjänster'!$A25,0)</f>
        <v>284948</v>
      </c>
      <c r="EK21" s="27">
        <f t="shared" si="62"/>
        <v>2.6942520171574804E-2</v>
      </c>
      <c r="EL21" s="11">
        <f t="shared" si="63"/>
        <v>0</v>
      </c>
      <c r="EM21" s="33" t="s">
        <v>33</v>
      </c>
      <c r="EN21" s="24">
        <f>IF(EM21="x",'Gemensamma Tjänster'!$A25,0)</f>
        <v>284948</v>
      </c>
      <c r="EO21" s="27">
        <f t="shared" si="64"/>
        <v>2.6942520171574804E-2</v>
      </c>
      <c r="EP21" s="11">
        <f t="shared" si="65"/>
        <v>0</v>
      </c>
      <c r="EQ21" s="33" t="s">
        <v>33</v>
      </c>
      <c r="ER21" s="24">
        <f>IF(EQ21="x",'Gemensamma Tjänster'!$A25,0)</f>
        <v>284948</v>
      </c>
      <c r="ES21" s="27">
        <f t="shared" si="66"/>
        <v>2.6942520171574804E-2</v>
      </c>
      <c r="ET21" s="11">
        <f t="shared" si="67"/>
        <v>0</v>
      </c>
      <c r="EU21" s="33" t="s">
        <v>33</v>
      </c>
      <c r="EV21" s="24">
        <f>IF(EU21="x",'Gemensamma Tjänster'!$A25,0)</f>
        <v>284948</v>
      </c>
      <c r="EW21" s="27">
        <f t="shared" si="68"/>
        <v>2.6942520171574804E-2</v>
      </c>
      <c r="EX21" s="11">
        <f t="shared" si="69"/>
        <v>0</v>
      </c>
      <c r="EY21" s="33" t="s">
        <v>33</v>
      </c>
      <c r="EZ21" s="24">
        <f>IF(EY21="x",'Gemensamma Tjänster'!$A25,0)</f>
        <v>284948</v>
      </c>
      <c r="FA21" s="27">
        <f t="shared" si="70"/>
        <v>2.6942520171574804E-2</v>
      </c>
      <c r="FB21" s="11">
        <f t="shared" si="71"/>
        <v>0</v>
      </c>
      <c r="FC21" s="33" t="s">
        <v>33</v>
      </c>
      <c r="FD21" s="24">
        <f>IF(FC21="x",'Gemensamma Tjänster'!$A25,0)</f>
        <v>284948</v>
      </c>
      <c r="FE21" s="27">
        <f t="shared" si="72"/>
        <v>2.6942520171574804E-2</v>
      </c>
      <c r="FF21" s="11">
        <f t="shared" si="73"/>
        <v>0</v>
      </c>
      <c r="FG21" s="33" t="s">
        <v>33</v>
      </c>
      <c r="FH21" s="24">
        <f>IF(FG21="x",'Gemensamma Tjänster'!$A25,0)</f>
        <v>284948</v>
      </c>
      <c r="FI21" s="27">
        <f t="shared" si="74"/>
        <v>2.6942520171574804E-2</v>
      </c>
      <c r="FJ21" s="11">
        <f t="shared" si="75"/>
        <v>0</v>
      </c>
      <c r="FK21" s="33" t="s">
        <v>33</v>
      </c>
      <c r="FL21" s="24">
        <f>IF(FK21="x",'Gemensamma Tjänster'!$A25,0)</f>
        <v>284948</v>
      </c>
      <c r="FM21" s="27">
        <f t="shared" si="76"/>
        <v>2.6942520171574804E-2</v>
      </c>
      <c r="FN21" s="11">
        <f t="shared" si="77"/>
        <v>0</v>
      </c>
      <c r="FO21" s="33" t="s">
        <v>33</v>
      </c>
      <c r="FP21" s="24">
        <f>IF(FO21="x",'Gemensamma Tjänster'!$A25,0)</f>
        <v>284948</v>
      </c>
      <c r="FQ21" s="27">
        <f t="shared" si="78"/>
        <v>2.6942520171574804E-2</v>
      </c>
      <c r="FR21" s="11">
        <f t="shared" si="79"/>
        <v>0</v>
      </c>
      <c r="FS21" s="33" t="s">
        <v>33</v>
      </c>
      <c r="FT21" s="24">
        <f>IF(FS21="x",'Gemensamma Tjänster'!$A25,0)</f>
        <v>284948</v>
      </c>
      <c r="FU21" s="27">
        <f t="shared" si="80"/>
        <v>2.6942520171574804E-2</v>
      </c>
      <c r="FV21" s="11">
        <f t="shared" si="81"/>
        <v>0</v>
      </c>
      <c r="FW21" s="33" t="s">
        <v>33</v>
      </c>
      <c r="FX21" s="24">
        <f>IF(FW21="x",'Gemensamma Tjänster'!$A25,0)</f>
        <v>284948</v>
      </c>
      <c r="FY21" s="27">
        <f t="shared" si="82"/>
        <v>2.6942520171574804E-2</v>
      </c>
      <c r="FZ21" s="11">
        <f t="shared" si="83"/>
        <v>0</v>
      </c>
      <c r="GA21" s="33" t="s">
        <v>33</v>
      </c>
      <c r="GB21" s="24">
        <f>IF(GA21="x",'Gemensamma Tjänster'!$A25,0)</f>
        <v>284948</v>
      </c>
      <c r="GC21" s="27">
        <f t="shared" si="84"/>
        <v>2.6942520171574804E-2</v>
      </c>
      <c r="GD21" s="11">
        <f t="shared" si="85"/>
        <v>0</v>
      </c>
      <c r="GE21" s="33" t="s">
        <v>33</v>
      </c>
      <c r="GF21" s="24">
        <f>IF(GE21="x",'Gemensamma Tjänster'!$A25,0)</f>
        <v>284948</v>
      </c>
      <c r="GG21" s="27">
        <f t="shared" si="86"/>
        <v>2.6942520171574804E-2</v>
      </c>
      <c r="GH21" s="11">
        <f t="shared" si="87"/>
        <v>0</v>
      </c>
      <c r="GI21" s="33" t="s">
        <v>33</v>
      </c>
      <c r="GJ21" s="24">
        <f>IF(GI21="x",'Gemensamma Tjänster'!$A25,0)</f>
        <v>284948</v>
      </c>
      <c r="GK21" s="27">
        <f t="shared" si="88"/>
        <v>2.6942520171574804E-2</v>
      </c>
      <c r="GL21" s="11">
        <f t="shared" si="89"/>
        <v>0</v>
      </c>
      <c r="GM21" s="33" t="s">
        <v>33</v>
      </c>
      <c r="GN21" s="24">
        <f>IF(GM21="x",'Gemensamma Tjänster'!$A25,0)</f>
        <v>284948</v>
      </c>
      <c r="GO21" s="27">
        <f t="shared" si="90"/>
        <v>2.6942520171574804E-2</v>
      </c>
      <c r="GP21" s="11">
        <f t="shared" si="91"/>
        <v>0</v>
      </c>
    </row>
    <row r="22" spans="1:198" x14ac:dyDescent="0.3">
      <c r="A22" s="14" t="s">
        <v>117</v>
      </c>
      <c r="B22" s="18">
        <f t="shared" si="92"/>
        <v>5890474.0774711156</v>
      </c>
      <c r="C22" s="162" t="s">
        <v>33</v>
      </c>
      <c r="D22" s="23">
        <f>IF(C22="x",'Gemensamma Tjänster'!$A26,0)</f>
        <v>241936</v>
      </c>
      <c r="E22" s="26">
        <f t="shared" si="0"/>
        <v>2.3221575056195241E-2</v>
      </c>
      <c r="F22" s="10">
        <f t="shared" si="1"/>
        <v>38119.436160000005</v>
      </c>
      <c r="G22" s="32"/>
      <c r="H22" s="23">
        <f>IF(G22="x",'Gemensamma Tjänster'!$A26,0)</f>
        <v>0</v>
      </c>
      <c r="I22" s="26">
        <f t="shared" si="2"/>
        <v>0</v>
      </c>
      <c r="J22" s="10">
        <f t="shared" si="3"/>
        <v>0</v>
      </c>
      <c r="K22" s="32" t="s">
        <v>33</v>
      </c>
      <c r="L22" s="23">
        <f>IF(K22="x",'Gemensamma Tjänster'!$A26,0)</f>
        <v>241936</v>
      </c>
      <c r="M22" s="26">
        <f t="shared" si="4"/>
        <v>2.3008496755894777E-2</v>
      </c>
      <c r="N22" s="10">
        <f t="shared" si="5"/>
        <v>38119.436160000005</v>
      </c>
      <c r="O22" s="282" t="s">
        <v>33</v>
      </c>
      <c r="P22" s="283">
        <f>IF(O22="x",'Gemensamma Tjänster'!$A26,0)</f>
        <v>241936</v>
      </c>
      <c r="Q22" s="284">
        <f t="shared" si="6"/>
        <v>3.8405264627506111E-2</v>
      </c>
      <c r="R22" s="285">
        <f t="shared" si="7"/>
        <v>38119.436160000005</v>
      </c>
      <c r="S22" s="32" t="s">
        <v>33</v>
      </c>
      <c r="T22" s="23">
        <f>IF(S22="x",'Gemensamma Tjänster'!$A26,0)</f>
        <v>241936</v>
      </c>
      <c r="U22" s="26">
        <f t="shared" si="8"/>
        <v>4.6388558245695842E-2</v>
      </c>
      <c r="V22" s="10">
        <f t="shared" si="9"/>
        <v>183876.64796611969</v>
      </c>
      <c r="W22" s="32" t="s">
        <v>33</v>
      </c>
      <c r="X22" s="23">
        <f>IF(W22="x",'Gemensamma Tjänster'!$A26,0)</f>
        <v>241936</v>
      </c>
      <c r="Y22" s="26">
        <f t="shared" si="10"/>
        <v>3.0062089666628853E-2</v>
      </c>
      <c r="Z22" s="10">
        <f t="shared" si="93"/>
        <v>281129.63199999998</v>
      </c>
      <c r="AA22" s="32"/>
      <c r="AB22" s="23">
        <f>IF(AA22="x",'Gemensamma Tjänster'!$A26,0)</f>
        <v>0</v>
      </c>
      <c r="AC22" s="26">
        <f t="shared" si="11"/>
        <v>0</v>
      </c>
      <c r="AD22" s="10">
        <f t="shared" si="12"/>
        <v>0</v>
      </c>
      <c r="AE22" s="32" t="s">
        <v>33</v>
      </c>
      <c r="AF22" s="23">
        <f>IF(AE22="x",'Gemensamma Tjänster'!$A26,0)</f>
        <v>241936</v>
      </c>
      <c r="AG22" s="26">
        <f t="shared" si="13"/>
        <v>2.287563190557618E-2</v>
      </c>
      <c r="AH22" s="164">
        <v>52600</v>
      </c>
      <c r="AI22" s="32" t="s">
        <v>33</v>
      </c>
      <c r="AJ22" s="23">
        <f>IF(AI22="x",'Gemensamma Tjänster'!$A26,0)</f>
        <v>241936</v>
      </c>
      <c r="AK22" s="26">
        <f t="shared" si="14"/>
        <v>2.287563190557618E-2</v>
      </c>
      <c r="AL22" s="164">
        <v>735312.96</v>
      </c>
      <c r="AM22" s="32" t="s">
        <v>33</v>
      </c>
      <c r="AN22" s="23">
        <f>IF(AM22="x",'Gemensamma Tjänster'!$A26,0)</f>
        <v>241936</v>
      </c>
      <c r="AO22" s="26">
        <f t="shared" si="15"/>
        <v>2.287563190557618E-2</v>
      </c>
      <c r="AP22" s="164">
        <f t="shared" si="16"/>
        <v>1258191.8888014862</v>
      </c>
      <c r="AQ22" s="32" t="s">
        <v>33</v>
      </c>
      <c r="AR22" s="23">
        <f>IF(AQ22="x",'Gemensamma Tjänster'!$A26,0)</f>
        <v>241936</v>
      </c>
      <c r="AS22" s="26">
        <f t="shared" si="17"/>
        <v>2.287563190557618E-2</v>
      </c>
      <c r="AT22" s="164">
        <f t="shared" si="18"/>
        <v>0</v>
      </c>
      <c r="AU22" s="32" t="s">
        <v>33</v>
      </c>
      <c r="AV22" s="23">
        <f>IF(AU22="x",'Gemensamma Tjänster'!$A26,0)</f>
        <v>241936</v>
      </c>
      <c r="AW22" s="26">
        <f t="shared" si="19"/>
        <v>2.287563190557618E-2</v>
      </c>
      <c r="AX22" s="164">
        <v>15833.729600000001</v>
      </c>
      <c r="AY22" s="32" t="s">
        <v>33</v>
      </c>
      <c r="AZ22" s="23">
        <f>IF(AY22="x",'Gemensamma Tjänster'!$A26,0)</f>
        <v>241936</v>
      </c>
      <c r="BA22" s="26">
        <f t="shared" si="20"/>
        <v>3.0922282484079119E-2</v>
      </c>
      <c r="BB22" s="10">
        <f t="shared" si="21"/>
        <v>189385.99924840961</v>
      </c>
      <c r="BC22" s="32"/>
      <c r="BD22" s="23">
        <f>IF(BC22="x",'Gemensamma Tjänster'!$A26,0)</f>
        <v>0</v>
      </c>
      <c r="BE22" s="26">
        <f t="shared" si="22"/>
        <v>0</v>
      </c>
      <c r="BF22" s="10">
        <f t="shared" si="23"/>
        <v>0</v>
      </c>
      <c r="BG22" s="32"/>
      <c r="BH22" s="23">
        <f>IF(BG22="x",'Gemensamma Tjänster'!$A26,0)</f>
        <v>0</v>
      </c>
      <c r="BI22" s="26">
        <f t="shared" si="24"/>
        <v>0</v>
      </c>
      <c r="BJ22" s="10">
        <f t="shared" si="25"/>
        <v>0</v>
      </c>
      <c r="BK22" s="32" t="s">
        <v>33</v>
      </c>
      <c r="BL22" s="23">
        <f>IF(BK22="x",'Gemensamma Tjänster'!$A26,0)</f>
        <v>241936</v>
      </c>
      <c r="BM22" s="26">
        <f t="shared" si="26"/>
        <v>2.7403972656286725E-2</v>
      </c>
      <c r="BN22" s="10">
        <f t="shared" si="27"/>
        <v>33232.524444287999</v>
      </c>
      <c r="BO22" s="32" t="s">
        <v>33</v>
      </c>
      <c r="BP22" s="23">
        <f>IF(BO22="x",'Gemensamma Tjänster'!$A26,0)</f>
        <v>241936</v>
      </c>
      <c r="BQ22" s="26">
        <f t="shared" si="28"/>
        <v>2.8317960923283321E-2</v>
      </c>
      <c r="BR22" s="10">
        <f t="shared" si="29"/>
        <v>119259.47686483584</v>
      </c>
      <c r="BS22" s="32" t="s">
        <v>33</v>
      </c>
      <c r="BT22" s="23">
        <f>IF(BS22="x",'Gemensamma Tjänster'!$A26,0)</f>
        <v>241936</v>
      </c>
      <c r="BU22" s="26">
        <f t="shared" si="30"/>
        <v>2.330229199177308E-2</v>
      </c>
      <c r="BV22" s="10">
        <f t="shared" si="31"/>
        <v>205656.47109587266</v>
      </c>
      <c r="BW22" s="32"/>
      <c r="BX22" s="23">
        <f>IF(BW22="x",'Gemensamma Tjänster'!$A26,0)</f>
        <v>0</v>
      </c>
      <c r="BY22" s="26">
        <f t="shared" si="32"/>
        <v>0</v>
      </c>
      <c r="BZ22" s="164">
        <v>0</v>
      </c>
      <c r="CA22" s="32" t="s">
        <v>33</v>
      </c>
      <c r="CB22" s="23">
        <f>IF(CA22="x",'Gemensamma Tjänster'!$A26,0)</f>
        <v>241936</v>
      </c>
      <c r="CC22" s="26">
        <f t="shared" si="33"/>
        <v>2.287563190557618E-2</v>
      </c>
      <c r="CD22" s="10">
        <f t="shared" si="34"/>
        <v>107783.94091378342</v>
      </c>
      <c r="CE22" s="32"/>
      <c r="CF22" s="23">
        <f>IF(CE22="x",'Gemensamma Tjänster'!$A26,0)</f>
        <v>0</v>
      </c>
      <c r="CG22" s="26">
        <f t="shared" si="35"/>
        <v>0</v>
      </c>
      <c r="CH22" s="10">
        <f t="shared" si="36"/>
        <v>0</v>
      </c>
      <c r="CI22" s="32" t="s">
        <v>33</v>
      </c>
      <c r="CJ22" s="23">
        <f>IF(CI22="x",'Gemensamma Tjänster'!$A26,0)</f>
        <v>241936</v>
      </c>
      <c r="CK22" s="26">
        <f t="shared" si="37"/>
        <v>2.3499723659505773E-2</v>
      </c>
      <c r="CL22" s="10">
        <f t="shared" si="94"/>
        <v>330368.44672000001</v>
      </c>
      <c r="CM22" s="32" t="s">
        <v>33</v>
      </c>
      <c r="CN22" s="23">
        <f>IF(CM22="x",'Gemensamma Tjänster'!$A26,0)</f>
        <v>241936</v>
      </c>
      <c r="CO22" s="26">
        <f t="shared" si="38"/>
        <v>5.6191894520816472E-2</v>
      </c>
      <c r="CP22" s="10">
        <f t="shared" si="39"/>
        <v>2129036.8000000003</v>
      </c>
      <c r="CQ22" s="282"/>
      <c r="CR22" s="283">
        <f>IF(CQ22="x",'Gemensamma Tjänster'!$A26,0)</f>
        <v>0</v>
      </c>
      <c r="CS22" s="284">
        <f t="shared" si="40"/>
        <v>0</v>
      </c>
      <c r="CT22" s="285">
        <f t="shared" si="41"/>
        <v>0</v>
      </c>
      <c r="CU22" s="32"/>
      <c r="CV22" s="23">
        <f>IF(CU22="x",'Gemensamma Tjänster'!$A26,0)</f>
        <v>0</v>
      </c>
      <c r="CW22" s="26">
        <f t="shared" si="42"/>
        <v>0</v>
      </c>
      <c r="CX22" s="10">
        <f t="shared" si="43"/>
        <v>0</v>
      </c>
      <c r="CY22" s="32" t="s">
        <v>33</v>
      </c>
      <c r="CZ22" s="23">
        <f>IF(CY22="x",'Gemensamma Tjänster'!$A26,0)</f>
        <v>241936</v>
      </c>
      <c r="DA22" s="26">
        <f t="shared" si="44"/>
        <v>2.4328278919269183E-2</v>
      </c>
      <c r="DB22" s="10">
        <f t="shared" si="45"/>
        <v>134447.25133632001</v>
      </c>
      <c r="DC22" s="32" t="s">
        <v>33</v>
      </c>
      <c r="DD22" s="23">
        <f>IF(DC22="x",'Gemensamma Tjänster'!$A26,0)</f>
        <v>241936</v>
      </c>
      <c r="DE22" s="26">
        <f t="shared" si="46"/>
        <v>2.287563190557618E-2</v>
      </c>
      <c r="DF22" s="10">
        <f t="shared" si="47"/>
        <v>0</v>
      </c>
      <c r="DG22" s="32" t="s">
        <v>33</v>
      </c>
      <c r="DH22" s="23">
        <f>IF(DG22="x",'Gemensamma Tjänster'!$A26,0)</f>
        <v>241936</v>
      </c>
      <c r="DI22" s="26">
        <f t="shared" si="48"/>
        <v>2.287563190557618E-2</v>
      </c>
      <c r="DJ22" s="10">
        <f t="shared" si="49"/>
        <v>0</v>
      </c>
      <c r="DK22" s="32" t="s">
        <v>33</v>
      </c>
      <c r="DL22" s="23">
        <f>IF(DK22="x",'Gemensamma Tjänster'!$A26,0)</f>
        <v>241936</v>
      </c>
      <c r="DM22" s="26">
        <f t="shared" si="50"/>
        <v>2.287563190557618E-2</v>
      </c>
      <c r="DN22" s="10">
        <f t="shared" si="51"/>
        <v>0</v>
      </c>
      <c r="DO22" s="32" t="s">
        <v>33</v>
      </c>
      <c r="DP22" s="23">
        <f>IF(DO22="x",'Gemensamma Tjänster'!$A26,0)</f>
        <v>241936</v>
      </c>
      <c r="DQ22" s="26">
        <f t="shared" si="52"/>
        <v>2.287563190557618E-2</v>
      </c>
      <c r="DR22" s="10">
        <f t="shared" si="53"/>
        <v>0</v>
      </c>
      <c r="DS22" s="32" t="s">
        <v>33</v>
      </c>
      <c r="DT22" s="23">
        <f>IF(DS22="x",'Gemensamma Tjänster'!$A26,0)</f>
        <v>241936</v>
      </c>
      <c r="DU22" s="26">
        <f t="shared" si="54"/>
        <v>2.287563190557618E-2</v>
      </c>
      <c r="DV22" s="10">
        <f t="shared" si="55"/>
        <v>0</v>
      </c>
      <c r="DW22" s="32" t="s">
        <v>33</v>
      </c>
      <c r="DX22" s="23">
        <f>IF(DW22="x",'Gemensamma Tjänster'!$A26,0)</f>
        <v>241936</v>
      </c>
      <c r="DY22" s="26">
        <f t="shared" si="56"/>
        <v>2.287563190557618E-2</v>
      </c>
      <c r="DZ22" s="10">
        <f t="shared" si="57"/>
        <v>0</v>
      </c>
      <c r="EA22" s="32" t="s">
        <v>33</v>
      </c>
      <c r="EB22" s="23">
        <f>IF(EA22="x",'Gemensamma Tjänster'!$A26,0)</f>
        <v>241936</v>
      </c>
      <c r="EC22" s="26">
        <f t="shared" si="58"/>
        <v>2.287563190557618E-2</v>
      </c>
      <c r="ED22" s="10">
        <f t="shared" si="59"/>
        <v>0</v>
      </c>
      <c r="EE22" s="32" t="s">
        <v>33</v>
      </c>
      <c r="EF22" s="23">
        <f>IF(EE22="x",'Gemensamma Tjänster'!$A26,0)</f>
        <v>241936</v>
      </c>
      <c r="EG22" s="26">
        <f t="shared" si="60"/>
        <v>2.287563190557618E-2</v>
      </c>
      <c r="EH22" s="10">
        <f t="shared" si="61"/>
        <v>0</v>
      </c>
      <c r="EI22" s="32" t="s">
        <v>33</v>
      </c>
      <c r="EJ22" s="23">
        <f>IF(EI22="x",'Gemensamma Tjänster'!$A26,0)</f>
        <v>241936</v>
      </c>
      <c r="EK22" s="26">
        <f t="shared" si="62"/>
        <v>2.287563190557618E-2</v>
      </c>
      <c r="EL22" s="10">
        <f t="shared" si="63"/>
        <v>0</v>
      </c>
      <c r="EM22" s="32" t="s">
        <v>33</v>
      </c>
      <c r="EN22" s="23">
        <f>IF(EM22="x",'Gemensamma Tjänster'!$A26,0)</f>
        <v>241936</v>
      </c>
      <c r="EO22" s="26">
        <f t="shared" si="64"/>
        <v>2.287563190557618E-2</v>
      </c>
      <c r="EP22" s="10">
        <f t="shared" si="65"/>
        <v>0</v>
      </c>
      <c r="EQ22" s="32" t="s">
        <v>33</v>
      </c>
      <c r="ER22" s="23">
        <f>IF(EQ22="x",'Gemensamma Tjänster'!$A26,0)</f>
        <v>241936</v>
      </c>
      <c r="ES22" s="26">
        <f t="shared" si="66"/>
        <v>2.287563190557618E-2</v>
      </c>
      <c r="ET22" s="10">
        <f t="shared" si="67"/>
        <v>0</v>
      </c>
      <c r="EU22" s="32" t="s">
        <v>33</v>
      </c>
      <c r="EV22" s="23">
        <f>IF(EU22="x",'Gemensamma Tjänster'!$A26,0)</f>
        <v>241936</v>
      </c>
      <c r="EW22" s="26">
        <f t="shared" si="68"/>
        <v>2.287563190557618E-2</v>
      </c>
      <c r="EX22" s="10">
        <f t="shared" si="69"/>
        <v>0</v>
      </c>
      <c r="EY22" s="32" t="s">
        <v>33</v>
      </c>
      <c r="EZ22" s="23">
        <f>IF(EY22="x",'Gemensamma Tjänster'!$A26,0)</f>
        <v>241936</v>
      </c>
      <c r="FA22" s="26">
        <f t="shared" si="70"/>
        <v>2.287563190557618E-2</v>
      </c>
      <c r="FB22" s="10">
        <f t="shared" si="71"/>
        <v>0</v>
      </c>
      <c r="FC22" s="32" t="s">
        <v>33</v>
      </c>
      <c r="FD22" s="23">
        <f>IF(FC22="x",'Gemensamma Tjänster'!$A26,0)</f>
        <v>241936</v>
      </c>
      <c r="FE22" s="26">
        <f t="shared" si="72"/>
        <v>2.287563190557618E-2</v>
      </c>
      <c r="FF22" s="10">
        <f t="shared" si="73"/>
        <v>0</v>
      </c>
      <c r="FG22" s="32" t="s">
        <v>33</v>
      </c>
      <c r="FH22" s="23">
        <f>IF(FG22="x",'Gemensamma Tjänster'!$A26,0)</f>
        <v>241936</v>
      </c>
      <c r="FI22" s="26">
        <f t="shared" si="74"/>
        <v>2.287563190557618E-2</v>
      </c>
      <c r="FJ22" s="10">
        <f t="shared" si="75"/>
        <v>0</v>
      </c>
      <c r="FK22" s="32" t="s">
        <v>33</v>
      </c>
      <c r="FL22" s="23">
        <f>IF(FK22="x",'Gemensamma Tjänster'!$A26,0)</f>
        <v>241936</v>
      </c>
      <c r="FM22" s="26">
        <f t="shared" si="76"/>
        <v>2.287563190557618E-2</v>
      </c>
      <c r="FN22" s="10">
        <f t="shared" si="77"/>
        <v>0</v>
      </c>
      <c r="FO22" s="32" t="s">
        <v>33</v>
      </c>
      <c r="FP22" s="23">
        <f>IF(FO22="x",'Gemensamma Tjänster'!$A26,0)</f>
        <v>241936</v>
      </c>
      <c r="FQ22" s="26">
        <f t="shared" si="78"/>
        <v>2.287563190557618E-2</v>
      </c>
      <c r="FR22" s="10">
        <f t="shared" si="79"/>
        <v>0</v>
      </c>
      <c r="FS22" s="32" t="s">
        <v>33</v>
      </c>
      <c r="FT22" s="23">
        <f>IF(FS22="x",'Gemensamma Tjänster'!$A26,0)</f>
        <v>241936</v>
      </c>
      <c r="FU22" s="26">
        <f t="shared" si="80"/>
        <v>2.287563190557618E-2</v>
      </c>
      <c r="FV22" s="10">
        <f t="shared" si="81"/>
        <v>0</v>
      </c>
      <c r="FW22" s="32" t="s">
        <v>33</v>
      </c>
      <c r="FX22" s="23">
        <f>IF(FW22="x",'Gemensamma Tjänster'!$A26,0)</f>
        <v>241936</v>
      </c>
      <c r="FY22" s="26">
        <f t="shared" si="82"/>
        <v>2.287563190557618E-2</v>
      </c>
      <c r="FZ22" s="10">
        <f t="shared" si="83"/>
        <v>0</v>
      </c>
      <c r="GA22" s="32" t="s">
        <v>33</v>
      </c>
      <c r="GB22" s="23">
        <f>IF(GA22="x",'Gemensamma Tjänster'!$A26,0)</f>
        <v>241936</v>
      </c>
      <c r="GC22" s="26">
        <f t="shared" si="84"/>
        <v>2.287563190557618E-2</v>
      </c>
      <c r="GD22" s="10">
        <f t="shared" si="85"/>
        <v>0</v>
      </c>
      <c r="GE22" s="32" t="s">
        <v>33</v>
      </c>
      <c r="GF22" s="23">
        <f>IF(GE22="x",'Gemensamma Tjänster'!$A26,0)</f>
        <v>241936</v>
      </c>
      <c r="GG22" s="26">
        <f t="shared" si="86"/>
        <v>2.287563190557618E-2</v>
      </c>
      <c r="GH22" s="10">
        <f t="shared" si="87"/>
        <v>0</v>
      </c>
      <c r="GI22" s="32" t="s">
        <v>33</v>
      </c>
      <c r="GJ22" s="23">
        <f>IF(GI22="x",'Gemensamma Tjänster'!$A26,0)</f>
        <v>241936</v>
      </c>
      <c r="GK22" s="26">
        <f t="shared" si="88"/>
        <v>2.287563190557618E-2</v>
      </c>
      <c r="GL22" s="10">
        <f t="shared" si="89"/>
        <v>0</v>
      </c>
      <c r="GM22" s="32" t="s">
        <v>33</v>
      </c>
      <c r="GN22" s="23">
        <f>IF(GM22="x",'Gemensamma Tjänster'!$A26,0)</f>
        <v>241936</v>
      </c>
      <c r="GO22" s="26">
        <f t="shared" si="90"/>
        <v>2.287563190557618E-2</v>
      </c>
      <c r="GP22" s="10">
        <f t="shared" si="91"/>
        <v>0</v>
      </c>
    </row>
    <row r="23" spans="1:198" x14ac:dyDescent="0.3">
      <c r="A23" s="15" t="s">
        <v>24</v>
      </c>
      <c r="B23" s="19">
        <f t="shared" si="92"/>
        <v>1611395.1259854215</v>
      </c>
      <c r="C23" s="161" t="s">
        <v>33</v>
      </c>
      <c r="D23" s="24">
        <f>IF(C23="x",'Gemensamma Tjänster'!$A27,0)</f>
        <v>132574</v>
      </c>
      <c r="E23" s="27">
        <f t="shared" si="0"/>
        <v>1.2724758165382695E-2</v>
      </c>
      <c r="F23" s="11">
        <f t="shared" si="1"/>
        <v>20888.35944</v>
      </c>
      <c r="G23" s="33"/>
      <c r="H23" s="24">
        <f>IF(G23="x",'Gemensamma Tjänster'!$A27,0)</f>
        <v>0</v>
      </c>
      <c r="I23" s="27">
        <f t="shared" si="2"/>
        <v>0</v>
      </c>
      <c r="J23" s="11">
        <f t="shared" si="3"/>
        <v>0</v>
      </c>
      <c r="K23" s="33" t="s">
        <v>33</v>
      </c>
      <c r="L23" s="24">
        <f>IF(K23="x",'Gemensamma Tjänster'!$A27,0)</f>
        <v>132574</v>
      </c>
      <c r="M23" s="27">
        <f t="shared" si="4"/>
        <v>1.2607997358458412E-2</v>
      </c>
      <c r="N23" s="11">
        <f t="shared" si="5"/>
        <v>20888.35944</v>
      </c>
      <c r="O23" s="286" t="s">
        <v>33</v>
      </c>
      <c r="P23" s="165">
        <f>IF(O23="x",'Gemensamma Tjänster'!$A27,0)</f>
        <v>132574</v>
      </c>
      <c r="Q23" s="287">
        <f t="shared" si="6"/>
        <v>2.1044985255303034E-2</v>
      </c>
      <c r="R23" s="200">
        <f t="shared" si="7"/>
        <v>20888.35944</v>
      </c>
      <c r="S23" s="33"/>
      <c r="T23" s="24">
        <f>IF(S23="x",'Gemensamma Tjänster'!$A27,0)</f>
        <v>0</v>
      </c>
      <c r="U23" s="27">
        <f t="shared" si="8"/>
        <v>0</v>
      </c>
      <c r="V23" s="11">
        <f t="shared" si="9"/>
        <v>0</v>
      </c>
      <c r="W23" s="33" t="s">
        <v>33</v>
      </c>
      <c r="X23" s="24">
        <f>IF(W23="x",'Gemensamma Tjänster'!$A27,0)</f>
        <v>132574</v>
      </c>
      <c r="Y23" s="27">
        <f t="shared" si="10"/>
        <v>1.647316428916595E-2</v>
      </c>
      <c r="Z23" s="11">
        <f t="shared" si="93"/>
        <v>154050.98799999998</v>
      </c>
      <c r="AA23" s="33"/>
      <c r="AB23" s="24">
        <f>IF(AA23="x",'Gemensamma Tjänster'!$A27,0)</f>
        <v>0</v>
      </c>
      <c r="AC23" s="27">
        <f t="shared" si="11"/>
        <v>0</v>
      </c>
      <c r="AD23" s="11">
        <f t="shared" si="12"/>
        <v>0</v>
      </c>
      <c r="AE23" s="33" t="s">
        <v>33</v>
      </c>
      <c r="AF23" s="24">
        <f>IF(AE23="x",'Gemensamma Tjänster'!$A27,0)</f>
        <v>132574</v>
      </c>
      <c r="AG23" s="27">
        <f t="shared" si="13"/>
        <v>1.2535191225158128E-2</v>
      </c>
      <c r="AH23" s="71">
        <v>31600</v>
      </c>
      <c r="AI23" s="33" t="s">
        <v>33</v>
      </c>
      <c r="AJ23" s="24">
        <f>IF(AI23="x",'Gemensamma Tjänster'!$A27,0)</f>
        <v>132574</v>
      </c>
      <c r="AK23" s="27">
        <f t="shared" si="14"/>
        <v>1.2535191225158128E-2</v>
      </c>
      <c r="AL23" s="71">
        <v>253128</v>
      </c>
      <c r="AM23" s="33" t="s">
        <v>33</v>
      </c>
      <c r="AN23" s="24">
        <f>IF(AM23="x",'Gemensamma Tjänster'!$A27,0)</f>
        <v>132574</v>
      </c>
      <c r="AO23" s="27">
        <f t="shared" si="15"/>
        <v>1.2535191225158128E-2</v>
      </c>
      <c r="AP23" s="71">
        <f t="shared" si="16"/>
        <v>689453.12589266675</v>
      </c>
      <c r="AQ23" s="33" t="s">
        <v>33</v>
      </c>
      <c r="AR23" s="24">
        <f>IF(AQ23="x",'Gemensamma Tjänster'!$A27,0)</f>
        <v>132574</v>
      </c>
      <c r="AS23" s="27">
        <f t="shared" si="17"/>
        <v>1.2535191225158128E-2</v>
      </c>
      <c r="AT23" s="71">
        <f t="shared" si="18"/>
        <v>0</v>
      </c>
      <c r="AU23" s="33" t="s">
        <v>33</v>
      </c>
      <c r="AV23" s="24">
        <f>IF(AU23="x",'Gemensamma Tjänster'!$A27,0)</f>
        <v>132574</v>
      </c>
      <c r="AW23" s="27">
        <f t="shared" si="19"/>
        <v>1.2535191225158128E-2</v>
      </c>
      <c r="AX23" s="71">
        <v>2951.6240000000003</v>
      </c>
      <c r="AY23" s="33" t="s">
        <v>33</v>
      </c>
      <c r="AZ23" s="24">
        <f>IF(AY23="x",'Gemensamma Tjänster'!$A27,0)</f>
        <v>132574</v>
      </c>
      <c r="BA23" s="27">
        <f t="shared" si="20"/>
        <v>1.6944525320929112E-2</v>
      </c>
      <c r="BB23" s="11">
        <f t="shared" si="21"/>
        <v>103778.1043927264</v>
      </c>
      <c r="BC23" s="33"/>
      <c r="BD23" s="24">
        <f>IF(BC23="x",'Gemensamma Tjänster'!$A27,0)</f>
        <v>0</v>
      </c>
      <c r="BE23" s="27">
        <f t="shared" si="22"/>
        <v>0</v>
      </c>
      <c r="BF23" s="11">
        <f t="shared" si="23"/>
        <v>0</v>
      </c>
      <c r="BG23" s="33"/>
      <c r="BH23" s="24">
        <f>IF(BG23="x",'Gemensamma Tjänster'!$A27,0)</f>
        <v>0</v>
      </c>
      <c r="BI23" s="27">
        <f t="shared" si="24"/>
        <v>0</v>
      </c>
      <c r="BJ23" s="11">
        <f t="shared" si="25"/>
        <v>0</v>
      </c>
      <c r="BK23" s="33"/>
      <c r="BL23" s="24">
        <f>IF(BK23="x",'Gemensamma Tjänster'!$A27,0)</f>
        <v>0</v>
      </c>
      <c r="BM23" s="27">
        <f t="shared" si="26"/>
        <v>0</v>
      </c>
      <c r="BN23" s="11">
        <f t="shared" si="27"/>
        <v>0</v>
      </c>
      <c r="BO23" s="33"/>
      <c r="BP23" s="24">
        <f>IF(BO23="x",'Gemensamma Tjänster'!$A27,0)</f>
        <v>0</v>
      </c>
      <c r="BQ23" s="27">
        <f t="shared" si="28"/>
        <v>0</v>
      </c>
      <c r="BR23" s="11">
        <f t="shared" si="29"/>
        <v>0</v>
      </c>
      <c r="BS23" s="33"/>
      <c r="BT23" s="24">
        <f>IF(BS23="x",'Gemensamma Tjänster'!$A27,0)</f>
        <v>0</v>
      </c>
      <c r="BU23" s="27">
        <f t="shared" si="30"/>
        <v>0</v>
      </c>
      <c r="BV23" s="11">
        <f t="shared" si="31"/>
        <v>0</v>
      </c>
      <c r="BW23" s="33"/>
      <c r="BX23" s="24">
        <f>IF(BW23="x",'Gemensamma Tjänster'!$A27,0)</f>
        <v>0</v>
      </c>
      <c r="BY23" s="27">
        <f t="shared" si="32"/>
        <v>0</v>
      </c>
      <c r="BZ23" s="71">
        <v>0</v>
      </c>
      <c r="CA23" s="33" t="s">
        <v>33</v>
      </c>
      <c r="CB23" s="24">
        <f>IF(CA23="x",'Gemensamma Tjänster'!$A27,0)</f>
        <v>132574</v>
      </c>
      <c r="CC23" s="27">
        <f t="shared" si="33"/>
        <v>1.2535191225158128E-2</v>
      </c>
      <c r="CD23" s="11">
        <f t="shared" si="34"/>
        <v>59062.513155148154</v>
      </c>
      <c r="CE23" s="33"/>
      <c r="CF23" s="24">
        <f>IF(CE23="x",'Gemensamma Tjänster'!$A27,0)</f>
        <v>0</v>
      </c>
      <c r="CG23" s="27">
        <f t="shared" si="35"/>
        <v>0</v>
      </c>
      <c r="CH23" s="11">
        <f t="shared" si="36"/>
        <v>0</v>
      </c>
      <c r="CI23" s="33" t="s">
        <v>33</v>
      </c>
      <c r="CJ23" s="24">
        <f>IF(CI23="x",'Gemensamma Tjänster'!$A27,0)</f>
        <v>132574</v>
      </c>
      <c r="CK23" s="27">
        <f t="shared" si="37"/>
        <v>1.2877175635024628E-2</v>
      </c>
      <c r="CL23" s="11">
        <f t="shared" si="94"/>
        <v>181032.44848000002</v>
      </c>
      <c r="CM23" s="33"/>
      <c r="CN23" s="24">
        <f>IF(CM23="x",'Gemensamma Tjänster'!$A27,0)</f>
        <v>0</v>
      </c>
      <c r="CO23" s="27">
        <f t="shared" si="38"/>
        <v>0</v>
      </c>
      <c r="CP23" s="11">
        <f t="shared" si="39"/>
        <v>0</v>
      </c>
      <c r="CQ23" s="286"/>
      <c r="CR23" s="165">
        <f>IF(CQ23="x",'Gemensamma Tjänster'!$A27,0)</f>
        <v>0</v>
      </c>
      <c r="CS23" s="287">
        <f t="shared" si="40"/>
        <v>0</v>
      </c>
      <c r="CT23" s="200">
        <f t="shared" si="41"/>
        <v>0</v>
      </c>
      <c r="CU23" s="33"/>
      <c r="CV23" s="24">
        <f>IF(CU23="x",'Gemensamma Tjänster'!$A27,0)</f>
        <v>0</v>
      </c>
      <c r="CW23" s="27">
        <f t="shared" si="42"/>
        <v>0</v>
      </c>
      <c r="CX23" s="11">
        <f t="shared" si="43"/>
        <v>0</v>
      </c>
      <c r="CY23" s="33" t="s">
        <v>33</v>
      </c>
      <c r="CZ23" s="24">
        <f>IF(CY23="x",'Gemensamma Tjänster'!$A27,0)</f>
        <v>132574</v>
      </c>
      <c r="DA23" s="27">
        <f t="shared" si="44"/>
        <v>1.3331200191138122E-2</v>
      </c>
      <c r="DB23" s="11">
        <f t="shared" si="45"/>
        <v>73673.243744880005</v>
      </c>
      <c r="DC23" s="33" t="s">
        <v>33</v>
      </c>
      <c r="DD23" s="24">
        <f>IF(DC23="x",'Gemensamma Tjänster'!$A27,0)</f>
        <v>132574</v>
      </c>
      <c r="DE23" s="27">
        <f t="shared" si="46"/>
        <v>1.2535191225158128E-2</v>
      </c>
      <c r="DF23" s="11">
        <f t="shared" si="47"/>
        <v>0</v>
      </c>
      <c r="DG23" s="33" t="s">
        <v>33</v>
      </c>
      <c r="DH23" s="24">
        <f>IF(DG23="x",'Gemensamma Tjänster'!$A27,0)</f>
        <v>132574</v>
      </c>
      <c r="DI23" s="27">
        <f t="shared" si="48"/>
        <v>1.2535191225158128E-2</v>
      </c>
      <c r="DJ23" s="11">
        <f t="shared" si="49"/>
        <v>0</v>
      </c>
      <c r="DK23" s="33" t="s">
        <v>33</v>
      </c>
      <c r="DL23" s="24">
        <f>IF(DK23="x",'Gemensamma Tjänster'!$A27,0)</f>
        <v>132574</v>
      </c>
      <c r="DM23" s="27">
        <f t="shared" si="50"/>
        <v>1.2535191225158128E-2</v>
      </c>
      <c r="DN23" s="11">
        <f t="shared" si="51"/>
        <v>0</v>
      </c>
      <c r="DO23" s="33" t="s">
        <v>33</v>
      </c>
      <c r="DP23" s="24">
        <f>IF(DO23="x",'Gemensamma Tjänster'!$A27,0)</f>
        <v>132574</v>
      </c>
      <c r="DQ23" s="27">
        <f t="shared" si="52"/>
        <v>1.2535191225158128E-2</v>
      </c>
      <c r="DR23" s="11">
        <f t="shared" si="53"/>
        <v>0</v>
      </c>
      <c r="DS23" s="33" t="s">
        <v>33</v>
      </c>
      <c r="DT23" s="24">
        <f>IF(DS23="x",'Gemensamma Tjänster'!$A27,0)</f>
        <v>132574</v>
      </c>
      <c r="DU23" s="27">
        <f t="shared" si="54"/>
        <v>1.2535191225158128E-2</v>
      </c>
      <c r="DV23" s="11">
        <f t="shared" si="55"/>
        <v>0</v>
      </c>
      <c r="DW23" s="33" t="s">
        <v>33</v>
      </c>
      <c r="DX23" s="24">
        <f>IF(DW23="x",'Gemensamma Tjänster'!$A27,0)</f>
        <v>132574</v>
      </c>
      <c r="DY23" s="27">
        <f t="shared" si="56"/>
        <v>1.2535191225158128E-2</v>
      </c>
      <c r="DZ23" s="11">
        <f t="shared" si="57"/>
        <v>0</v>
      </c>
      <c r="EA23" s="33" t="s">
        <v>33</v>
      </c>
      <c r="EB23" s="24">
        <f>IF(EA23="x",'Gemensamma Tjänster'!$A27,0)</f>
        <v>132574</v>
      </c>
      <c r="EC23" s="27">
        <f t="shared" si="58"/>
        <v>1.2535191225158128E-2</v>
      </c>
      <c r="ED23" s="11">
        <f t="shared" si="59"/>
        <v>0</v>
      </c>
      <c r="EE23" s="33" t="s">
        <v>33</v>
      </c>
      <c r="EF23" s="24">
        <f>IF(EE23="x",'Gemensamma Tjänster'!$A27,0)</f>
        <v>132574</v>
      </c>
      <c r="EG23" s="27">
        <f t="shared" si="60"/>
        <v>1.2535191225158128E-2</v>
      </c>
      <c r="EH23" s="11">
        <f t="shared" si="61"/>
        <v>0</v>
      </c>
      <c r="EI23" s="33" t="s">
        <v>33</v>
      </c>
      <c r="EJ23" s="24">
        <f>IF(EI23="x",'Gemensamma Tjänster'!$A27,0)</f>
        <v>132574</v>
      </c>
      <c r="EK23" s="27">
        <f t="shared" si="62"/>
        <v>1.2535191225158128E-2</v>
      </c>
      <c r="EL23" s="11">
        <f t="shared" si="63"/>
        <v>0</v>
      </c>
      <c r="EM23" s="33" t="s">
        <v>33</v>
      </c>
      <c r="EN23" s="24">
        <f>IF(EM23="x",'Gemensamma Tjänster'!$A27,0)</f>
        <v>132574</v>
      </c>
      <c r="EO23" s="27">
        <f t="shared" si="64"/>
        <v>1.2535191225158128E-2</v>
      </c>
      <c r="EP23" s="11">
        <f t="shared" si="65"/>
        <v>0</v>
      </c>
      <c r="EQ23" s="33" t="s">
        <v>33</v>
      </c>
      <c r="ER23" s="24">
        <f>IF(EQ23="x",'Gemensamma Tjänster'!$A27,0)</f>
        <v>132574</v>
      </c>
      <c r="ES23" s="27">
        <f t="shared" si="66"/>
        <v>1.2535191225158128E-2</v>
      </c>
      <c r="ET23" s="11">
        <f t="shared" si="67"/>
        <v>0</v>
      </c>
      <c r="EU23" s="33" t="s">
        <v>33</v>
      </c>
      <c r="EV23" s="24">
        <f>IF(EU23="x",'Gemensamma Tjänster'!$A27,0)</f>
        <v>132574</v>
      </c>
      <c r="EW23" s="27">
        <f t="shared" si="68"/>
        <v>1.2535191225158128E-2</v>
      </c>
      <c r="EX23" s="11">
        <f t="shared" si="69"/>
        <v>0</v>
      </c>
      <c r="EY23" s="33" t="s">
        <v>33</v>
      </c>
      <c r="EZ23" s="24">
        <f>IF(EY23="x",'Gemensamma Tjänster'!$A27,0)</f>
        <v>132574</v>
      </c>
      <c r="FA23" s="27">
        <f t="shared" si="70"/>
        <v>1.2535191225158128E-2</v>
      </c>
      <c r="FB23" s="11">
        <f t="shared" si="71"/>
        <v>0</v>
      </c>
      <c r="FC23" s="33" t="s">
        <v>33</v>
      </c>
      <c r="FD23" s="24">
        <f>IF(FC23="x",'Gemensamma Tjänster'!$A27,0)</f>
        <v>132574</v>
      </c>
      <c r="FE23" s="27">
        <f t="shared" si="72"/>
        <v>1.2535191225158128E-2</v>
      </c>
      <c r="FF23" s="11">
        <f t="shared" si="73"/>
        <v>0</v>
      </c>
      <c r="FG23" s="33" t="s">
        <v>33</v>
      </c>
      <c r="FH23" s="24">
        <f>IF(FG23="x",'Gemensamma Tjänster'!$A27,0)</f>
        <v>132574</v>
      </c>
      <c r="FI23" s="27">
        <f t="shared" si="74"/>
        <v>1.2535191225158128E-2</v>
      </c>
      <c r="FJ23" s="11">
        <f t="shared" si="75"/>
        <v>0</v>
      </c>
      <c r="FK23" s="33" t="s">
        <v>33</v>
      </c>
      <c r="FL23" s="24">
        <f>IF(FK23="x",'Gemensamma Tjänster'!$A27,0)</f>
        <v>132574</v>
      </c>
      <c r="FM23" s="27">
        <f t="shared" si="76"/>
        <v>1.2535191225158128E-2</v>
      </c>
      <c r="FN23" s="11">
        <f t="shared" si="77"/>
        <v>0</v>
      </c>
      <c r="FO23" s="33" t="s">
        <v>33</v>
      </c>
      <c r="FP23" s="24">
        <f>IF(FO23="x",'Gemensamma Tjänster'!$A27,0)</f>
        <v>132574</v>
      </c>
      <c r="FQ23" s="27">
        <f t="shared" si="78"/>
        <v>1.2535191225158128E-2</v>
      </c>
      <c r="FR23" s="11">
        <f t="shared" si="79"/>
        <v>0</v>
      </c>
      <c r="FS23" s="33" t="s">
        <v>33</v>
      </c>
      <c r="FT23" s="24">
        <f>IF(FS23="x",'Gemensamma Tjänster'!$A27,0)</f>
        <v>132574</v>
      </c>
      <c r="FU23" s="27">
        <f t="shared" si="80"/>
        <v>1.2535191225158128E-2</v>
      </c>
      <c r="FV23" s="11">
        <f t="shared" si="81"/>
        <v>0</v>
      </c>
      <c r="FW23" s="33" t="s">
        <v>33</v>
      </c>
      <c r="FX23" s="24">
        <f>IF(FW23="x",'Gemensamma Tjänster'!$A27,0)</f>
        <v>132574</v>
      </c>
      <c r="FY23" s="27">
        <f t="shared" si="82"/>
        <v>1.2535191225158128E-2</v>
      </c>
      <c r="FZ23" s="11">
        <f t="shared" si="83"/>
        <v>0</v>
      </c>
      <c r="GA23" s="33" t="s">
        <v>33</v>
      </c>
      <c r="GB23" s="24">
        <f>IF(GA23="x",'Gemensamma Tjänster'!$A27,0)</f>
        <v>132574</v>
      </c>
      <c r="GC23" s="27">
        <f t="shared" si="84"/>
        <v>1.2535191225158128E-2</v>
      </c>
      <c r="GD23" s="11">
        <f t="shared" si="85"/>
        <v>0</v>
      </c>
      <c r="GE23" s="33" t="s">
        <v>33</v>
      </c>
      <c r="GF23" s="24">
        <f>IF(GE23="x",'Gemensamma Tjänster'!$A27,0)</f>
        <v>132574</v>
      </c>
      <c r="GG23" s="27">
        <f t="shared" si="86"/>
        <v>1.2535191225158128E-2</v>
      </c>
      <c r="GH23" s="11">
        <f t="shared" si="87"/>
        <v>0</v>
      </c>
      <c r="GI23" s="33" t="s">
        <v>33</v>
      </c>
      <c r="GJ23" s="24">
        <f>IF(GI23="x",'Gemensamma Tjänster'!$A27,0)</f>
        <v>132574</v>
      </c>
      <c r="GK23" s="27">
        <f t="shared" si="88"/>
        <v>1.2535191225158128E-2</v>
      </c>
      <c r="GL23" s="11">
        <f t="shared" si="89"/>
        <v>0</v>
      </c>
      <c r="GM23" s="33" t="s">
        <v>33</v>
      </c>
      <c r="GN23" s="24">
        <f>IF(GM23="x",'Gemensamma Tjänster'!$A27,0)</f>
        <v>132574</v>
      </c>
      <c r="GO23" s="27">
        <f t="shared" si="90"/>
        <v>1.2535191225158128E-2</v>
      </c>
      <c r="GP23" s="11">
        <f t="shared" si="91"/>
        <v>0</v>
      </c>
    </row>
    <row r="24" spans="1:198" x14ac:dyDescent="0.3">
      <c r="A24" s="14" t="s">
        <v>118</v>
      </c>
      <c r="B24" s="18">
        <f t="shared" si="92"/>
        <v>4908660.9161817832</v>
      </c>
      <c r="C24" s="162" t="s">
        <v>33</v>
      </c>
      <c r="D24" s="23">
        <f>IF(C24="x",'Gemensamma Tjänster'!$A28,0)</f>
        <v>280875</v>
      </c>
      <c r="E24" s="26">
        <f t="shared" si="0"/>
        <v>2.6959030048892427E-2</v>
      </c>
      <c r="F24" s="10">
        <f t="shared" si="1"/>
        <v>44254.665000000001</v>
      </c>
      <c r="G24" s="32"/>
      <c r="H24" s="23">
        <f>IF(G24="x",'Gemensamma Tjänster'!$A28,0)</f>
        <v>0</v>
      </c>
      <c r="I24" s="26">
        <f t="shared" si="2"/>
        <v>0</v>
      </c>
      <c r="J24" s="10">
        <f t="shared" si="3"/>
        <v>0</v>
      </c>
      <c r="K24" s="32" t="s">
        <v>33</v>
      </c>
      <c r="L24" s="23">
        <f>IF(K24="x",'Gemensamma Tjänster'!$A28,0)</f>
        <v>280875</v>
      </c>
      <c r="M24" s="26">
        <f t="shared" si="4"/>
        <v>2.6711657323887084E-2</v>
      </c>
      <c r="N24" s="10">
        <f t="shared" si="5"/>
        <v>44254.665000000001</v>
      </c>
      <c r="O24" s="282"/>
      <c r="P24" s="283">
        <f>IF(O24="x",'Gemensamma Tjänster'!$A28,0)</f>
        <v>0</v>
      </c>
      <c r="Q24" s="284">
        <f t="shared" si="6"/>
        <v>0</v>
      </c>
      <c r="R24" s="285">
        <f t="shared" si="7"/>
        <v>0</v>
      </c>
      <c r="S24" s="32"/>
      <c r="T24" s="23">
        <f>IF(S24="x",'Gemensamma Tjänster'!$A28,0)</f>
        <v>0</v>
      </c>
      <c r="U24" s="26">
        <f t="shared" si="8"/>
        <v>0</v>
      </c>
      <c r="V24" s="10">
        <f t="shared" si="9"/>
        <v>0</v>
      </c>
      <c r="W24" s="32" t="s">
        <v>33</v>
      </c>
      <c r="X24" s="23">
        <f>IF(W24="x",'Gemensamma Tjänster'!$A28,0)</f>
        <v>280875</v>
      </c>
      <c r="Y24" s="26">
        <f t="shared" si="10"/>
        <v>3.4900508544054534E-2</v>
      </c>
      <c r="Z24" s="10">
        <f t="shared" si="93"/>
        <v>326376.75</v>
      </c>
      <c r="AA24" s="32"/>
      <c r="AB24" s="23">
        <f>IF(AA24="x",'Gemensamma Tjänster'!$A28,0)</f>
        <v>0</v>
      </c>
      <c r="AC24" s="26">
        <f t="shared" si="11"/>
        <v>0</v>
      </c>
      <c r="AD24" s="10">
        <f t="shared" si="12"/>
        <v>0</v>
      </c>
      <c r="AE24" s="32" t="s">
        <v>33</v>
      </c>
      <c r="AF24" s="23">
        <f>IF(AE24="x",'Gemensamma Tjänster'!$A28,0)</f>
        <v>280875</v>
      </c>
      <c r="AG24" s="26">
        <f t="shared" si="13"/>
        <v>2.6557408204974497E-2</v>
      </c>
      <c r="AH24" s="164">
        <v>52600</v>
      </c>
      <c r="AI24" s="32" t="s">
        <v>33</v>
      </c>
      <c r="AJ24" s="23">
        <f>IF(AI24="x",'Gemensamma Tjänster'!$A28,0)</f>
        <v>280875</v>
      </c>
      <c r="AK24" s="26">
        <f t="shared" si="14"/>
        <v>2.6557408204974497E-2</v>
      </c>
      <c r="AL24" s="164">
        <v>1260864</v>
      </c>
      <c r="AM24" s="32" t="s">
        <v>33</v>
      </c>
      <c r="AN24" s="23">
        <f>IF(AM24="x",'Gemensamma Tjänster'!$A28,0)</f>
        <v>280875</v>
      </c>
      <c r="AO24" s="26">
        <f t="shared" si="15"/>
        <v>2.6557408204974497E-2</v>
      </c>
      <c r="AP24" s="164">
        <f t="shared" si="16"/>
        <v>1460694.7571552701</v>
      </c>
      <c r="AQ24" s="32" t="s">
        <v>33</v>
      </c>
      <c r="AR24" s="23">
        <f>IF(AQ24="x",'Gemensamma Tjänster'!$A28,0)</f>
        <v>280875</v>
      </c>
      <c r="AS24" s="26">
        <f t="shared" si="17"/>
        <v>2.6557408204974497E-2</v>
      </c>
      <c r="AT24" s="164">
        <f t="shared" si="18"/>
        <v>0</v>
      </c>
      <c r="AU24" s="32" t="s">
        <v>33</v>
      </c>
      <c r="AV24" s="23">
        <f>IF(AU24="x",'Gemensamma Tjänster'!$A28,0)</f>
        <v>280875</v>
      </c>
      <c r="AW24" s="26">
        <f t="shared" si="19"/>
        <v>2.6557408204974497E-2</v>
      </c>
      <c r="AX24" s="164">
        <v>270784.71679999999</v>
      </c>
      <c r="AY24" s="32" t="s">
        <v>33</v>
      </c>
      <c r="AZ24" s="23">
        <f>IF(AY24="x",'Gemensamma Tjänster'!$A28,0)</f>
        <v>280875</v>
      </c>
      <c r="BA24" s="26">
        <f t="shared" si="20"/>
        <v>3.5899147265044153E-2</v>
      </c>
      <c r="BB24" s="10">
        <f t="shared" si="21"/>
        <v>219867.20677740002</v>
      </c>
      <c r="BC24" s="32"/>
      <c r="BD24" s="23">
        <f>IF(BC24="x",'Gemensamma Tjänster'!$A28,0)</f>
        <v>0</v>
      </c>
      <c r="BE24" s="26">
        <f t="shared" si="22"/>
        <v>0</v>
      </c>
      <c r="BF24" s="10">
        <f t="shared" si="23"/>
        <v>0</v>
      </c>
      <c r="BG24" s="32" t="s">
        <v>33</v>
      </c>
      <c r="BH24" s="23">
        <f>IF(BG24="x",'Gemensamma Tjänster'!$A28,0)</f>
        <v>280875</v>
      </c>
      <c r="BI24" s="26">
        <f t="shared" si="24"/>
        <v>2.8498985451337683E-2</v>
      </c>
      <c r="BJ24" s="10">
        <f t="shared" si="25"/>
        <v>0</v>
      </c>
      <c r="BK24" s="32"/>
      <c r="BL24" s="23">
        <f>IF(BK24="x",'Gemensamma Tjänster'!$A28,0)</f>
        <v>0</v>
      </c>
      <c r="BM24" s="26">
        <f t="shared" si="26"/>
        <v>0</v>
      </c>
      <c r="BN24" s="10">
        <f t="shared" si="27"/>
        <v>0</v>
      </c>
      <c r="BO24" s="32"/>
      <c r="BP24" s="23">
        <f>IF(BO24="x",'Gemensamma Tjänster'!$A28,0)</f>
        <v>0</v>
      </c>
      <c r="BQ24" s="26">
        <f t="shared" si="28"/>
        <v>0</v>
      </c>
      <c r="BR24" s="10">
        <f t="shared" si="29"/>
        <v>0</v>
      </c>
      <c r="BS24" s="32" t="s">
        <v>33</v>
      </c>
      <c r="BT24" s="23">
        <f>IF(BS24="x",'Gemensamma Tjänster'!$A28,0)</f>
        <v>280875</v>
      </c>
      <c r="BU24" s="26">
        <f t="shared" si="30"/>
        <v>2.7052738175340849E-2</v>
      </c>
      <c r="BV24" s="10">
        <f t="shared" si="31"/>
        <v>238756.37077182907</v>
      </c>
      <c r="BW24" s="32" t="s">
        <v>33</v>
      </c>
      <c r="BX24" s="23">
        <f>IF(BW24="x",'Gemensamma Tjänster'!$A28,0)</f>
        <v>280875</v>
      </c>
      <c r="BY24" s="26">
        <f t="shared" si="32"/>
        <v>5.7968487019908962E-2</v>
      </c>
      <c r="BZ24" s="164">
        <v>600000</v>
      </c>
      <c r="CA24" s="32" t="s">
        <v>33</v>
      </c>
      <c r="CB24" s="23">
        <f>IF(CA24="x",'Gemensamma Tjänster'!$A28,0)</f>
        <v>280875</v>
      </c>
      <c r="CC24" s="26">
        <f t="shared" si="33"/>
        <v>2.6557408204974497E-2</v>
      </c>
      <c r="CD24" s="10">
        <f t="shared" si="34"/>
        <v>125131.49925665844</v>
      </c>
      <c r="CE24" s="32"/>
      <c r="CF24" s="23">
        <f>IF(CE24="x",'Gemensamma Tjänster'!$A28,0)</f>
        <v>0</v>
      </c>
      <c r="CG24" s="26">
        <f t="shared" si="35"/>
        <v>0</v>
      </c>
      <c r="CH24" s="10">
        <f t="shared" si="36"/>
        <v>0</v>
      </c>
      <c r="CI24" s="32"/>
      <c r="CJ24" s="23">
        <f>IF(CI24="x",'Gemensamma Tjänster'!$A28,0)</f>
        <v>0</v>
      </c>
      <c r="CK24" s="26">
        <f t="shared" si="37"/>
        <v>0</v>
      </c>
      <c r="CL24" s="10">
        <f t="shared" si="94"/>
        <v>0</v>
      </c>
      <c r="CM24" s="32"/>
      <c r="CN24" s="23">
        <f>IF(CM24="x",'Gemensamma Tjänster'!$A28,0)</f>
        <v>0</v>
      </c>
      <c r="CO24" s="26">
        <f t="shared" si="38"/>
        <v>0</v>
      </c>
      <c r="CP24" s="10">
        <f t="shared" si="39"/>
        <v>0</v>
      </c>
      <c r="CQ24" s="282"/>
      <c r="CR24" s="283">
        <f>IF(CQ24="x",'Gemensamma Tjänster'!$A28,0)</f>
        <v>0</v>
      </c>
      <c r="CS24" s="284">
        <f t="shared" si="40"/>
        <v>0</v>
      </c>
      <c r="CT24" s="285">
        <f t="shared" si="41"/>
        <v>0</v>
      </c>
      <c r="CU24" s="32" t="s">
        <v>33</v>
      </c>
      <c r="CV24" s="23">
        <f>IF(CU24="x",'Gemensamma Tjänster'!$A28,0)</f>
        <v>280875</v>
      </c>
      <c r="CW24" s="26">
        <f t="shared" si="42"/>
        <v>4.5412537433512166E-2</v>
      </c>
      <c r="CX24" s="10">
        <f t="shared" si="43"/>
        <v>108990.08196562501</v>
      </c>
      <c r="CY24" s="32" t="s">
        <v>33</v>
      </c>
      <c r="CZ24" s="23">
        <f>IF(CY24="x",'Gemensamma Tjänster'!$A28,0)</f>
        <v>280875</v>
      </c>
      <c r="DA24" s="26">
        <f t="shared" si="44"/>
        <v>2.8243855157767887E-2</v>
      </c>
      <c r="DB24" s="10">
        <f t="shared" si="45"/>
        <v>156086.20345500004</v>
      </c>
      <c r="DC24" s="32" t="s">
        <v>33</v>
      </c>
      <c r="DD24" s="23">
        <f>IF(DC24="x",'Gemensamma Tjänster'!$A28,0)</f>
        <v>280875</v>
      </c>
      <c r="DE24" s="26">
        <f t="shared" si="46"/>
        <v>2.6557408204974497E-2</v>
      </c>
      <c r="DF24" s="10">
        <f t="shared" si="47"/>
        <v>0</v>
      </c>
      <c r="DG24" s="32" t="s">
        <v>33</v>
      </c>
      <c r="DH24" s="23">
        <f>IF(DG24="x",'Gemensamma Tjänster'!$A28,0)</f>
        <v>280875</v>
      </c>
      <c r="DI24" s="26">
        <f t="shared" si="48"/>
        <v>2.6557408204974497E-2</v>
      </c>
      <c r="DJ24" s="10">
        <f t="shared" si="49"/>
        <v>0</v>
      </c>
      <c r="DK24" s="32" t="s">
        <v>33</v>
      </c>
      <c r="DL24" s="23">
        <f>IF(DK24="x",'Gemensamma Tjänster'!$A28,0)</f>
        <v>280875</v>
      </c>
      <c r="DM24" s="26">
        <f t="shared" si="50"/>
        <v>2.6557408204974497E-2</v>
      </c>
      <c r="DN24" s="10">
        <f t="shared" si="51"/>
        <v>0</v>
      </c>
      <c r="DO24" s="32" t="s">
        <v>33</v>
      </c>
      <c r="DP24" s="23">
        <f>IF(DO24="x",'Gemensamma Tjänster'!$A28,0)</f>
        <v>280875</v>
      </c>
      <c r="DQ24" s="26">
        <f t="shared" si="52"/>
        <v>2.6557408204974497E-2</v>
      </c>
      <c r="DR24" s="10">
        <f t="shared" si="53"/>
        <v>0</v>
      </c>
      <c r="DS24" s="32" t="s">
        <v>33</v>
      </c>
      <c r="DT24" s="23">
        <f>IF(DS24="x",'Gemensamma Tjänster'!$A28,0)</f>
        <v>280875</v>
      </c>
      <c r="DU24" s="26">
        <f t="shared" si="54"/>
        <v>2.6557408204974497E-2</v>
      </c>
      <c r="DV24" s="10">
        <f t="shared" si="55"/>
        <v>0</v>
      </c>
      <c r="DW24" s="32" t="s">
        <v>33</v>
      </c>
      <c r="DX24" s="23">
        <f>IF(DW24="x",'Gemensamma Tjänster'!$A28,0)</f>
        <v>280875</v>
      </c>
      <c r="DY24" s="26">
        <f t="shared" si="56"/>
        <v>2.6557408204974497E-2</v>
      </c>
      <c r="DZ24" s="10">
        <f t="shared" si="57"/>
        <v>0</v>
      </c>
      <c r="EA24" s="32" t="s">
        <v>33</v>
      </c>
      <c r="EB24" s="23">
        <f>IF(EA24="x",'Gemensamma Tjänster'!$A28,0)</f>
        <v>280875</v>
      </c>
      <c r="EC24" s="26">
        <f t="shared" si="58"/>
        <v>2.6557408204974497E-2</v>
      </c>
      <c r="ED24" s="10">
        <f t="shared" si="59"/>
        <v>0</v>
      </c>
      <c r="EE24" s="32" t="s">
        <v>33</v>
      </c>
      <c r="EF24" s="23">
        <f>IF(EE24="x",'Gemensamma Tjänster'!$A28,0)</f>
        <v>280875</v>
      </c>
      <c r="EG24" s="26">
        <f t="shared" si="60"/>
        <v>2.6557408204974497E-2</v>
      </c>
      <c r="EH24" s="10">
        <f t="shared" si="61"/>
        <v>0</v>
      </c>
      <c r="EI24" s="32" t="s">
        <v>33</v>
      </c>
      <c r="EJ24" s="23">
        <f>IF(EI24="x",'Gemensamma Tjänster'!$A28,0)</f>
        <v>280875</v>
      </c>
      <c r="EK24" s="26">
        <f t="shared" si="62"/>
        <v>2.6557408204974497E-2</v>
      </c>
      <c r="EL24" s="10">
        <f t="shared" si="63"/>
        <v>0</v>
      </c>
      <c r="EM24" s="32" t="s">
        <v>33</v>
      </c>
      <c r="EN24" s="23">
        <f>IF(EM24="x",'Gemensamma Tjänster'!$A28,0)</f>
        <v>280875</v>
      </c>
      <c r="EO24" s="26">
        <f t="shared" si="64"/>
        <v>2.6557408204974497E-2</v>
      </c>
      <c r="EP24" s="10">
        <f t="shared" si="65"/>
        <v>0</v>
      </c>
      <c r="EQ24" s="32" t="s">
        <v>33</v>
      </c>
      <c r="ER24" s="23">
        <f>IF(EQ24="x",'Gemensamma Tjänster'!$A28,0)</f>
        <v>280875</v>
      </c>
      <c r="ES24" s="26">
        <f t="shared" si="66"/>
        <v>2.6557408204974497E-2</v>
      </c>
      <c r="ET24" s="10">
        <f t="shared" si="67"/>
        <v>0</v>
      </c>
      <c r="EU24" s="32" t="s">
        <v>33</v>
      </c>
      <c r="EV24" s="23">
        <f>IF(EU24="x",'Gemensamma Tjänster'!$A28,0)</f>
        <v>280875</v>
      </c>
      <c r="EW24" s="26">
        <f t="shared" si="68"/>
        <v>2.6557408204974497E-2</v>
      </c>
      <c r="EX24" s="10">
        <f t="shared" si="69"/>
        <v>0</v>
      </c>
      <c r="EY24" s="32" t="s">
        <v>33</v>
      </c>
      <c r="EZ24" s="23">
        <f>IF(EY24="x",'Gemensamma Tjänster'!$A28,0)</f>
        <v>280875</v>
      </c>
      <c r="FA24" s="26">
        <f t="shared" si="70"/>
        <v>2.6557408204974497E-2</v>
      </c>
      <c r="FB24" s="10">
        <f t="shared" si="71"/>
        <v>0</v>
      </c>
      <c r="FC24" s="32" t="s">
        <v>33</v>
      </c>
      <c r="FD24" s="23">
        <f>IF(FC24="x",'Gemensamma Tjänster'!$A28,0)</f>
        <v>280875</v>
      </c>
      <c r="FE24" s="26">
        <f t="shared" si="72"/>
        <v>2.6557408204974497E-2</v>
      </c>
      <c r="FF24" s="10">
        <f t="shared" si="73"/>
        <v>0</v>
      </c>
      <c r="FG24" s="32" t="s">
        <v>33</v>
      </c>
      <c r="FH24" s="23">
        <f>IF(FG24="x",'Gemensamma Tjänster'!$A28,0)</f>
        <v>280875</v>
      </c>
      <c r="FI24" s="26">
        <f t="shared" si="74"/>
        <v>2.6557408204974497E-2</v>
      </c>
      <c r="FJ24" s="10">
        <f t="shared" si="75"/>
        <v>0</v>
      </c>
      <c r="FK24" s="32" t="s">
        <v>33</v>
      </c>
      <c r="FL24" s="23">
        <f>IF(FK24="x",'Gemensamma Tjänster'!$A28,0)</f>
        <v>280875</v>
      </c>
      <c r="FM24" s="26">
        <f t="shared" si="76"/>
        <v>2.6557408204974497E-2</v>
      </c>
      <c r="FN24" s="10">
        <f t="shared" si="77"/>
        <v>0</v>
      </c>
      <c r="FO24" s="32" t="s">
        <v>33</v>
      </c>
      <c r="FP24" s="23">
        <f>IF(FO24="x",'Gemensamma Tjänster'!$A28,0)</f>
        <v>280875</v>
      </c>
      <c r="FQ24" s="26">
        <f t="shared" si="78"/>
        <v>2.6557408204974497E-2</v>
      </c>
      <c r="FR24" s="10">
        <f t="shared" si="79"/>
        <v>0</v>
      </c>
      <c r="FS24" s="32" t="s">
        <v>33</v>
      </c>
      <c r="FT24" s="23">
        <f>IF(FS24="x",'Gemensamma Tjänster'!$A28,0)</f>
        <v>280875</v>
      </c>
      <c r="FU24" s="26">
        <f t="shared" si="80"/>
        <v>2.6557408204974497E-2</v>
      </c>
      <c r="FV24" s="10">
        <f t="shared" si="81"/>
        <v>0</v>
      </c>
      <c r="FW24" s="32" t="s">
        <v>33</v>
      </c>
      <c r="FX24" s="23">
        <f>IF(FW24="x",'Gemensamma Tjänster'!$A28,0)</f>
        <v>280875</v>
      </c>
      <c r="FY24" s="26">
        <f t="shared" si="82"/>
        <v>2.6557408204974497E-2</v>
      </c>
      <c r="FZ24" s="10">
        <f t="shared" si="83"/>
        <v>0</v>
      </c>
      <c r="GA24" s="32" t="s">
        <v>33</v>
      </c>
      <c r="GB24" s="23">
        <f>IF(GA24="x",'Gemensamma Tjänster'!$A28,0)</f>
        <v>280875</v>
      </c>
      <c r="GC24" s="26">
        <f t="shared" si="84"/>
        <v>2.6557408204974497E-2</v>
      </c>
      <c r="GD24" s="10">
        <f t="shared" si="85"/>
        <v>0</v>
      </c>
      <c r="GE24" s="32" t="s">
        <v>33</v>
      </c>
      <c r="GF24" s="23">
        <f>IF(GE24="x",'Gemensamma Tjänster'!$A28,0)</f>
        <v>280875</v>
      </c>
      <c r="GG24" s="26">
        <f t="shared" si="86"/>
        <v>2.6557408204974497E-2</v>
      </c>
      <c r="GH24" s="10">
        <f t="shared" si="87"/>
        <v>0</v>
      </c>
      <c r="GI24" s="32" t="s">
        <v>33</v>
      </c>
      <c r="GJ24" s="23">
        <f>IF(GI24="x",'Gemensamma Tjänster'!$A28,0)</f>
        <v>280875</v>
      </c>
      <c r="GK24" s="26">
        <f t="shared" si="88"/>
        <v>2.6557408204974497E-2</v>
      </c>
      <c r="GL24" s="10">
        <f t="shared" si="89"/>
        <v>0</v>
      </c>
      <c r="GM24" s="32" t="s">
        <v>33</v>
      </c>
      <c r="GN24" s="23">
        <f>IF(GM24="x",'Gemensamma Tjänster'!$A28,0)</f>
        <v>280875</v>
      </c>
      <c r="GO24" s="26">
        <f t="shared" si="90"/>
        <v>2.6557408204974497E-2</v>
      </c>
      <c r="GP24" s="10">
        <f t="shared" si="91"/>
        <v>0</v>
      </c>
    </row>
    <row r="25" spans="1:198" ht="15" thickBot="1" x14ac:dyDescent="0.35">
      <c r="A25" s="16" t="s">
        <v>27</v>
      </c>
      <c r="B25" s="20">
        <f t="shared" si="92"/>
        <v>4572800.609159058</v>
      </c>
      <c r="C25" s="163" t="s">
        <v>33</v>
      </c>
      <c r="D25" s="25">
        <f>IF(C25="x",'Gemensamma Tjänster'!$A29,0)</f>
        <v>248527</v>
      </c>
      <c r="E25" s="28">
        <f t="shared" si="0"/>
        <v>2.3854194431548154E-2</v>
      </c>
      <c r="F25" s="12">
        <f t="shared" si="1"/>
        <v>39157.914120000001</v>
      </c>
      <c r="G25" s="34"/>
      <c r="H25" s="25">
        <f>IF(G25="x",'Gemensamma Tjänster'!$A29,0)</f>
        <v>0</v>
      </c>
      <c r="I25" s="28">
        <f t="shared" si="2"/>
        <v>0</v>
      </c>
      <c r="J25" s="12">
        <f t="shared" si="3"/>
        <v>0</v>
      </c>
      <c r="K25" s="34" t="s">
        <v>33</v>
      </c>
      <c r="L25" s="25">
        <f>IF(K25="x",'Gemensamma Tjänster'!$A29,0)</f>
        <v>248527</v>
      </c>
      <c r="M25" s="28">
        <f t="shared" si="4"/>
        <v>2.3635311294111918E-2</v>
      </c>
      <c r="N25" s="12">
        <f t="shared" si="5"/>
        <v>39157.914120000001</v>
      </c>
      <c r="O25" s="288" t="s">
        <v>33</v>
      </c>
      <c r="P25" s="289">
        <f>IF(O25="x",'Gemensamma Tjänster'!$A29,0)</f>
        <v>248527</v>
      </c>
      <c r="Q25" s="290">
        <f t="shared" si="6"/>
        <v>3.9451529338668953E-2</v>
      </c>
      <c r="R25" s="291">
        <f t="shared" si="7"/>
        <v>39157.914120000001</v>
      </c>
      <c r="S25" s="34"/>
      <c r="T25" s="25">
        <f>IF(S25="x",'Gemensamma Tjänster'!$A29,0)</f>
        <v>0</v>
      </c>
      <c r="U25" s="28">
        <f t="shared" si="8"/>
        <v>0</v>
      </c>
      <c r="V25" s="12">
        <f t="shared" si="9"/>
        <v>0</v>
      </c>
      <c r="W25" s="34" t="s">
        <v>33</v>
      </c>
      <c r="X25" s="25">
        <f>IF(W25="x",'Gemensamma Tjänster'!$A29,0)</f>
        <v>248527</v>
      </c>
      <c r="Y25" s="28">
        <f t="shared" si="10"/>
        <v>3.0881063415854889E-2</v>
      </c>
      <c r="Z25" s="12">
        <f t="shared" si="93"/>
        <v>288788.37399999995</v>
      </c>
      <c r="AA25" s="34"/>
      <c r="AB25" s="25">
        <f>IF(AA25="x",'Gemensamma Tjänster'!$A29,0)</f>
        <v>0</v>
      </c>
      <c r="AC25" s="28">
        <f t="shared" si="11"/>
        <v>0</v>
      </c>
      <c r="AD25" s="12">
        <f t="shared" si="12"/>
        <v>0</v>
      </c>
      <c r="AE25" s="34" t="s">
        <v>33</v>
      </c>
      <c r="AF25" s="25">
        <f>IF(AE25="x",'Gemensamma Tjänster'!$A29,0)</f>
        <v>248527</v>
      </c>
      <c r="AG25" s="28">
        <f t="shared" si="13"/>
        <v>2.3498826840970884E-2</v>
      </c>
      <c r="AH25" s="72">
        <v>52600</v>
      </c>
      <c r="AI25" s="34" t="s">
        <v>33</v>
      </c>
      <c r="AJ25" s="25">
        <f>IF(AI25="x",'Gemensamma Tjänster'!$A29,0)</f>
        <v>248527</v>
      </c>
      <c r="AK25" s="28">
        <f t="shared" si="14"/>
        <v>2.3498826840970884E-2</v>
      </c>
      <c r="AL25" s="72">
        <v>979653.11999999988</v>
      </c>
      <c r="AM25" s="34" t="s">
        <v>33</v>
      </c>
      <c r="AN25" s="25">
        <f>IF(AM25="x",'Gemensamma Tjänster'!$A29,0)</f>
        <v>248527</v>
      </c>
      <c r="AO25" s="28">
        <f t="shared" si="15"/>
        <v>2.3498826840970884E-2</v>
      </c>
      <c r="AP25" s="72">
        <f t="shared" si="16"/>
        <v>1292468.4856663207</v>
      </c>
      <c r="AQ25" s="34" t="s">
        <v>33</v>
      </c>
      <c r="AR25" s="25">
        <f>IF(AQ25="x",'Gemensamma Tjänster'!$A29,0)</f>
        <v>248527</v>
      </c>
      <c r="AS25" s="28">
        <f t="shared" si="17"/>
        <v>2.3498826840970884E-2</v>
      </c>
      <c r="AT25" s="72">
        <f t="shared" si="18"/>
        <v>0</v>
      </c>
      <c r="AU25" s="34" t="s">
        <v>33</v>
      </c>
      <c r="AV25" s="25">
        <f>IF(AU25="x",'Gemensamma Tjänster'!$A29,0)</f>
        <v>248527</v>
      </c>
      <c r="AW25" s="28">
        <f t="shared" si="19"/>
        <v>2.3498826840970884E-2</v>
      </c>
      <c r="AX25" s="72">
        <v>847813.55359999998</v>
      </c>
      <c r="AY25" s="34" t="s">
        <v>33</v>
      </c>
      <c r="AZ25" s="25">
        <f>IF(AY25="x",'Gemensamma Tjänster'!$A29,0)</f>
        <v>248527</v>
      </c>
      <c r="BA25" s="28">
        <f t="shared" si="20"/>
        <v>3.1764690244199832E-2</v>
      </c>
      <c r="BB25" s="12">
        <f t="shared" si="21"/>
        <v>194545.3931420272</v>
      </c>
      <c r="BC25" s="34"/>
      <c r="BD25" s="25">
        <f>IF(BC25="x",'Gemensamma Tjänster'!$A29,0)</f>
        <v>0</v>
      </c>
      <c r="BE25" s="28">
        <f t="shared" si="22"/>
        <v>0</v>
      </c>
      <c r="BF25" s="12">
        <f t="shared" si="23"/>
        <v>0</v>
      </c>
      <c r="BG25" s="34" t="s">
        <v>33</v>
      </c>
      <c r="BH25" s="25">
        <f>IF(BG25="x",'Gemensamma Tjänster'!$A29,0)</f>
        <v>248527</v>
      </c>
      <c r="BI25" s="28">
        <f t="shared" si="24"/>
        <v>2.5216795219455631E-2</v>
      </c>
      <c r="BJ25" s="12">
        <f t="shared" si="25"/>
        <v>0</v>
      </c>
      <c r="BK25" s="34"/>
      <c r="BL25" s="25">
        <f>IF(BK25="x",'Gemensamma Tjänster'!$A29,0)</f>
        <v>0</v>
      </c>
      <c r="BM25" s="28">
        <f t="shared" si="26"/>
        <v>0</v>
      </c>
      <c r="BN25" s="12">
        <f t="shared" si="27"/>
        <v>0</v>
      </c>
      <c r="BO25" s="34"/>
      <c r="BP25" s="25">
        <f>IF(BO25="x",'Gemensamma Tjänster'!$A29,0)</f>
        <v>0</v>
      </c>
      <c r="BQ25" s="28">
        <f t="shared" si="28"/>
        <v>0</v>
      </c>
      <c r="BR25" s="12">
        <f t="shared" si="29"/>
        <v>0</v>
      </c>
      <c r="BS25" s="34" t="s">
        <v>33</v>
      </c>
      <c r="BT25" s="25">
        <f>IF(BS25="x",'Gemensamma Tjänster'!$A29,0)</f>
        <v>248527</v>
      </c>
      <c r="BU25" s="28">
        <f t="shared" si="30"/>
        <v>2.3937110317767459E-2</v>
      </c>
      <c r="BV25" s="12">
        <f t="shared" si="31"/>
        <v>211259.1172543315</v>
      </c>
      <c r="BW25" s="34"/>
      <c r="BX25" s="25">
        <f>IF(BW25="x",'Gemensamma Tjänster'!$A29,0)</f>
        <v>0</v>
      </c>
      <c r="BY25" s="28">
        <f t="shared" si="32"/>
        <v>0</v>
      </c>
      <c r="BZ25" s="72">
        <v>0</v>
      </c>
      <c r="CA25" s="34" t="s">
        <v>33</v>
      </c>
      <c r="CB25" s="25">
        <f>IF(CA25="x",'Gemensamma Tjänster'!$A29,0)</f>
        <v>248527</v>
      </c>
      <c r="CC25" s="28">
        <f t="shared" si="33"/>
        <v>2.3498826840970884E-2</v>
      </c>
      <c r="CD25" s="12">
        <f t="shared" si="34"/>
        <v>110720.27099513859</v>
      </c>
      <c r="CE25" s="34"/>
      <c r="CF25" s="25">
        <f>IF(CE25="x",'Gemensamma Tjänster'!$A29,0)</f>
        <v>0</v>
      </c>
      <c r="CG25" s="28">
        <f t="shared" si="35"/>
        <v>0</v>
      </c>
      <c r="CH25" s="12">
        <f t="shared" si="36"/>
        <v>0</v>
      </c>
      <c r="CI25" s="34" t="s">
        <v>33</v>
      </c>
      <c r="CJ25" s="25">
        <f>IF(CI25="x",'Gemensamma Tjänster'!$A29,0)</f>
        <v>248527</v>
      </c>
      <c r="CK25" s="28">
        <f t="shared" si="37"/>
        <v>2.4139920565463557E-2</v>
      </c>
      <c r="CL25" s="12">
        <f t="shared" si="94"/>
        <v>339368.58903999999</v>
      </c>
      <c r="CM25" s="34"/>
      <c r="CN25" s="25">
        <f>IF(CM25="x",'Gemensamma Tjänster'!$A29,0)</f>
        <v>0</v>
      </c>
      <c r="CO25" s="28">
        <f t="shared" si="38"/>
        <v>0</v>
      </c>
      <c r="CP25" s="12">
        <f t="shared" si="39"/>
        <v>0</v>
      </c>
      <c r="CQ25" s="288"/>
      <c r="CR25" s="289">
        <f>IF(CQ25="x",'Gemensamma Tjänster'!$A29,0)</f>
        <v>0</v>
      </c>
      <c r="CS25" s="290">
        <f t="shared" si="40"/>
        <v>0</v>
      </c>
      <c r="CT25" s="291">
        <f t="shared" si="41"/>
        <v>0</v>
      </c>
      <c r="CU25" s="34"/>
      <c r="CV25" s="25">
        <f>IF(CU25="x",'Gemensamma Tjänster'!$A29,0)</f>
        <v>0</v>
      </c>
      <c r="CW25" s="28">
        <f t="shared" si="42"/>
        <v>0</v>
      </c>
      <c r="CX25" s="12">
        <f t="shared" si="43"/>
        <v>0</v>
      </c>
      <c r="CY25" s="34" t="s">
        <v>33</v>
      </c>
      <c r="CZ25" s="25">
        <f>IF(CY25="x",'Gemensamma Tjänster'!$A29,0)</f>
        <v>248527</v>
      </c>
      <c r="DA25" s="28">
        <f t="shared" si="44"/>
        <v>2.49910479423038E-2</v>
      </c>
      <c r="DB25" s="12">
        <f t="shared" si="45"/>
        <v>138109.96310124002</v>
      </c>
      <c r="DC25" s="34" t="s">
        <v>33</v>
      </c>
      <c r="DD25" s="25">
        <f>IF(DC25="x",'Gemensamma Tjänster'!$A29,0)</f>
        <v>248527</v>
      </c>
      <c r="DE25" s="28">
        <f t="shared" si="46"/>
        <v>2.3498826840970884E-2</v>
      </c>
      <c r="DF25" s="12">
        <f t="shared" si="47"/>
        <v>0</v>
      </c>
      <c r="DG25" s="34" t="s">
        <v>33</v>
      </c>
      <c r="DH25" s="25">
        <f>IF(DG25="x",'Gemensamma Tjänster'!$A29,0)</f>
        <v>248527</v>
      </c>
      <c r="DI25" s="28">
        <f t="shared" si="48"/>
        <v>2.3498826840970884E-2</v>
      </c>
      <c r="DJ25" s="12">
        <f t="shared" si="49"/>
        <v>0</v>
      </c>
      <c r="DK25" s="34" t="s">
        <v>33</v>
      </c>
      <c r="DL25" s="25">
        <f>IF(DK25="x",'Gemensamma Tjänster'!$A29,0)</f>
        <v>248527</v>
      </c>
      <c r="DM25" s="28">
        <f t="shared" si="50"/>
        <v>2.3498826840970884E-2</v>
      </c>
      <c r="DN25" s="12">
        <f t="shared" si="51"/>
        <v>0</v>
      </c>
      <c r="DO25" s="34" t="s">
        <v>33</v>
      </c>
      <c r="DP25" s="25">
        <f>IF(DO25="x",'Gemensamma Tjänster'!$A29,0)</f>
        <v>248527</v>
      </c>
      <c r="DQ25" s="28">
        <f t="shared" si="52"/>
        <v>2.3498826840970884E-2</v>
      </c>
      <c r="DR25" s="12">
        <f t="shared" si="53"/>
        <v>0</v>
      </c>
      <c r="DS25" s="34" t="s">
        <v>33</v>
      </c>
      <c r="DT25" s="25">
        <f>IF(DS25="x",'Gemensamma Tjänster'!$A29,0)</f>
        <v>248527</v>
      </c>
      <c r="DU25" s="28">
        <f t="shared" si="54"/>
        <v>2.3498826840970884E-2</v>
      </c>
      <c r="DV25" s="12">
        <f t="shared" si="55"/>
        <v>0</v>
      </c>
      <c r="DW25" s="34" t="s">
        <v>33</v>
      </c>
      <c r="DX25" s="25">
        <f>IF(DW25="x",'Gemensamma Tjänster'!$A29,0)</f>
        <v>248527</v>
      </c>
      <c r="DY25" s="28">
        <f t="shared" si="56"/>
        <v>2.3498826840970884E-2</v>
      </c>
      <c r="DZ25" s="12">
        <f t="shared" si="57"/>
        <v>0</v>
      </c>
      <c r="EA25" s="34" t="s">
        <v>33</v>
      </c>
      <c r="EB25" s="25">
        <f>IF(EA25="x",'Gemensamma Tjänster'!$A29,0)</f>
        <v>248527</v>
      </c>
      <c r="EC25" s="28">
        <f t="shared" si="58"/>
        <v>2.3498826840970884E-2</v>
      </c>
      <c r="ED25" s="12">
        <f t="shared" si="59"/>
        <v>0</v>
      </c>
      <c r="EE25" s="34" t="s">
        <v>33</v>
      </c>
      <c r="EF25" s="25">
        <f>IF(EE25="x",'Gemensamma Tjänster'!$A29,0)</f>
        <v>248527</v>
      </c>
      <c r="EG25" s="28">
        <f t="shared" si="60"/>
        <v>2.3498826840970884E-2</v>
      </c>
      <c r="EH25" s="12">
        <f t="shared" si="61"/>
        <v>0</v>
      </c>
      <c r="EI25" s="34" t="s">
        <v>33</v>
      </c>
      <c r="EJ25" s="25">
        <f>IF(EI25="x",'Gemensamma Tjänster'!$A29,0)</f>
        <v>248527</v>
      </c>
      <c r="EK25" s="28">
        <f t="shared" si="62"/>
        <v>2.3498826840970884E-2</v>
      </c>
      <c r="EL25" s="12">
        <f t="shared" si="63"/>
        <v>0</v>
      </c>
      <c r="EM25" s="34" t="s">
        <v>33</v>
      </c>
      <c r="EN25" s="25">
        <f>IF(EM25="x",'Gemensamma Tjänster'!$A29,0)</f>
        <v>248527</v>
      </c>
      <c r="EO25" s="28">
        <f t="shared" si="64"/>
        <v>2.3498826840970884E-2</v>
      </c>
      <c r="EP25" s="12">
        <f t="shared" si="65"/>
        <v>0</v>
      </c>
      <c r="EQ25" s="34" t="s">
        <v>33</v>
      </c>
      <c r="ER25" s="25">
        <f>IF(EQ25="x",'Gemensamma Tjänster'!$A29,0)</f>
        <v>248527</v>
      </c>
      <c r="ES25" s="28">
        <f t="shared" si="66"/>
        <v>2.3498826840970884E-2</v>
      </c>
      <c r="ET25" s="12">
        <f t="shared" si="67"/>
        <v>0</v>
      </c>
      <c r="EU25" s="34" t="s">
        <v>33</v>
      </c>
      <c r="EV25" s="25">
        <f>IF(EU25="x",'Gemensamma Tjänster'!$A29,0)</f>
        <v>248527</v>
      </c>
      <c r="EW25" s="28">
        <f t="shared" si="68"/>
        <v>2.3498826840970884E-2</v>
      </c>
      <c r="EX25" s="12">
        <f t="shared" si="69"/>
        <v>0</v>
      </c>
      <c r="EY25" s="34" t="s">
        <v>33</v>
      </c>
      <c r="EZ25" s="25">
        <f>IF(EY25="x",'Gemensamma Tjänster'!$A29,0)</f>
        <v>248527</v>
      </c>
      <c r="FA25" s="28">
        <f t="shared" si="70"/>
        <v>2.3498826840970884E-2</v>
      </c>
      <c r="FB25" s="12">
        <f t="shared" si="71"/>
        <v>0</v>
      </c>
      <c r="FC25" s="34" t="s">
        <v>33</v>
      </c>
      <c r="FD25" s="25">
        <f>IF(FC25="x",'Gemensamma Tjänster'!$A29,0)</f>
        <v>248527</v>
      </c>
      <c r="FE25" s="28">
        <f t="shared" si="72"/>
        <v>2.3498826840970884E-2</v>
      </c>
      <c r="FF25" s="12">
        <f t="shared" si="73"/>
        <v>0</v>
      </c>
      <c r="FG25" s="34" t="s">
        <v>33</v>
      </c>
      <c r="FH25" s="25">
        <f>IF(FG25="x",'Gemensamma Tjänster'!$A29,0)</f>
        <v>248527</v>
      </c>
      <c r="FI25" s="28">
        <f t="shared" si="74"/>
        <v>2.3498826840970884E-2</v>
      </c>
      <c r="FJ25" s="12">
        <f t="shared" si="75"/>
        <v>0</v>
      </c>
      <c r="FK25" s="34" t="s">
        <v>33</v>
      </c>
      <c r="FL25" s="25">
        <f>IF(FK25="x",'Gemensamma Tjänster'!$A29,0)</f>
        <v>248527</v>
      </c>
      <c r="FM25" s="28">
        <f t="shared" si="76"/>
        <v>2.3498826840970884E-2</v>
      </c>
      <c r="FN25" s="12">
        <f t="shared" si="77"/>
        <v>0</v>
      </c>
      <c r="FO25" s="34" t="s">
        <v>33</v>
      </c>
      <c r="FP25" s="25">
        <f>IF(FO25="x",'Gemensamma Tjänster'!$A29,0)</f>
        <v>248527</v>
      </c>
      <c r="FQ25" s="28">
        <f t="shared" si="78"/>
        <v>2.3498826840970884E-2</v>
      </c>
      <c r="FR25" s="12">
        <f t="shared" si="79"/>
        <v>0</v>
      </c>
      <c r="FS25" s="34" t="s">
        <v>33</v>
      </c>
      <c r="FT25" s="25">
        <f>IF(FS25="x",'Gemensamma Tjänster'!$A29,0)</f>
        <v>248527</v>
      </c>
      <c r="FU25" s="28">
        <f t="shared" si="80"/>
        <v>2.3498826840970884E-2</v>
      </c>
      <c r="FV25" s="12">
        <f t="shared" si="81"/>
        <v>0</v>
      </c>
      <c r="FW25" s="34" t="s">
        <v>33</v>
      </c>
      <c r="FX25" s="25">
        <f>IF(FW25="x",'Gemensamma Tjänster'!$A29,0)</f>
        <v>248527</v>
      </c>
      <c r="FY25" s="28">
        <f t="shared" si="82"/>
        <v>2.3498826840970884E-2</v>
      </c>
      <c r="FZ25" s="12">
        <f t="shared" si="83"/>
        <v>0</v>
      </c>
      <c r="GA25" s="34" t="s">
        <v>33</v>
      </c>
      <c r="GB25" s="25">
        <f>IF(GA25="x",'Gemensamma Tjänster'!$A29,0)</f>
        <v>248527</v>
      </c>
      <c r="GC25" s="28">
        <f t="shared" si="84"/>
        <v>2.3498826840970884E-2</v>
      </c>
      <c r="GD25" s="12">
        <f t="shared" si="85"/>
        <v>0</v>
      </c>
      <c r="GE25" s="34" t="s">
        <v>33</v>
      </c>
      <c r="GF25" s="25">
        <f>IF(GE25="x",'Gemensamma Tjänster'!$A29,0)</f>
        <v>248527</v>
      </c>
      <c r="GG25" s="28">
        <f t="shared" si="86"/>
        <v>2.3498826840970884E-2</v>
      </c>
      <c r="GH25" s="12">
        <f t="shared" si="87"/>
        <v>0</v>
      </c>
      <c r="GI25" s="34" t="s">
        <v>33</v>
      </c>
      <c r="GJ25" s="25">
        <f>IF(GI25="x",'Gemensamma Tjänster'!$A29,0)</f>
        <v>248527</v>
      </c>
      <c r="GK25" s="28">
        <f t="shared" si="88"/>
        <v>2.3498826840970884E-2</v>
      </c>
      <c r="GL25" s="12">
        <f t="shared" si="89"/>
        <v>0</v>
      </c>
      <c r="GM25" s="34" t="s">
        <v>33</v>
      </c>
      <c r="GN25" s="25">
        <f>IF(GM25="x",'Gemensamma Tjänster'!$A29,0)</f>
        <v>248527</v>
      </c>
      <c r="GO25" s="28">
        <f t="shared" si="90"/>
        <v>2.3498826840970884E-2</v>
      </c>
      <c r="GP25" s="12">
        <f t="shared" si="91"/>
        <v>0</v>
      </c>
    </row>
    <row r="26" spans="1:198" x14ac:dyDescent="0.3">
      <c r="A26" s="24"/>
      <c r="B26" s="24"/>
      <c r="C26" s="24"/>
      <c r="D26" s="24"/>
      <c r="E26" s="24"/>
      <c r="F26" s="317"/>
      <c r="G26" s="24"/>
      <c r="H26" s="24"/>
      <c r="I26" s="24"/>
      <c r="J26" s="317" t="s">
        <v>555</v>
      </c>
      <c r="K26" s="24"/>
      <c r="L26" s="24"/>
      <c r="M26" s="24"/>
      <c r="N26" s="317"/>
      <c r="O26" s="24"/>
      <c r="P26" s="24"/>
      <c r="Q26" s="24"/>
      <c r="R26" s="317"/>
      <c r="S26" s="24"/>
      <c r="T26" s="24"/>
      <c r="U26" s="24"/>
      <c r="V26" s="317"/>
      <c r="W26" s="24"/>
      <c r="X26" s="24"/>
      <c r="Y26" s="24"/>
      <c r="Z26" s="317" t="s">
        <v>510</v>
      </c>
      <c r="AA26" s="24"/>
      <c r="AB26" s="24"/>
      <c r="AC26" s="24"/>
      <c r="AD26" s="317"/>
      <c r="AE26" s="24"/>
      <c r="AF26" s="24"/>
      <c r="AG26" s="24"/>
      <c r="AH26" s="24" t="s">
        <v>449</v>
      </c>
      <c r="AI26" s="24"/>
      <c r="AJ26" s="24"/>
      <c r="AK26" s="24"/>
      <c r="AL26" s="24" t="s">
        <v>498</v>
      </c>
      <c r="AM26" s="24"/>
      <c r="AN26" s="24"/>
      <c r="AO26" s="24"/>
      <c r="AP26" s="24" t="s">
        <v>483</v>
      </c>
      <c r="AQ26" s="24"/>
      <c r="AR26" s="24"/>
      <c r="AS26" s="24"/>
      <c r="AT26" s="156" t="s">
        <v>484</v>
      </c>
      <c r="AU26" s="24"/>
      <c r="AV26" s="24"/>
      <c r="AW26" s="24"/>
      <c r="AX26" s="24" t="s">
        <v>420</v>
      </c>
      <c r="AY26" s="24"/>
      <c r="AZ26" s="24"/>
      <c r="BA26" s="24"/>
      <c r="BB26" s="317"/>
      <c r="BC26" s="24"/>
      <c r="BD26" s="24"/>
      <c r="BE26" s="24"/>
      <c r="BF26" s="24"/>
      <c r="BG26" s="24"/>
      <c r="BH26" s="24"/>
      <c r="BI26" s="24"/>
      <c r="BJ26" s="24" t="s">
        <v>342</v>
      </c>
      <c r="BK26" s="24"/>
      <c r="BL26" s="24"/>
      <c r="BM26" s="24"/>
      <c r="BN26" s="317"/>
      <c r="BO26" s="24"/>
      <c r="BP26" s="24"/>
      <c r="BQ26" s="24"/>
      <c r="BR26" s="317"/>
      <c r="BS26" s="24"/>
      <c r="BT26" s="24"/>
      <c r="BU26" s="24"/>
      <c r="BV26" s="317"/>
      <c r="BW26" s="24"/>
      <c r="BX26" s="24"/>
      <c r="BY26" s="24"/>
      <c r="BZ26" s="24" t="s">
        <v>448</v>
      </c>
      <c r="CA26" s="24"/>
      <c r="CB26" s="24"/>
      <c r="CC26" s="24"/>
      <c r="CD26" s="317"/>
      <c r="CE26" s="24"/>
      <c r="CF26" s="24"/>
      <c r="CG26" s="24"/>
      <c r="CH26" s="317"/>
      <c r="CI26" s="24"/>
      <c r="CJ26" s="24"/>
      <c r="CK26" s="24"/>
      <c r="CL26" s="317"/>
      <c r="CM26" s="24"/>
      <c r="CN26" s="24"/>
      <c r="CO26" s="24"/>
      <c r="CP26" s="317"/>
      <c r="CQ26" s="24"/>
      <c r="CR26" s="24"/>
      <c r="CS26" s="24"/>
      <c r="CT26" s="317"/>
      <c r="CU26" s="24"/>
      <c r="CV26" s="24"/>
      <c r="CW26" s="24"/>
      <c r="CX26" s="24" t="s">
        <v>549</v>
      </c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</row>
    <row r="27" spans="1:198" s="24" customFormat="1" ht="15.6" customHeight="1" x14ac:dyDescent="0.3">
      <c r="A27" s="24" t="s">
        <v>36</v>
      </c>
      <c r="F27" s="24" t="s">
        <v>62</v>
      </c>
      <c r="J27" s="24" t="s">
        <v>62</v>
      </c>
      <c r="N27" s="24" t="s">
        <v>62</v>
      </c>
      <c r="R27" s="24" t="s">
        <v>62</v>
      </c>
      <c r="V27" s="199" t="s">
        <v>62</v>
      </c>
      <c r="Z27" s="199" t="s">
        <v>62</v>
      </c>
      <c r="AD27" s="24" t="s">
        <v>62</v>
      </c>
      <c r="AH27" s="165" t="s">
        <v>220</v>
      </c>
      <c r="AI27" s="182"/>
      <c r="AJ27" s="182"/>
      <c r="AK27" s="182"/>
      <c r="AL27" s="165" t="s">
        <v>403</v>
      </c>
      <c r="AM27" s="182"/>
      <c r="AN27" s="182"/>
      <c r="AO27" s="182"/>
      <c r="AP27" s="165" t="s">
        <v>120</v>
      </c>
      <c r="AT27" s="24" t="s">
        <v>98</v>
      </c>
      <c r="AX27" s="24" t="s">
        <v>345</v>
      </c>
      <c r="BB27" s="24" t="s">
        <v>62</v>
      </c>
      <c r="BF27" s="24" t="s">
        <v>62</v>
      </c>
      <c r="BJ27" s="24" t="s">
        <v>62</v>
      </c>
      <c r="BN27" s="24" t="s">
        <v>62</v>
      </c>
      <c r="BR27" s="24" t="s">
        <v>62</v>
      </c>
      <c r="BV27" s="24" t="s">
        <v>318</v>
      </c>
      <c r="BZ27" s="24" t="s">
        <v>296</v>
      </c>
      <c r="CD27" s="24" t="s">
        <v>62</v>
      </c>
      <c r="CH27" s="24" t="s">
        <v>62</v>
      </c>
      <c r="CL27" s="24" t="s">
        <v>62</v>
      </c>
      <c r="CP27" s="24" t="s">
        <v>62</v>
      </c>
      <c r="CT27" s="24" t="s">
        <v>62</v>
      </c>
      <c r="CX27" s="24" t="s">
        <v>62</v>
      </c>
      <c r="DB27" s="24" t="s">
        <v>62</v>
      </c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2"/>
      <c r="GH27" s="182"/>
      <c r="GI27" s="182"/>
      <c r="GJ27" s="182"/>
      <c r="GK27" s="182"/>
      <c r="GL27" s="182"/>
      <c r="GM27" s="182"/>
      <c r="GN27" s="182"/>
      <c r="GO27" s="182"/>
      <c r="GP27" s="182"/>
    </row>
    <row r="28" spans="1:198" x14ac:dyDescent="0.3">
      <c r="A28" s="24" t="s">
        <v>37</v>
      </c>
      <c r="B28" s="24"/>
      <c r="C28" s="24"/>
      <c r="D28" s="24"/>
      <c r="E28" s="24"/>
      <c r="F28" s="24" t="s">
        <v>63</v>
      </c>
      <c r="G28" s="24"/>
      <c r="H28" s="24"/>
      <c r="I28" s="24"/>
      <c r="J28" s="24" t="s">
        <v>63</v>
      </c>
      <c r="K28" s="24" t="s">
        <v>35</v>
      </c>
      <c r="L28" s="24"/>
      <c r="M28" s="24"/>
      <c r="N28" s="24" t="s">
        <v>63</v>
      </c>
      <c r="O28" s="24"/>
      <c r="P28" s="24"/>
      <c r="Q28" s="24"/>
      <c r="R28" s="24" t="s">
        <v>63</v>
      </c>
      <c r="S28" s="24"/>
      <c r="T28" s="24"/>
      <c r="U28" s="24"/>
      <c r="V28" s="24" t="s">
        <v>63</v>
      </c>
      <c r="W28" s="24"/>
      <c r="X28" s="24"/>
      <c r="Y28" s="24"/>
      <c r="Z28" s="24" t="s">
        <v>63</v>
      </c>
      <c r="AA28" s="24"/>
      <c r="AB28" s="24"/>
      <c r="AC28" s="24"/>
      <c r="AD28" s="24" t="s">
        <v>63</v>
      </c>
      <c r="AE28" s="24"/>
      <c r="AF28" s="24"/>
      <c r="AG28" s="24"/>
      <c r="AH28" s="24" t="s">
        <v>38</v>
      </c>
      <c r="AI28" s="182"/>
      <c r="AJ28" s="182"/>
      <c r="AK28" s="182"/>
      <c r="AL28" s="165" t="s">
        <v>233</v>
      </c>
      <c r="AM28" s="182"/>
      <c r="AN28" s="182"/>
      <c r="AO28" s="182"/>
      <c r="AP28" s="165" t="s">
        <v>64</v>
      </c>
      <c r="AQ28" s="24"/>
      <c r="AR28" s="24"/>
      <c r="AS28" s="24"/>
      <c r="AT28" s="24" t="s">
        <v>34</v>
      </c>
      <c r="AU28" s="24"/>
      <c r="AV28" s="24"/>
      <c r="AW28" s="24"/>
      <c r="AX28" s="24"/>
      <c r="AY28" s="24"/>
      <c r="AZ28" s="24"/>
      <c r="BA28" s="24"/>
      <c r="BB28" s="24" t="s">
        <v>63</v>
      </c>
      <c r="BC28" s="24"/>
      <c r="BD28" s="24"/>
      <c r="BE28" s="24"/>
      <c r="BF28" s="24" t="s">
        <v>63</v>
      </c>
      <c r="BG28" s="24"/>
      <c r="BH28" s="24"/>
      <c r="BI28" s="24"/>
      <c r="BJ28" s="24" t="s">
        <v>63</v>
      </c>
      <c r="BK28" s="24"/>
      <c r="BL28" s="24"/>
      <c r="BM28" s="24"/>
      <c r="BN28" s="24" t="s">
        <v>63</v>
      </c>
      <c r="BO28" s="24"/>
      <c r="BP28" s="24"/>
      <c r="BQ28" s="24"/>
      <c r="BR28" s="24" t="s">
        <v>63</v>
      </c>
      <c r="BS28" s="24"/>
      <c r="BT28" s="24"/>
      <c r="BU28" s="24"/>
      <c r="BV28" s="24" t="s">
        <v>63</v>
      </c>
      <c r="BW28" s="24"/>
      <c r="BX28" s="24"/>
      <c r="BY28" s="24"/>
      <c r="BZ28" s="24"/>
      <c r="CA28" s="24"/>
      <c r="CB28" s="24"/>
      <c r="CC28" s="24"/>
      <c r="CD28" s="24" t="s">
        <v>63</v>
      </c>
      <c r="CE28" s="24"/>
      <c r="CF28" s="24"/>
      <c r="CG28" s="24"/>
      <c r="CH28" s="24" t="s">
        <v>63</v>
      </c>
      <c r="CI28" s="24"/>
      <c r="CJ28" s="24"/>
      <c r="CK28" s="24"/>
      <c r="CL28" s="24" t="s">
        <v>63</v>
      </c>
      <c r="CM28" s="24"/>
      <c r="CN28" s="24"/>
      <c r="CO28" s="24"/>
      <c r="CP28" s="24" t="s">
        <v>63</v>
      </c>
      <c r="CQ28" s="24"/>
      <c r="CR28" s="24"/>
      <c r="CS28" s="24"/>
      <c r="CT28" s="24" t="s">
        <v>63</v>
      </c>
      <c r="CU28" s="24"/>
      <c r="CV28" s="24"/>
      <c r="CW28" s="24"/>
      <c r="CX28" s="24" t="s">
        <v>63</v>
      </c>
      <c r="CY28" s="24"/>
      <c r="CZ28" s="24"/>
      <c r="DA28" s="24"/>
      <c r="DB28" s="24" t="s">
        <v>63</v>
      </c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82"/>
      <c r="GC28" s="182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2"/>
      <c r="GP28" s="182"/>
    </row>
    <row r="29" spans="1:198" x14ac:dyDescent="0.3">
      <c r="A29" s="24" t="s">
        <v>285</v>
      </c>
      <c r="B29" s="24"/>
      <c r="C29" s="24"/>
      <c r="D29" s="24"/>
      <c r="E29" s="24"/>
      <c r="F29" s="24" t="s">
        <v>32</v>
      </c>
      <c r="G29" s="24"/>
      <c r="H29" s="24"/>
      <c r="I29" s="24"/>
      <c r="J29" s="24" t="s">
        <v>32</v>
      </c>
      <c r="K29" s="24"/>
      <c r="L29" s="24"/>
      <c r="M29" s="24"/>
      <c r="N29" s="24" t="s">
        <v>32</v>
      </c>
      <c r="O29" s="24"/>
      <c r="P29" s="24"/>
      <c r="Q29" s="24"/>
      <c r="R29" s="24" t="s">
        <v>32</v>
      </c>
      <c r="S29" s="24"/>
      <c r="T29" s="24"/>
      <c r="U29" s="24"/>
      <c r="V29" s="24" t="s">
        <v>530</v>
      </c>
      <c r="W29" s="24"/>
      <c r="X29" s="24"/>
      <c r="Y29" s="24"/>
      <c r="Z29" s="24" t="s">
        <v>32</v>
      </c>
      <c r="AA29" s="24"/>
      <c r="AB29" s="24"/>
      <c r="AC29" s="24"/>
      <c r="AD29" s="24" t="s">
        <v>32</v>
      </c>
      <c r="AE29" s="24"/>
      <c r="AF29" s="24"/>
      <c r="AG29" s="24"/>
      <c r="AH29" s="24" t="s">
        <v>490</v>
      </c>
      <c r="AI29" s="24"/>
      <c r="AJ29" s="24"/>
      <c r="AK29" s="24"/>
      <c r="AL29" s="24" t="s">
        <v>402</v>
      </c>
      <c r="AM29" s="24"/>
      <c r="AN29" s="24"/>
      <c r="AO29" s="24"/>
      <c r="AP29" s="24" t="s">
        <v>385</v>
      </c>
      <c r="AQ29" s="24"/>
      <c r="AR29" s="24"/>
      <c r="AS29" s="24"/>
      <c r="AT29" s="24" t="s">
        <v>367</v>
      </c>
      <c r="AU29" s="24"/>
      <c r="AV29" s="24"/>
      <c r="AW29" s="24"/>
      <c r="AX29" s="24" t="s">
        <v>386</v>
      </c>
      <c r="AY29" s="24"/>
      <c r="AZ29" s="24"/>
      <c r="BA29" s="24"/>
      <c r="BB29" s="24" t="s">
        <v>32</v>
      </c>
      <c r="BC29" s="24"/>
      <c r="BD29" s="24"/>
      <c r="BE29" s="24"/>
      <c r="BF29" s="24" t="s">
        <v>32</v>
      </c>
      <c r="BG29" s="24"/>
      <c r="BH29" s="24"/>
      <c r="BI29" s="24"/>
      <c r="BJ29" s="24" t="s">
        <v>342</v>
      </c>
      <c r="BK29" s="24"/>
      <c r="BL29" s="24"/>
      <c r="BM29" s="24"/>
      <c r="BN29" s="24" t="s">
        <v>528</v>
      </c>
      <c r="BO29" s="24"/>
      <c r="BP29" s="24"/>
      <c r="BQ29" s="24"/>
      <c r="BR29" s="24" t="s">
        <v>529</v>
      </c>
      <c r="BS29" s="24"/>
      <c r="BT29" s="24"/>
      <c r="BU29" s="24"/>
      <c r="BV29" s="24" t="s">
        <v>532</v>
      </c>
      <c r="BW29" s="24"/>
      <c r="BX29" s="24"/>
      <c r="BY29" s="24"/>
      <c r="BZ29" s="24" t="s">
        <v>449</v>
      </c>
      <c r="CA29" s="24"/>
      <c r="CB29" s="24"/>
      <c r="CC29" s="24"/>
      <c r="CD29" s="24" t="s">
        <v>564</v>
      </c>
      <c r="CE29" s="24"/>
      <c r="CF29" s="24"/>
      <c r="CG29" s="24"/>
      <c r="CH29" s="24" t="s">
        <v>564</v>
      </c>
      <c r="CI29" s="24"/>
      <c r="CJ29" s="24"/>
      <c r="CK29" s="24"/>
      <c r="CL29" s="24" t="s">
        <v>32</v>
      </c>
      <c r="CM29" s="24"/>
      <c r="CN29" s="24"/>
      <c r="CO29" s="24"/>
      <c r="CP29" s="24" t="s">
        <v>531</v>
      </c>
      <c r="CQ29" s="24"/>
      <c r="CR29" s="24"/>
      <c r="CS29" s="24"/>
      <c r="CT29" s="24" t="s">
        <v>32</v>
      </c>
      <c r="CU29" s="24"/>
      <c r="CV29" s="24"/>
      <c r="CW29" s="24"/>
      <c r="CX29" s="24" t="s">
        <v>550</v>
      </c>
      <c r="CY29" s="24"/>
      <c r="CZ29" s="24"/>
      <c r="DA29" s="24"/>
      <c r="DB29" s="24" t="s">
        <v>32</v>
      </c>
      <c r="DC29" s="24"/>
      <c r="DD29" s="24"/>
      <c r="DE29" s="24"/>
      <c r="DF29" s="24" t="s">
        <v>557</v>
      </c>
      <c r="DG29" s="24"/>
      <c r="DH29" s="24"/>
      <c r="DI29" s="24"/>
      <c r="DJ29" s="24"/>
      <c r="DK29" s="24"/>
      <c r="DL29" s="24"/>
      <c r="DM29" s="24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2"/>
      <c r="GH29" s="182"/>
      <c r="GI29" s="182"/>
      <c r="GJ29" s="182"/>
      <c r="GK29" s="182"/>
      <c r="GL29" s="182"/>
      <c r="GM29" s="182"/>
      <c r="GN29" s="182"/>
      <c r="GO29" s="182"/>
      <c r="GP29" s="182"/>
    </row>
    <row r="30" spans="1:198" x14ac:dyDescent="0.3">
      <c r="A30" s="24"/>
      <c r="B30" s="24"/>
      <c r="C30" s="24"/>
      <c r="D30" s="24"/>
      <c r="E30" s="24"/>
      <c r="F30" s="24"/>
      <c r="G30" s="24"/>
      <c r="H30" s="24"/>
      <c r="I30" s="24"/>
      <c r="J30" s="182"/>
      <c r="O30" s="24"/>
      <c r="P30" s="24"/>
      <c r="Q30" s="24"/>
      <c r="R30" s="182"/>
      <c r="S30" s="24"/>
      <c r="T30" s="24"/>
      <c r="U30" s="24"/>
      <c r="V30" s="24"/>
      <c r="W30" s="24"/>
      <c r="X30" s="24"/>
      <c r="Y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M30" s="24"/>
      <c r="AN30" s="24"/>
      <c r="AO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C30" s="24"/>
      <c r="BD30" s="24"/>
      <c r="BE30" s="24"/>
      <c r="BF30" s="24"/>
      <c r="BG30" s="24"/>
      <c r="BH30" s="24"/>
      <c r="BI30" s="24"/>
      <c r="BJ30" s="165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69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M30" s="24"/>
      <c r="CN30" s="24"/>
      <c r="CO30" s="24"/>
      <c r="CP30" s="24"/>
      <c r="CQ30" s="24"/>
      <c r="CR30" s="24"/>
      <c r="CS30" s="24"/>
      <c r="CT30" s="298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</row>
    <row r="31" spans="1:198" hidden="1" outlineLevel="1" x14ac:dyDescent="0.3">
      <c r="A31" s="5" t="s">
        <v>65</v>
      </c>
      <c r="J31" s="182"/>
      <c r="K31" s="24"/>
      <c r="L31" s="24"/>
      <c r="M31" s="24"/>
      <c r="N31" s="24"/>
      <c r="O31" s="24"/>
      <c r="P31" s="24"/>
      <c r="Q31" s="24"/>
      <c r="R31" s="69"/>
      <c r="S31" s="24"/>
      <c r="T31" s="24"/>
      <c r="U31" s="24"/>
      <c r="V31" s="24"/>
      <c r="W31" s="24"/>
      <c r="X31" s="24"/>
      <c r="Y31" s="24"/>
      <c r="Z31" s="69"/>
      <c r="AA31" s="24"/>
      <c r="AB31" s="24"/>
      <c r="AC31" s="24"/>
      <c r="AD31" s="24"/>
      <c r="AE31" s="24"/>
      <c r="AF31" s="24"/>
      <c r="AG31" s="24"/>
      <c r="AH31" s="69"/>
      <c r="AI31" s="24"/>
      <c r="AJ31" s="24"/>
      <c r="AK31" s="24"/>
      <c r="AL31" s="165" t="s">
        <v>339</v>
      </c>
      <c r="AM31" s="24"/>
      <c r="AN31" s="24"/>
      <c r="AO31" s="24"/>
      <c r="AP31" s="69"/>
      <c r="AQ31" s="24"/>
      <c r="AR31" s="24"/>
      <c r="AS31" s="24"/>
      <c r="AT31" s="69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69"/>
      <c r="BG31" s="24"/>
      <c r="BH31" s="24"/>
      <c r="BI31" s="24"/>
      <c r="BJ31" s="24"/>
      <c r="BK31" s="24"/>
      <c r="BL31" s="24"/>
      <c r="BM31" s="24"/>
      <c r="BN31" s="69"/>
      <c r="BO31" s="24"/>
      <c r="BP31" s="24"/>
      <c r="BR31" s="24"/>
      <c r="BZ31" s="69"/>
      <c r="CD31" s="69"/>
      <c r="CP31" s="24"/>
    </row>
    <row r="32" spans="1:198" hidden="1" outlineLevel="1" x14ac:dyDescent="0.3">
      <c r="A32" s="6" t="s">
        <v>242</v>
      </c>
      <c r="C32" s="24"/>
      <c r="D32" s="24"/>
      <c r="E32" s="24"/>
      <c r="F32" s="173" t="s">
        <v>246</v>
      </c>
      <c r="G32" s="24"/>
      <c r="H32" s="24"/>
      <c r="I32" s="24"/>
      <c r="J32" s="173" t="s">
        <v>246</v>
      </c>
      <c r="K32" s="24"/>
      <c r="L32" s="24"/>
      <c r="M32" s="24"/>
      <c r="N32" s="173" t="s">
        <v>246</v>
      </c>
      <c r="O32" s="24"/>
      <c r="P32" s="24"/>
      <c r="Q32" s="24"/>
      <c r="R32" s="173" t="s">
        <v>246</v>
      </c>
      <c r="S32" s="24"/>
      <c r="T32" s="24"/>
      <c r="U32" s="24"/>
      <c r="V32" s="173" t="s">
        <v>246</v>
      </c>
      <c r="W32" s="24"/>
      <c r="X32" s="24"/>
      <c r="Y32" s="24"/>
      <c r="Z32" s="173" t="s">
        <v>246</v>
      </c>
      <c r="AA32" s="24"/>
      <c r="AB32" s="24"/>
      <c r="AC32" s="24"/>
      <c r="AD32" s="173" t="s">
        <v>246</v>
      </c>
      <c r="AE32" s="24"/>
      <c r="AF32" s="24"/>
      <c r="AG32" s="24"/>
      <c r="AH32" s="173" t="s">
        <v>246</v>
      </c>
      <c r="AI32" s="24"/>
      <c r="AJ32" s="24"/>
      <c r="AK32" s="24"/>
      <c r="AL32" s="173" t="s">
        <v>246</v>
      </c>
      <c r="AM32" s="24"/>
      <c r="AN32" s="24"/>
      <c r="AO32" s="24"/>
      <c r="AP32" s="173" t="s">
        <v>246</v>
      </c>
      <c r="AQ32" s="24"/>
      <c r="AR32" s="24"/>
      <c r="AS32" s="24"/>
      <c r="AT32" s="173" t="s">
        <v>246</v>
      </c>
      <c r="AU32" s="24"/>
      <c r="AV32" s="24"/>
      <c r="AW32" s="24"/>
      <c r="AX32" s="173" t="s">
        <v>246</v>
      </c>
      <c r="AY32" s="24"/>
      <c r="AZ32" s="24"/>
      <c r="BA32" s="24"/>
      <c r="BB32" s="173" t="s">
        <v>246</v>
      </c>
      <c r="BC32" s="24"/>
      <c r="BD32" s="24"/>
      <c r="BE32" s="24"/>
      <c r="BF32" s="173" t="s">
        <v>246</v>
      </c>
      <c r="BG32" s="24"/>
      <c r="BH32" s="24"/>
      <c r="BI32" s="24"/>
      <c r="BJ32" s="173" t="s">
        <v>246</v>
      </c>
      <c r="BK32" s="24"/>
      <c r="BL32" s="24"/>
      <c r="BM32" s="24"/>
      <c r="BN32" s="173" t="s">
        <v>246</v>
      </c>
      <c r="BO32" s="24"/>
      <c r="BP32" s="24"/>
      <c r="BR32" s="173" t="s">
        <v>246</v>
      </c>
      <c r="BV32" s="173" t="s">
        <v>246</v>
      </c>
      <c r="BZ32" s="173" t="s">
        <v>246</v>
      </c>
      <c r="CD32" s="173" t="s">
        <v>246</v>
      </c>
      <c r="CH32" s="173" t="s">
        <v>246</v>
      </c>
      <c r="CL32" s="173" t="s">
        <v>246</v>
      </c>
      <c r="CP32" s="158" t="s">
        <v>246</v>
      </c>
      <c r="CT32" s="173" t="s">
        <v>246</v>
      </c>
      <c r="CX32" s="24"/>
      <c r="DB32" s="173" t="s">
        <v>246</v>
      </c>
      <c r="DF32" s="24"/>
      <c r="DJ32" s="24"/>
    </row>
    <row r="33" spans="1:106" hidden="1" outlineLevel="1" x14ac:dyDescent="0.3">
      <c r="A33" s="155" t="s">
        <v>243</v>
      </c>
      <c r="F33" s="3"/>
      <c r="G33" s="3"/>
      <c r="H33" s="3"/>
      <c r="I33" s="3"/>
      <c r="J33" s="3"/>
      <c r="K33" s="24"/>
      <c r="L33" s="24"/>
      <c r="M33" s="24"/>
      <c r="N33" s="3"/>
      <c r="O33" s="24"/>
      <c r="P33" s="24"/>
      <c r="Q33" s="24"/>
      <c r="R33" s="24"/>
      <c r="S33" s="24"/>
      <c r="T33" s="24"/>
      <c r="U33" s="24"/>
      <c r="V33" s="3"/>
      <c r="W33" s="24"/>
      <c r="X33" s="24"/>
      <c r="Y33" s="24"/>
      <c r="Z33" s="182"/>
      <c r="AA33" s="24"/>
      <c r="AB33" s="24"/>
      <c r="AC33" s="24"/>
      <c r="AD33" s="3"/>
      <c r="AE33" s="24"/>
      <c r="AF33" s="24"/>
      <c r="AG33" s="24"/>
      <c r="AH33" s="159" t="s">
        <v>266</v>
      </c>
      <c r="AI33" s="24"/>
      <c r="AJ33" s="24"/>
      <c r="AK33" s="24"/>
      <c r="AL33" s="159" t="s">
        <v>148</v>
      </c>
      <c r="AM33" s="24"/>
      <c r="AN33" s="24"/>
      <c r="AO33" s="24"/>
      <c r="AP33" s="159" t="s">
        <v>148</v>
      </c>
      <c r="AQ33" s="24"/>
      <c r="AR33" s="24"/>
      <c r="AS33" s="24"/>
      <c r="AT33" s="159" t="s">
        <v>148</v>
      </c>
      <c r="AU33" s="24"/>
      <c r="AV33" s="24"/>
      <c r="AW33" s="24"/>
      <c r="AX33" s="159" t="s">
        <v>148</v>
      </c>
      <c r="AY33" s="24"/>
      <c r="AZ33" s="24"/>
      <c r="BA33" s="24"/>
      <c r="BC33" s="24"/>
      <c r="BD33" s="24"/>
      <c r="BE33" s="24"/>
      <c r="BG33" s="24"/>
      <c r="BH33" s="24"/>
      <c r="BI33" s="24"/>
      <c r="BJ33" s="24"/>
      <c r="BK33" s="24"/>
      <c r="BL33" s="24"/>
      <c r="BM33" s="24"/>
      <c r="BN33" s="3"/>
      <c r="BO33" s="24"/>
      <c r="BP33" s="24"/>
      <c r="BR33" s="24"/>
      <c r="BZ33" s="3"/>
      <c r="CL33" s="182" t="s">
        <v>212</v>
      </c>
    </row>
    <row r="34" spans="1:106" hidden="1" outlineLevel="1" x14ac:dyDescent="0.3">
      <c r="A34" t="s">
        <v>65</v>
      </c>
      <c r="F34" s="22" t="s">
        <v>245</v>
      </c>
      <c r="J34" s="22" t="s">
        <v>245</v>
      </c>
      <c r="K34" s="24"/>
      <c r="L34" s="24"/>
      <c r="M34" s="24"/>
      <c r="N34" s="24"/>
      <c r="O34" s="24"/>
      <c r="P34" s="24"/>
      <c r="Q34" s="24"/>
      <c r="R34" s="24" t="s">
        <v>65</v>
      </c>
      <c r="S34" s="24"/>
      <c r="T34" s="24"/>
      <c r="U34" s="24"/>
      <c r="V34" s="24" t="s">
        <v>245</v>
      </c>
      <c r="W34" s="24"/>
      <c r="X34" s="24"/>
      <c r="Y34" s="24"/>
      <c r="Z34" s="24" t="s">
        <v>245</v>
      </c>
      <c r="AA34" s="24"/>
      <c r="AB34" s="24"/>
      <c r="AC34" s="24"/>
      <c r="AD34" s="24" t="s">
        <v>65</v>
      </c>
      <c r="AE34" s="24"/>
      <c r="AF34" s="24"/>
      <c r="AG34" s="24"/>
      <c r="AH34" s="24" t="s">
        <v>65</v>
      </c>
      <c r="AI34" s="24"/>
      <c r="AJ34" s="24"/>
      <c r="AK34" s="24"/>
      <c r="AL34" s="24" t="s">
        <v>245</v>
      </c>
      <c r="AM34" s="24"/>
      <c r="AN34" s="24"/>
      <c r="AO34" s="24"/>
      <c r="AP34" s="24" t="s">
        <v>245</v>
      </c>
      <c r="AQ34" s="24"/>
      <c r="AR34" s="24"/>
      <c r="AS34" s="24"/>
      <c r="AT34" s="24" t="s">
        <v>245</v>
      </c>
      <c r="AU34" s="24"/>
      <c r="AV34" s="24"/>
      <c r="AW34" s="24"/>
      <c r="AX34" s="184" t="s">
        <v>457</v>
      </c>
      <c r="AY34" s="24"/>
      <c r="AZ34" s="24"/>
      <c r="BA34" s="24"/>
      <c r="BB34" t="s">
        <v>245</v>
      </c>
      <c r="BC34" s="24"/>
      <c r="BD34" s="24"/>
      <c r="BE34" s="24"/>
      <c r="BF34" t="s">
        <v>245</v>
      </c>
      <c r="BG34" s="24"/>
      <c r="BH34" s="24"/>
      <c r="BI34" s="24"/>
      <c r="BJ34" s="24"/>
      <c r="BK34" s="24"/>
      <c r="BL34" s="24"/>
      <c r="BM34" s="24"/>
      <c r="BN34" s="24" t="s">
        <v>245</v>
      </c>
      <c r="BO34" s="24"/>
      <c r="BP34" s="24"/>
      <c r="BR34" s="24" t="s">
        <v>245</v>
      </c>
      <c r="BV34" t="s">
        <v>245</v>
      </c>
      <c r="BZ34" t="s">
        <v>245</v>
      </c>
      <c r="CD34" t="s">
        <v>245</v>
      </c>
      <c r="CL34" t="s">
        <v>245</v>
      </c>
      <c r="CP34" t="s">
        <v>245</v>
      </c>
      <c r="CT34" t="s">
        <v>245</v>
      </c>
      <c r="CX34" t="s">
        <v>245</v>
      </c>
    </row>
    <row r="35" spans="1:106" hidden="1" outlineLevel="1" x14ac:dyDescent="0.3">
      <c r="A35" s="24" t="s">
        <v>247</v>
      </c>
      <c r="B35" s="24"/>
      <c r="C35" s="24"/>
      <c r="D35" s="24"/>
      <c r="E35" s="24"/>
      <c r="F35" s="173" t="s">
        <v>151</v>
      </c>
      <c r="G35" s="24"/>
      <c r="H35" s="24"/>
      <c r="I35" s="24"/>
      <c r="J35" s="173" t="s">
        <v>151</v>
      </c>
      <c r="K35" s="24"/>
      <c r="L35" s="24"/>
      <c r="M35" s="24"/>
      <c r="N35" s="173" t="s">
        <v>151</v>
      </c>
      <c r="O35" s="24"/>
      <c r="P35" s="24"/>
      <c r="Q35" s="24"/>
      <c r="R35" s="173" t="s">
        <v>151</v>
      </c>
      <c r="S35" s="24"/>
      <c r="T35" s="24"/>
      <c r="U35" s="24"/>
      <c r="V35" s="173"/>
      <c r="W35" s="24"/>
      <c r="X35" s="24"/>
      <c r="Y35" s="24"/>
      <c r="Z35" s="173" t="s">
        <v>151</v>
      </c>
      <c r="AA35" s="24"/>
      <c r="AB35" s="24"/>
      <c r="AC35" s="24"/>
      <c r="AD35" s="173" t="s">
        <v>151</v>
      </c>
      <c r="AE35" s="24"/>
      <c r="AF35" s="24"/>
      <c r="AG35" s="24"/>
      <c r="AH35" s="173" t="s">
        <v>151</v>
      </c>
      <c r="AI35" s="24"/>
      <c r="AJ35" s="24"/>
      <c r="AK35" s="24"/>
      <c r="AL35" s="173" t="s">
        <v>151</v>
      </c>
      <c r="AM35" s="24"/>
      <c r="AN35" s="24"/>
      <c r="AO35" s="24"/>
      <c r="AP35" s="173" t="s">
        <v>151</v>
      </c>
      <c r="AQ35" s="24"/>
      <c r="AR35" s="24"/>
      <c r="AS35" s="24"/>
      <c r="AT35" s="173" t="s">
        <v>151</v>
      </c>
      <c r="AU35" s="24"/>
      <c r="AV35" s="24"/>
      <c r="AW35" s="24"/>
      <c r="AX35" s="160"/>
      <c r="AY35" s="24"/>
      <c r="AZ35" s="24"/>
      <c r="BA35" s="24"/>
      <c r="BB35" s="173" t="s">
        <v>151</v>
      </c>
      <c r="BC35" s="24"/>
      <c r="BD35" s="24"/>
      <c r="BE35" s="24"/>
      <c r="BF35" s="173" t="s">
        <v>151</v>
      </c>
      <c r="BG35" s="24"/>
      <c r="BH35" s="24"/>
      <c r="BI35" s="24"/>
      <c r="BJ35" s="173" t="s">
        <v>151</v>
      </c>
      <c r="BK35" s="24"/>
      <c r="BL35" s="24"/>
      <c r="BM35" s="24"/>
      <c r="BN35" s="173" t="s">
        <v>151</v>
      </c>
      <c r="BO35" s="24"/>
      <c r="BP35" s="24"/>
      <c r="BR35" s="24"/>
      <c r="BZ35" s="160"/>
      <c r="CD35" s="173" t="s">
        <v>151</v>
      </c>
      <c r="CH35" s="173" t="s">
        <v>151</v>
      </c>
      <c r="DB35" s="173" t="s">
        <v>151</v>
      </c>
    </row>
    <row r="36" spans="1:106" hidden="1" outlineLevel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 t="s">
        <v>346</v>
      </c>
      <c r="AY36" s="24"/>
      <c r="AZ36" s="24"/>
      <c r="BA36" s="24"/>
      <c r="BC36" s="24"/>
      <c r="BD36" s="24"/>
      <c r="BE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R36" s="24"/>
      <c r="BZ36" s="24" t="s">
        <v>450</v>
      </c>
      <c r="CD36" s="24"/>
      <c r="CL36" s="24"/>
      <c r="CT36" t="s">
        <v>472</v>
      </c>
      <c r="CX36" t="s">
        <v>551</v>
      </c>
    </row>
    <row r="37" spans="1:106" hidden="1" outlineLevel="1" x14ac:dyDescent="0.3">
      <c r="A37" s="24"/>
      <c r="B37" s="24"/>
      <c r="R37" s="24"/>
      <c r="AD37" s="24" t="s">
        <v>168</v>
      </c>
      <c r="BJ37" s="24"/>
      <c r="BR37" s="24"/>
      <c r="CH37" t="s">
        <v>447</v>
      </c>
    </row>
    <row r="38" spans="1:106" hidden="1" outlineLevel="1" x14ac:dyDescent="0.3">
      <c r="R38" s="24"/>
    </row>
    <row r="39" spans="1:106" hidden="1" outlineLevel="1" x14ac:dyDescent="0.3">
      <c r="R39" s="24"/>
      <c r="AX39" t="s">
        <v>437</v>
      </c>
    </row>
    <row r="40" spans="1:106" hidden="1" outlineLevel="1" x14ac:dyDescent="0.3">
      <c r="J40" s="24"/>
      <c r="N40" s="24"/>
      <c r="R40" s="24"/>
      <c r="V40" s="24"/>
      <c r="Z40" s="24"/>
      <c r="AD40" s="24"/>
      <c r="AH40" s="24"/>
      <c r="AL40" s="24"/>
      <c r="AP40" s="24"/>
      <c r="AT40" s="24"/>
      <c r="AX40" s="70"/>
      <c r="BZ40" s="24"/>
      <c r="CD40" s="70"/>
      <c r="CL40" s="24"/>
    </row>
    <row r="41" spans="1:106" collapsed="1" x14ac:dyDescent="0.3"/>
    <row r="42" spans="1:106" x14ac:dyDescent="0.3">
      <c r="R42" s="24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A197-3F10-44AA-9A93-E6894EC9EEA0}">
  <sheetPr>
    <tabColor rgb="FFC03F73"/>
  </sheetPr>
  <dimension ref="A1:DN44"/>
  <sheetViews>
    <sheetView zoomScaleNormal="100" workbookViewId="0">
      <pane xSplit="2" ySplit="7" topLeftCell="C8" activePane="bottomRight" state="frozenSplit"/>
      <selection activeCell="B18" sqref="B18"/>
      <selection pane="topRight" activeCell="B18" sqref="B18"/>
      <selection pane="bottomLeft" activeCell="B18" sqref="B18"/>
      <selection pane="bottomRight" activeCell="A57" sqref="A57"/>
    </sheetView>
  </sheetViews>
  <sheetFormatPr defaultRowHeight="14.4" outlineLevelRow="1" x14ac:dyDescent="0.3"/>
  <cols>
    <col min="1" max="1" width="39.44140625" customWidth="1"/>
    <col min="2" max="2" width="13.6640625" customWidth="1"/>
    <col min="3" max="3" width="2.6640625" customWidth="1"/>
    <col min="4" max="5" width="15.88671875" hidden="1" customWidth="1"/>
    <col min="6" max="6" width="12.6640625" customWidth="1"/>
    <col min="7" max="7" width="1.88671875" bestFit="1" customWidth="1"/>
    <col min="8" max="8" width="9" hidden="1" customWidth="1"/>
    <col min="9" max="9" width="6.6640625" hidden="1" customWidth="1"/>
    <col min="10" max="10" width="14.88671875" customWidth="1"/>
    <col min="11" max="11" width="1.88671875" bestFit="1" customWidth="1"/>
    <col min="12" max="13" width="10.88671875" hidden="1" customWidth="1"/>
    <col min="14" max="14" width="14.33203125" customWidth="1"/>
    <col min="15" max="15" width="1.88671875" bestFit="1" customWidth="1"/>
    <col min="16" max="17" width="0" hidden="1" customWidth="1"/>
    <col min="18" max="18" width="13.109375" customWidth="1"/>
    <col min="19" max="19" width="1.88671875" bestFit="1" customWidth="1"/>
    <col min="20" max="21" width="0" hidden="1" customWidth="1"/>
    <col min="22" max="22" width="15.44140625" customWidth="1"/>
    <col min="23" max="23" width="1.88671875" bestFit="1" customWidth="1"/>
    <col min="24" max="25" width="0" hidden="1" customWidth="1"/>
    <col min="26" max="26" width="14.33203125" customWidth="1"/>
    <col min="27" max="27" width="1.6640625" customWidth="1"/>
    <col min="28" max="29" width="15.88671875" hidden="1" customWidth="1"/>
    <col min="30" max="30" width="14.33203125" customWidth="1"/>
    <col min="31" max="31" width="2.33203125" customWidth="1"/>
    <col min="32" max="33" width="16.44140625" hidden="1" customWidth="1"/>
    <col min="34" max="34" width="13.88671875" customWidth="1"/>
    <col min="35" max="35" width="1.88671875" customWidth="1"/>
    <col min="36" max="37" width="15" hidden="1" customWidth="1"/>
    <col min="38" max="38" width="13.33203125" customWidth="1"/>
    <col min="39" max="39" width="2.33203125" customWidth="1"/>
    <col min="40" max="41" width="15" hidden="1" customWidth="1"/>
    <col min="42" max="42" width="13" customWidth="1"/>
    <col min="43" max="43" width="2.88671875" customWidth="1"/>
    <col min="44" max="45" width="13" hidden="1" customWidth="1"/>
    <col min="46" max="46" width="11.6640625" customWidth="1"/>
    <col min="47" max="47" width="2.88671875" customWidth="1"/>
    <col min="48" max="49" width="13" hidden="1" customWidth="1"/>
    <col min="50" max="50" width="13" customWidth="1"/>
    <col min="51" max="51" width="2.44140625" customWidth="1"/>
    <col min="52" max="53" width="13" hidden="1" customWidth="1"/>
    <col min="54" max="54" width="12.88671875" customWidth="1"/>
    <col min="55" max="55" width="2.6640625" customWidth="1"/>
    <col min="56" max="57" width="13.33203125" hidden="1" customWidth="1"/>
    <col min="58" max="58" width="12.6640625" customWidth="1"/>
    <col min="59" max="59" width="2.6640625" customWidth="1"/>
    <col min="60" max="61" width="13.33203125" hidden="1" customWidth="1"/>
    <col min="62" max="62" width="12.6640625" customWidth="1"/>
    <col min="63" max="63" width="2.6640625" customWidth="1"/>
    <col min="64" max="65" width="13.33203125" hidden="1" customWidth="1"/>
    <col min="66" max="66" width="12.6640625" customWidth="1"/>
    <col min="67" max="67" width="2.6640625" customWidth="1"/>
    <col min="68" max="69" width="13.33203125" hidden="1" customWidth="1"/>
    <col min="70" max="70" width="12.6640625" customWidth="1"/>
    <col min="71" max="71" width="2.6640625" customWidth="1"/>
    <col min="72" max="73" width="13.33203125" hidden="1" customWidth="1"/>
    <col min="74" max="74" width="12.6640625" customWidth="1"/>
    <col min="75" max="75" width="2.6640625" customWidth="1"/>
    <col min="76" max="77" width="13.33203125" hidden="1" customWidth="1"/>
    <col min="78" max="78" width="12.6640625" customWidth="1"/>
    <col min="79" max="79" width="2.6640625" customWidth="1"/>
    <col min="80" max="81" width="13.33203125" hidden="1" customWidth="1"/>
    <col min="82" max="82" width="12.6640625" customWidth="1"/>
    <col min="83" max="83" width="2.6640625" customWidth="1"/>
    <col min="84" max="85" width="13.33203125" hidden="1" customWidth="1"/>
    <col min="86" max="86" width="12.6640625" customWidth="1"/>
    <col min="87" max="87" width="2.6640625" customWidth="1"/>
    <col min="88" max="89" width="13.33203125" hidden="1" customWidth="1"/>
    <col min="90" max="90" width="12.6640625" customWidth="1"/>
    <col min="91" max="91" width="2.6640625" customWidth="1"/>
    <col min="92" max="93" width="13.33203125" hidden="1" customWidth="1"/>
    <col min="94" max="94" width="12.6640625" customWidth="1"/>
    <col min="95" max="95" width="2.6640625" customWidth="1"/>
    <col min="96" max="97" width="13.33203125" hidden="1" customWidth="1"/>
    <col min="98" max="98" width="12.6640625" customWidth="1"/>
    <col min="99" max="99" width="2.6640625" customWidth="1"/>
    <col min="100" max="101" width="13.33203125" hidden="1" customWidth="1"/>
    <col min="102" max="102" width="12.6640625" customWidth="1"/>
    <col min="103" max="103" width="2.6640625" customWidth="1"/>
    <col min="104" max="105" width="13.33203125" hidden="1" customWidth="1"/>
    <col min="106" max="106" width="12.6640625" customWidth="1"/>
    <col min="107" max="107" width="2.6640625" customWidth="1"/>
    <col min="108" max="109" width="13.33203125" hidden="1" customWidth="1"/>
    <col min="110" max="110" width="12.6640625" customWidth="1"/>
    <col min="111" max="111" width="2.6640625" customWidth="1"/>
    <col min="112" max="113" width="13.33203125" hidden="1" customWidth="1"/>
    <col min="114" max="114" width="12.6640625" customWidth="1"/>
    <col min="115" max="115" width="2.6640625" customWidth="1"/>
    <col min="116" max="117" width="13.33203125" hidden="1" customWidth="1"/>
    <col min="118" max="118" width="12.6640625" customWidth="1"/>
  </cols>
  <sheetData>
    <row r="1" spans="1:118" ht="66" customHeight="1" thickBot="1" x14ac:dyDescent="0.35">
      <c r="A1" s="222" t="s">
        <v>508</v>
      </c>
      <c r="B1" s="251" t="s">
        <v>230</v>
      </c>
      <c r="C1" s="267"/>
      <c r="D1" s="233"/>
      <c r="E1" s="233"/>
      <c r="F1" s="233" t="s">
        <v>424</v>
      </c>
      <c r="G1" s="267"/>
      <c r="H1" s="233"/>
      <c r="I1" s="233"/>
      <c r="J1" s="233" t="s">
        <v>485</v>
      </c>
      <c r="K1" s="267"/>
      <c r="L1" s="233"/>
      <c r="M1" s="233"/>
      <c r="N1" s="233" t="s">
        <v>541</v>
      </c>
      <c r="O1" s="267"/>
      <c r="P1" s="233"/>
      <c r="Q1" s="233"/>
      <c r="R1" s="253" t="s">
        <v>373</v>
      </c>
      <c r="S1" s="267"/>
      <c r="T1" s="233"/>
      <c r="U1" s="233"/>
      <c r="V1" s="253" t="s">
        <v>545</v>
      </c>
      <c r="W1" s="267"/>
      <c r="X1" s="233"/>
      <c r="Y1" s="233"/>
      <c r="Z1" s="253" t="s">
        <v>543</v>
      </c>
      <c r="AA1" s="267"/>
      <c r="AB1" s="233"/>
      <c r="AC1" s="233"/>
      <c r="AD1" s="253" t="s">
        <v>546</v>
      </c>
      <c r="AE1" s="267"/>
      <c r="AF1" s="233"/>
      <c r="AG1" s="233"/>
      <c r="AH1" s="253"/>
      <c r="AI1" s="267"/>
      <c r="AJ1" s="233"/>
      <c r="AK1" s="233"/>
      <c r="AL1" s="253"/>
      <c r="AM1" s="267"/>
      <c r="AN1" s="233"/>
      <c r="AO1" s="233"/>
      <c r="AP1" s="253"/>
      <c r="AQ1" s="267"/>
      <c r="AR1" s="233"/>
      <c r="AS1" s="233"/>
      <c r="AT1" s="233"/>
      <c r="AU1" s="267"/>
      <c r="AV1" s="233"/>
      <c r="AW1" s="233"/>
      <c r="AX1" s="253"/>
      <c r="AY1" s="267"/>
      <c r="AZ1" s="233"/>
      <c r="BA1" s="233"/>
      <c r="BB1" s="253"/>
      <c r="BC1" s="267"/>
      <c r="BD1" s="233"/>
      <c r="BE1" s="233"/>
      <c r="BF1" s="253"/>
      <c r="BG1" s="267"/>
      <c r="BH1" s="233"/>
      <c r="BI1" s="233"/>
      <c r="BJ1" s="253"/>
      <c r="BK1" s="267"/>
      <c r="BL1" s="233"/>
      <c r="BM1" s="233"/>
      <c r="BN1" s="253"/>
      <c r="BO1" s="267"/>
      <c r="BP1" s="233"/>
      <c r="BQ1" s="233"/>
      <c r="BR1" s="253"/>
      <c r="BS1" s="267"/>
      <c r="BT1" s="233"/>
      <c r="BU1" s="233"/>
      <c r="BV1" s="253"/>
      <c r="BW1" s="267"/>
      <c r="BX1" s="233"/>
      <c r="BY1" s="233"/>
      <c r="BZ1" s="253"/>
      <c r="CA1" s="267"/>
      <c r="CB1" s="233"/>
      <c r="CC1" s="233"/>
      <c r="CD1" s="253"/>
      <c r="CE1" s="267"/>
      <c r="CF1" s="233"/>
      <c r="CG1" s="233"/>
      <c r="CH1" s="253"/>
      <c r="CI1" s="267"/>
      <c r="CJ1" s="233"/>
      <c r="CK1" s="233"/>
      <c r="CL1" s="253"/>
      <c r="CM1" s="267"/>
      <c r="CN1" s="233"/>
      <c r="CO1" s="233"/>
      <c r="CP1" s="253"/>
      <c r="CQ1" s="267"/>
      <c r="CR1" s="233"/>
      <c r="CS1" s="233"/>
      <c r="CT1" s="253"/>
      <c r="CU1" s="267"/>
      <c r="CV1" s="233"/>
      <c r="CW1" s="233"/>
      <c r="CX1" s="253"/>
      <c r="CY1" s="267"/>
      <c r="CZ1" s="233"/>
      <c r="DA1" s="233"/>
      <c r="DB1" s="253"/>
      <c r="DC1" s="267"/>
      <c r="DD1" s="233"/>
      <c r="DE1" s="233"/>
      <c r="DF1" s="253"/>
      <c r="DG1" s="267"/>
      <c r="DH1" s="233"/>
      <c r="DI1" s="233"/>
      <c r="DJ1" s="253"/>
      <c r="DK1" s="267"/>
      <c r="DL1" s="233"/>
      <c r="DM1" s="233"/>
      <c r="DN1" s="253"/>
    </row>
    <row r="2" spans="1:118" ht="15.75" customHeight="1" thickBot="1" x14ac:dyDescent="0.35">
      <c r="A2" s="268"/>
      <c r="B2" s="232"/>
      <c r="C2" s="241"/>
      <c r="D2" s="246"/>
      <c r="E2" s="246"/>
      <c r="F2" s="246">
        <v>8440</v>
      </c>
      <c r="G2" s="241"/>
      <c r="H2" s="246"/>
      <c r="I2" s="246"/>
      <c r="J2" s="246" t="s">
        <v>433</v>
      </c>
      <c r="K2" s="241"/>
      <c r="L2" s="246"/>
      <c r="M2" s="246"/>
      <c r="N2" s="269" t="s">
        <v>523</v>
      </c>
      <c r="O2" s="241"/>
      <c r="P2" s="246"/>
      <c r="Q2" s="246"/>
      <c r="R2" s="269"/>
      <c r="S2" s="241"/>
      <c r="T2" s="246"/>
      <c r="U2" s="246"/>
      <c r="V2" s="269">
        <v>8440</v>
      </c>
      <c r="W2" s="241"/>
      <c r="X2" s="246"/>
      <c r="Y2" s="246"/>
      <c r="Z2" s="269"/>
      <c r="AA2" s="241"/>
      <c r="AB2" s="246"/>
      <c r="AC2" s="246"/>
      <c r="AD2" s="269"/>
      <c r="AE2" s="241"/>
      <c r="AF2" s="246"/>
      <c r="AG2" s="246"/>
      <c r="AH2" s="269"/>
      <c r="AI2" s="241"/>
      <c r="AJ2" s="246"/>
      <c r="AK2" s="246"/>
      <c r="AL2" s="269"/>
      <c r="AM2" s="241"/>
      <c r="AN2" s="246"/>
      <c r="AO2" s="246"/>
      <c r="AP2" s="269"/>
      <c r="AQ2" s="241"/>
      <c r="AR2" s="246"/>
      <c r="AS2" s="246"/>
      <c r="AT2" s="269"/>
      <c r="AU2" s="241"/>
      <c r="AV2" s="246"/>
      <c r="AW2" s="246"/>
      <c r="AX2" s="269"/>
      <c r="AY2" s="241"/>
      <c r="AZ2" s="246"/>
      <c r="BA2" s="246"/>
      <c r="BB2" s="269"/>
      <c r="BC2" s="241"/>
      <c r="BD2" s="246"/>
      <c r="BE2" s="246"/>
      <c r="BF2" s="269"/>
      <c r="BG2" s="241"/>
      <c r="BH2" s="246"/>
      <c r="BI2" s="246"/>
      <c r="BJ2" s="269"/>
      <c r="BK2" s="241"/>
      <c r="BL2" s="246"/>
      <c r="BM2" s="246"/>
      <c r="BN2" s="269"/>
      <c r="BO2" s="241"/>
      <c r="BP2" s="246"/>
      <c r="BQ2" s="246"/>
      <c r="BR2" s="269"/>
      <c r="BS2" s="241"/>
      <c r="BT2" s="246"/>
      <c r="BU2" s="246"/>
      <c r="BV2" s="269"/>
      <c r="BW2" s="241"/>
      <c r="BX2" s="246"/>
      <c r="BY2" s="246"/>
      <c r="BZ2" s="269"/>
      <c r="CA2" s="241"/>
      <c r="CB2" s="246"/>
      <c r="CC2" s="246"/>
      <c r="CD2" s="269"/>
      <c r="CE2" s="241"/>
      <c r="CF2" s="246"/>
      <c r="CG2" s="246"/>
      <c r="CH2" s="269"/>
      <c r="CI2" s="241"/>
      <c r="CJ2" s="246"/>
      <c r="CK2" s="246"/>
      <c r="CL2" s="269"/>
      <c r="CM2" s="241"/>
      <c r="CN2" s="246"/>
      <c r="CO2" s="246"/>
      <c r="CP2" s="269"/>
      <c r="CQ2" s="241"/>
      <c r="CR2" s="246"/>
      <c r="CS2" s="246"/>
      <c r="CT2" s="269"/>
      <c r="CU2" s="241"/>
      <c r="CV2" s="246"/>
      <c r="CW2" s="246"/>
      <c r="CX2" s="269"/>
      <c r="CY2" s="241"/>
      <c r="CZ2" s="246"/>
      <c r="DA2" s="246"/>
      <c r="DB2" s="269"/>
      <c r="DC2" s="241"/>
      <c r="DD2" s="246"/>
      <c r="DE2" s="246"/>
      <c r="DF2" s="269"/>
      <c r="DG2" s="241"/>
      <c r="DH2" s="246"/>
      <c r="DI2" s="246"/>
      <c r="DJ2" s="269"/>
      <c r="DK2" s="241"/>
      <c r="DL2" s="246"/>
      <c r="DM2" s="246"/>
      <c r="DN2" s="269"/>
    </row>
    <row r="3" spans="1:118" ht="21.15" customHeight="1" thickBot="1" x14ac:dyDescent="0.35">
      <c r="A3" s="299" t="s">
        <v>461</v>
      </c>
      <c r="B3" s="270"/>
      <c r="C3" s="259"/>
      <c r="D3" s="260">
        <f>SUM(D8:D28)</f>
        <v>9432575</v>
      </c>
      <c r="E3" s="260"/>
      <c r="F3" s="321">
        <f>1.70478056499635/2*1.01</f>
        <v>0.86091418532315667</v>
      </c>
      <c r="G3" s="259"/>
      <c r="H3" s="260">
        <f>SUM(H8:H28)</f>
        <v>6184966</v>
      </c>
      <c r="I3" s="260"/>
      <c r="J3" s="258">
        <v>1.26326124280399</v>
      </c>
      <c r="K3" s="259"/>
      <c r="L3" s="260">
        <f>SUM(L8:L28)</f>
        <v>10515072</v>
      </c>
      <c r="M3" s="260"/>
      <c r="N3" s="321">
        <f>(0.81*0.75)</f>
        <v>0.60750000000000004</v>
      </c>
      <c r="O3" s="259"/>
      <c r="P3" s="260">
        <f>SUM(P8:P28)</f>
        <v>0</v>
      </c>
      <c r="Q3" s="260"/>
      <c r="R3" s="258">
        <v>0</v>
      </c>
      <c r="S3" s="259"/>
      <c r="T3" s="260">
        <f>SUM(T8:T28)</f>
        <v>7915303</v>
      </c>
      <c r="U3" s="260"/>
      <c r="V3" s="258">
        <v>0</v>
      </c>
      <c r="W3" s="259"/>
      <c r="X3" s="260">
        <f>SUM(X8:X28)</f>
        <v>10576145</v>
      </c>
      <c r="Y3" s="260"/>
      <c r="Z3" s="258">
        <v>0</v>
      </c>
      <c r="AA3" s="259"/>
      <c r="AB3" s="260">
        <f>SUM(AB8:AB28)</f>
        <v>0</v>
      </c>
      <c r="AC3" s="260"/>
      <c r="AD3" s="258">
        <v>0</v>
      </c>
      <c r="AE3" s="259"/>
      <c r="AF3" s="260">
        <f>SUM(AF8:AF28)</f>
        <v>0</v>
      </c>
      <c r="AG3" s="260"/>
      <c r="AH3" s="258">
        <v>0</v>
      </c>
      <c r="AI3" s="259"/>
      <c r="AJ3" s="260">
        <f>SUM(AJ8:AJ28)</f>
        <v>0</v>
      </c>
      <c r="AK3" s="260"/>
      <c r="AL3" s="258">
        <v>0</v>
      </c>
      <c r="AM3" s="259"/>
      <c r="AN3" s="260">
        <f>SUM(AN8:AN28)</f>
        <v>0</v>
      </c>
      <c r="AO3" s="260"/>
      <c r="AP3" s="258">
        <v>0</v>
      </c>
      <c r="AQ3" s="259"/>
      <c r="AR3" s="260">
        <f>SUM(AR8:AR28)</f>
        <v>10576145</v>
      </c>
      <c r="AS3" s="260"/>
      <c r="AT3" s="258">
        <v>0</v>
      </c>
      <c r="AU3" s="259"/>
      <c r="AV3" s="260"/>
      <c r="AW3" s="260"/>
      <c r="AX3" s="258"/>
      <c r="AY3" s="259"/>
      <c r="AZ3" s="260"/>
      <c r="BA3" s="260"/>
      <c r="BB3" s="258"/>
      <c r="BC3" s="259"/>
      <c r="BD3" s="260"/>
      <c r="BE3" s="260"/>
      <c r="BF3" s="258"/>
      <c r="BG3" s="259"/>
      <c r="BH3" s="260"/>
      <c r="BI3" s="260"/>
      <c r="BJ3" s="258"/>
      <c r="BK3" s="259"/>
      <c r="BL3" s="260"/>
      <c r="BM3" s="260"/>
      <c r="BN3" s="258"/>
      <c r="BO3" s="259"/>
      <c r="BP3" s="260"/>
      <c r="BQ3" s="260"/>
      <c r="BR3" s="258"/>
      <c r="BS3" s="259"/>
      <c r="BT3" s="260"/>
      <c r="BU3" s="260"/>
      <c r="BV3" s="258"/>
      <c r="BW3" s="259"/>
      <c r="BX3" s="260"/>
      <c r="BY3" s="260"/>
      <c r="BZ3" s="258"/>
      <c r="CA3" s="259"/>
      <c r="CB3" s="260"/>
      <c r="CC3" s="260"/>
      <c r="CD3" s="258"/>
      <c r="CE3" s="259"/>
      <c r="CF3" s="260"/>
      <c r="CG3" s="260"/>
      <c r="CH3" s="258"/>
      <c r="CI3" s="259"/>
      <c r="CJ3" s="260"/>
      <c r="CK3" s="260"/>
      <c r="CL3" s="258"/>
      <c r="CM3" s="259"/>
      <c r="CN3" s="260"/>
      <c r="CO3" s="260"/>
      <c r="CP3" s="258"/>
      <c r="CQ3" s="259"/>
      <c r="CR3" s="260"/>
      <c r="CS3" s="260"/>
      <c r="CT3" s="258"/>
      <c r="CU3" s="259"/>
      <c r="CV3" s="260"/>
      <c r="CW3" s="260"/>
      <c r="CX3" s="258"/>
      <c r="CY3" s="259"/>
      <c r="CZ3" s="260"/>
      <c r="DA3" s="260"/>
      <c r="DB3" s="258"/>
      <c r="DC3" s="259"/>
      <c r="DD3" s="260"/>
      <c r="DE3" s="260"/>
      <c r="DF3" s="258"/>
      <c r="DG3" s="259"/>
      <c r="DH3" s="260"/>
      <c r="DI3" s="260"/>
      <c r="DJ3" s="258"/>
      <c r="DK3" s="259"/>
      <c r="DL3" s="260"/>
      <c r="DM3" s="260"/>
      <c r="DN3" s="258"/>
    </row>
    <row r="4" spans="1:118" ht="17.7" customHeight="1" x14ac:dyDescent="0.3">
      <c r="A4" s="271" t="s">
        <v>66</v>
      </c>
      <c r="B4" s="272">
        <f>SUM(B8:B28)</f>
        <v>22321771.697484996</v>
      </c>
      <c r="C4" s="273"/>
      <c r="D4" s="274"/>
      <c r="E4" s="275"/>
      <c r="F4" s="276">
        <f>SUM(F8:F28)</f>
        <v>8120637.6216245731</v>
      </c>
      <c r="G4" s="277"/>
      <c r="H4" s="278"/>
      <c r="I4" s="278"/>
      <c r="J4" s="276">
        <f>SUM(J8:J28)</f>
        <v>7813227.8358604219</v>
      </c>
      <c r="K4" s="277"/>
      <c r="L4" s="278"/>
      <c r="M4" s="278"/>
      <c r="N4" s="276">
        <f>SUM(N8:N28)</f>
        <v>6387906.2400000002</v>
      </c>
      <c r="O4" s="277"/>
      <c r="P4" s="278"/>
      <c r="Q4" s="278"/>
      <c r="R4" s="276">
        <f>SUM(R8:R28)</f>
        <v>0</v>
      </c>
      <c r="S4" s="277"/>
      <c r="T4" s="278"/>
      <c r="U4" s="278"/>
      <c r="V4" s="276">
        <f>SUM(V8:V28)</f>
        <v>0</v>
      </c>
      <c r="W4" s="277"/>
      <c r="X4" s="278"/>
      <c r="Y4" s="278"/>
      <c r="Z4" s="276">
        <f>SUM(Z8:Z28)</f>
        <v>0</v>
      </c>
      <c r="AA4" s="277"/>
      <c r="AB4" s="278"/>
      <c r="AC4" s="278"/>
      <c r="AD4" s="276">
        <f>SUM(AD8:AD28)</f>
        <v>0</v>
      </c>
      <c r="AE4" s="277"/>
      <c r="AF4" s="278"/>
      <c r="AG4" s="278"/>
      <c r="AH4" s="276">
        <f>SUM(AH8:AH28)</f>
        <v>0</v>
      </c>
      <c r="AI4" s="277"/>
      <c r="AJ4" s="278"/>
      <c r="AK4" s="278"/>
      <c r="AL4" s="276">
        <f>SUM(AL8:AL28)</f>
        <v>0</v>
      </c>
      <c r="AM4" s="277"/>
      <c r="AN4" s="278"/>
      <c r="AO4" s="278"/>
      <c r="AP4" s="276">
        <f>SUM(AP8:AP28)</f>
        <v>0</v>
      </c>
      <c r="AQ4" s="277"/>
      <c r="AR4" s="278"/>
      <c r="AS4" s="278"/>
      <c r="AT4" s="276">
        <f>SUM(AT8:AT28)</f>
        <v>0</v>
      </c>
      <c r="AU4" s="277"/>
      <c r="AV4" s="278"/>
      <c r="AW4" s="278"/>
      <c r="AX4" s="276">
        <f>SUM(AX8:AX28)</f>
        <v>0</v>
      </c>
      <c r="AY4" s="277"/>
      <c r="AZ4" s="278"/>
      <c r="BA4" s="278"/>
      <c r="BB4" s="276">
        <f>SUM(BB8:BB28)</f>
        <v>0</v>
      </c>
      <c r="BC4" s="277"/>
      <c r="BD4" s="278"/>
      <c r="BE4" s="278"/>
      <c r="BF4" s="276">
        <f>SUM(BF8:BF28)</f>
        <v>0</v>
      </c>
      <c r="BG4" s="277"/>
      <c r="BH4" s="278"/>
      <c r="BI4" s="278"/>
      <c r="BJ4" s="276">
        <f>SUM(BJ8:BJ28)</f>
        <v>0</v>
      </c>
      <c r="BK4" s="277"/>
      <c r="BL4" s="278"/>
      <c r="BM4" s="278"/>
      <c r="BN4" s="276">
        <f>SUM(BN8:BN28)</f>
        <v>0</v>
      </c>
      <c r="BO4" s="277"/>
      <c r="BP4" s="278"/>
      <c r="BQ4" s="278"/>
      <c r="BR4" s="276">
        <f>SUM(BR8:BR28)</f>
        <v>0</v>
      </c>
      <c r="BS4" s="277"/>
      <c r="BT4" s="278"/>
      <c r="BU4" s="278"/>
      <c r="BV4" s="276">
        <f>SUM(BV8:BV28)</f>
        <v>0</v>
      </c>
      <c r="BW4" s="277"/>
      <c r="BX4" s="278"/>
      <c r="BY4" s="278"/>
      <c r="BZ4" s="276">
        <f>SUM(BZ8:BZ28)</f>
        <v>0</v>
      </c>
      <c r="CA4" s="277"/>
      <c r="CB4" s="278"/>
      <c r="CC4" s="278"/>
      <c r="CD4" s="276">
        <f>SUM(CD8:CD28)</f>
        <v>0</v>
      </c>
      <c r="CE4" s="277"/>
      <c r="CF4" s="278"/>
      <c r="CG4" s="278"/>
      <c r="CH4" s="276">
        <f>SUM(CH8:CH28)</f>
        <v>0</v>
      </c>
      <c r="CI4" s="277"/>
      <c r="CJ4" s="278"/>
      <c r="CK4" s="278"/>
      <c r="CL4" s="276">
        <f>SUM(CL8:CL28)</f>
        <v>0</v>
      </c>
      <c r="CM4" s="277"/>
      <c r="CN4" s="278"/>
      <c r="CO4" s="278"/>
      <c r="CP4" s="276">
        <f>SUM(CP8:CP28)</f>
        <v>0</v>
      </c>
      <c r="CQ4" s="277"/>
      <c r="CR4" s="278"/>
      <c r="CS4" s="278"/>
      <c r="CT4" s="276">
        <f>SUM(CT8:CT28)</f>
        <v>0</v>
      </c>
      <c r="CU4" s="277"/>
      <c r="CV4" s="278"/>
      <c r="CW4" s="278"/>
      <c r="CX4" s="276">
        <f>SUM(CX8:CX28)</f>
        <v>0</v>
      </c>
      <c r="CY4" s="277"/>
      <c r="CZ4" s="278"/>
      <c r="DA4" s="278"/>
      <c r="DB4" s="276">
        <f>SUM(DB8:DB28)</f>
        <v>0</v>
      </c>
      <c r="DC4" s="277"/>
      <c r="DD4" s="278"/>
      <c r="DE4" s="278"/>
      <c r="DF4" s="276">
        <f>SUM(DF8:DF28)</f>
        <v>0</v>
      </c>
      <c r="DG4" s="277"/>
      <c r="DH4" s="278"/>
      <c r="DI4" s="278"/>
      <c r="DJ4" s="276">
        <f>SUM(DJ8:DJ28)</f>
        <v>0</v>
      </c>
      <c r="DK4" s="277"/>
      <c r="DL4" s="278"/>
      <c r="DM4" s="278"/>
      <c r="DN4" s="276">
        <f>SUM(DN8:DN28)</f>
        <v>0</v>
      </c>
    </row>
    <row r="5" spans="1:118" ht="2.1" hidden="1" customHeight="1" x14ac:dyDescent="0.3">
      <c r="A5" s="140"/>
      <c r="B5" s="136"/>
      <c r="C5" s="137"/>
      <c r="D5" s="138"/>
      <c r="E5" s="139"/>
      <c r="F5" s="141"/>
      <c r="G5" s="137"/>
      <c r="H5" s="138"/>
      <c r="I5" s="142"/>
      <c r="J5" s="141"/>
      <c r="K5" s="137"/>
      <c r="L5" s="138"/>
      <c r="M5" s="142"/>
      <c r="N5" s="141"/>
      <c r="O5" s="137"/>
      <c r="P5" s="138"/>
      <c r="Q5" s="142"/>
      <c r="R5" s="141"/>
      <c r="S5" s="137"/>
      <c r="T5" s="138"/>
      <c r="U5" s="142"/>
      <c r="V5" s="141"/>
      <c r="W5" s="137"/>
      <c r="X5" s="138"/>
      <c r="Y5" s="142"/>
      <c r="Z5" s="141"/>
      <c r="AA5" s="137"/>
      <c r="AB5" s="138"/>
      <c r="AC5" s="142"/>
      <c r="AD5" s="141"/>
      <c r="AE5" s="137"/>
      <c r="AF5" s="138"/>
      <c r="AG5" s="142"/>
      <c r="AH5" s="141"/>
      <c r="AI5" s="137"/>
      <c r="AJ5" s="138"/>
      <c r="AK5" s="142"/>
      <c r="AL5" s="141"/>
      <c r="AM5" s="137"/>
      <c r="AN5" s="138"/>
      <c r="AO5" s="142"/>
      <c r="AP5" s="141"/>
      <c r="AQ5" s="137"/>
      <c r="AR5" s="138"/>
      <c r="AS5" s="142"/>
      <c r="AT5" s="141"/>
      <c r="AU5" s="137"/>
      <c r="AV5" s="138"/>
      <c r="AW5" s="142"/>
      <c r="AX5" s="141"/>
      <c r="AY5" s="137"/>
      <c r="AZ5" s="138"/>
      <c r="BA5" s="142"/>
      <c r="BB5" s="141"/>
      <c r="BC5" s="137"/>
      <c r="BD5" s="138"/>
      <c r="BE5" s="142"/>
      <c r="BF5" s="141"/>
      <c r="BG5" s="137"/>
      <c r="BH5" s="138"/>
      <c r="BI5" s="142"/>
      <c r="BJ5" s="141"/>
      <c r="BK5" s="137"/>
      <c r="BL5" s="138"/>
      <c r="BM5" s="142"/>
      <c r="BN5" s="141"/>
      <c r="BO5" s="137"/>
      <c r="BP5" s="138"/>
      <c r="BQ5" s="142"/>
      <c r="BR5" s="141"/>
      <c r="BS5" s="137"/>
      <c r="BT5" s="138"/>
      <c r="BU5" s="142"/>
      <c r="BV5" s="141"/>
      <c r="BW5" s="137"/>
      <c r="BX5" s="138"/>
      <c r="BY5" s="142"/>
      <c r="BZ5" s="141"/>
      <c r="CA5" s="137"/>
      <c r="CB5" s="138"/>
      <c r="CC5" s="142"/>
      <c r="CD5" s="141"/>
      <c r="CE5" s="137"/>
      <c r="CF5" s="138"/>
      <c r="CG5" s="142"/>
      <c r="CH5" s="141"/>
      <c r="CI5" s="137"/>
      <c r="CJ5" s="138"/>
      <c r="CK5" s="142"/>
      <c r="CL5" s="141"/>
      <c r="CM5" s="137"/>
      <c r="CN5" s="138"/>
      <c r="CO5" s="142"/>
      <c r="CP5" s="141"/>
      <c r="CQ5" s="137"/>
      <c r="CR5" s="138"/>
      <c r="CS5" s="142"/>
      <c r="CT5" s="141"/>
      <c r="CU5" s="137"/>
      <c r="CV5" s="138"/>
      <c r="CW5" s="142"/>
      <c r="CX5" s="141"/>
      <c r="CY5" s="137"/>
      <c r="CZ5" s="138"/>
      <c r="DA5" s="142"/>
      <c r="DB5" s="141"/>
      <c r="DC5" s="137"/>
      <c r="DD5" s="138"/>
      <c r="DE5" s="142"/>
      <c r="DF5" s="141"/>
      <c r="DG5" s="137"/>
      <c r="DH5" s="138"/>
      <c r="DI5" s="142"/>
      <c r="DJ5" s="141"/>
      <c r="DK5" s="137"/>
      <c r="DL5" s="138"/>
      <c r="DM5" s="142"/>
      <c r="DN5" s="141"/>
    </row>
    <row r="6" spans="1:118" ht="2.1" hidden="1" customHeight="1" x14ac:dyDescent="0.3">
      <c r="A6" s="140"/>
      <c r="B6" s="136"/>
      <c r="C6" s="137"/>
      <c r="D6" s="138"/>
      <c r="E6" s="139"/>
      <c r="F6" s="141"/>
      <c r="G6" s="137"/>
      <c r="H6" s="138"/>
      <c r="I6" s="142"/>
      <c r="J6" s="141"/>
      <c r="K6" s="137"/>
      <c r="L6" s="138"/>
      <c r="M6" s="142"/>
      <c r="N6" s="141"/>
      <c r="O6" s="137"/>
      <c r="P6" s="138"/>
      <c r="Q6" s="142"/>
      <c r="R6" s="141"/>
      <c r="S6" s="137"/>
      <c r="T6" s="138"/>
      <c r="U6" s="142"/>
      <c r="V6" s="141"/>
      <c r="W6" s="137"/>
      <c r="X6" s="138"/>
      <c r="Y6" s="142"/>
      <c r="Z6" s="141"/>
      <c r="AA6" s="137"/>
      <c r="AB6" s="138"/>
      <c r="AC6" s="142"/>
      <c r="AD6" s="141"/>
      <c r="AE6" s="137"/>
      <c r="AF6" s="138"/>
      <c r="AG6" s="142"/>
      <c r="AH6" s="141"/>
      <c r="AI6" s="137"/>
      <c r="AJ6" s="138"/>
      <c r="AK6" s="142"/>
      <c r="AL6" s="141"/>
      <c r="AM6" s="137"/>
      <c r="AN6" s="138"/>
      <c r="AO6" s="142"/>
      <c r="AP6" s="141"/>
      <c r="AQ6" s="137"/>
      <c r="AR6" s="138"/>
      <c r="AS6" s="142"/>
      <c r="AT6" s="141"/>
      <c r="AU6" s="137"/>
      <c r="AV6" s="138"/>
      <c r="AW6" s="142"/>
      <c r="AX6" s="141"/>
      <c r="AY6" s="137"/>
      <c r="AZ6" s="138"/>
      <c r="BA6" s="142"/>
      <c r="BB6" s="141"/>
      <c r="BC6" s="137"/>
      <c r="BD6" s="138"/>
      <c r="BE6" s="142"/>
      <c r="BF6" s="141"/>
      <c r="BG6" s="137"/>
      <c r="BH6" s="138"/>
      <c r="BI6" s="142"/>
      <c r="BJ6" s="141"/>
      <c r="BK6" s="137"/>
      <c r="BL6" s="138"/>
      <c r="BM6" s="142"/>
      <c r="BN6" s="141"/>
      <c r="BO6" s="137"/>
      <c r="BP6" s="138"/>
      <c r="BQ6" s="142"/>
      <c r="BR6" s="141"/>
      <c r="BS6" s="137"/>
      <c r="BT6" s="138"/>
      <c r="BU6" s="142"/>
      <c r="BV6" s="141"/>
      <c r="BW6" s="137"/>
      <c r="BX6" s="138"/>
      <c r="BY6" s="142"/>
      <c r="BZ6" s="141"/>
      <c r="CA6" s="137"/>
      <c r="CB6" s="138"/>
      <c r="CC6" s="142"/>
      <c r="CD6" s="141"/>
      <c r="CE6" s="137"/>
      <c r="CF6" s="138"/>
      <c r="CG6" s="142"/>
      <c r="CH6" s="141"/>
      <c r="CI6" s="137"/>
      <c r="CJ6" s="138"/>
      <c r="CK6" s="142"/>
      <c r="CL6" s="141"/>
      <c r="CM6" s="137"/>
      <c r="CN6" s="138"/>
      <c r="CO6" s="142"/>
      <c r="CP6" s="141"/>
      <c r="CQ6" s="137"/>
      <c r="CR6" s="138"/>
      <c r="CS6" s="142"/>
      <c r="CT6" s="141"/>
      <c r="CU6" s="137"/>
      <c r="CV6" s="138"/>
      <c r="CW6" s="142"/>
      <c r="CX6" s="141"/>
      <c r="CY6" s="137"/>
      <c r="CZ6" s="138"/>
      <c r="DA6" s="142"/>
      <c r="DB6" s="141"/>
      <c r="DC6" s="137"/>
      <c r="DD6" s="138"/>
      <c r="DE6" s="142"/>
      <c r="DF6" s="141"/>
      <c r="DG6" s="137"/>
      <c r="DH6" s="138"/>
      <c r="DI6" s="142"/>
      <c r="DJ6" s="141"/>
      <c r="DK6" s="137"/>
      <c r="DL6" s="138"/>
      <c r="DM6" s="142"/>
      <c r="DN6" s="141"/>
    </row>
    <row r="7" spans="1:118" ht="2.1" hidden="1" customHeight="1" thickBot="1" x14ac:dyDescent="0.35">
      <c r="A7" s="143"/>
      <c r="B7" s="144"/>
      <c r="C7" s="145"/>
      <c r="D7" s="146"/>
      <c r="E7" s="147"/>
      <c r="F7" s="148"/>
      <c r="G7" s="145"/>
      <c r="H7" s="146"/>
      <c r="I7" s="149"/>
      <c r="J7" s="148"/>
      <c r="K7" s="145"/>
      <c r="L7" s="146"/>
      <c r="M7" s="149"/>
      <c r="N7" s="148"/>
      <c r="O7" s="145"/>
      <c r="P7" s="146"/>
      <c r="Q7" s="149"/>
      <c r="R7" s="148"/>
      <c r="S7" s="145"/>
      <c r="T7" s="146"/>
      <c r="U7" s="149"/>
      <c r="V7" s="148"/>
      <c r="W7" s="145"/>
      <c r="X7" s="146"/>
      <c r="Y7" s="149"/>
      <c r="Z7" s="148"/>
      <c r="AA7" s="145"/>
      <c r="AB7" s="146"/>
      <c r="AC7" s="149"/>
      <c r="AD7" s="148"/>
      <c r="AE7" s="145"/>
      <c r="AF7" s="146"/>
      <c r="AG7" s="149"/>
      <c r="AH7" s="148"/>
      <c r="AI7" s="145"/>
      <c r="AJ7" s="146"/>
      <c r="AK7" s="149"/>
      <c r="AL7" s="148"/>
      <c r="AM7" s="145"/>
      <c r="AN7" s="146"/>
      <c r="AO7" s="149"/>
      <c r="AP7" s="148"/>
      <c r="AQ7" s="145"/>
      <c r="AR7" s="146"/>
      <c r="AS7" s="149"/>
      <c r="AT7" s="148"/>
      <c r="AU7" s="145"/>
      <c r="AV7" s="146"/>
      <c r="AW7" s="149"/>
      <c r="AX7" s="148"/>
      <c r="AY7" s="145"/>
      <c r="AZ7" s="146"/>
      <c r="BA7" s="149"/>
      <c r="BB7" s="148"/>
      <c r="BC7" s="145"/>
      <c r="BD7" s="146"/>
      <c r="BE7" s="149"/>
      <c r="BF7" s="148"/>
      <c r="BG7" s="145"/>
      <c r="BH7" s="146"/>
      <c r="BI7" s="149"/>
      <c r="BJ7" s="148"/>
      <c r="BK7" s="145"/>
      <c r="BL7" s="146"/>
      <c r="BM7" s="149"/>
      <c r="BN7" s="148"/>
      <c r="BO7" s="145"/>
      <c r="BP7" s="146"/>
      <c r="BQ7" s="149"/>
      <c r="BR7" s="148"/>
      <c r="BS7" s="145"/>
      <c r="BT7" s="146"/>
      <c r="BU7" s="149"/>
      <c r="BV7" s="148"/>
      <c r="BW7" s="145"/>
      <c r="BX7" s="146"/>
      <c r="BY7" s="149"/>
      <c r="BZ7" s="148"/>
      <c r="CA7" s="145"/>
      <c r="CB7" s="146"/>
      <c r="CC7" s="149"/>
      <c r="CD7" s="148"/>
      <c r="CE7" s="145"/>
      <c r="CF7" s="146"/>
      <c r="CG7" s="149"/>
      <c r="CH7" s="148"/>
      <c r="CI7" s="145"/>
      <c r="CJ7" s="146"/>
      <c r="CK7" s="149"/>
      <c r="CL7" s="148"/>
      <c r="CM7" s="145"/>
      <c r="CN7" s="146"/>
      <c r="CO7" s="149"/>
      <c r="CP7" s="148"/>
      <c r="CQ7" s="145"/>
      <c r="CR7" s="146"/>
      <c r="CS7" s="149"/>
      <c r="CT7" s="148"/>
      <c r="CU7" s="145"/>
      <c r="CV7" s="146"/>
      <c r="CW7" s="149"/>
      <c r="CX7" s="148"/>
      <c r="CY7" s="145"/>
      <c r="CZ7" s="146"/>
      <c r="DA7" s="149"/>
      <c r="DB7" s="148"/>
      <c r="DC7" s="145"/>
      <c r="DD7" s="146"/>
      <c r="DE7" s="149"/>
      <c r="DF7" s="148"/>
      <c r="DG7" s="145"/>
      <c r="DH7" s="146"/>
      <c r="DI7" s="149"/>
      <c r="DJ7" s="148"/>
      <c r="DK7" s="145"/>
      <c r="DL7" s="146"/>
      <c r="DM7" s="149"/>
      <c r="DN7" s="148"/>
    </row>
    <row r="8" spans="1:118" ht="13.65" customHeight="1" x14ac:dyDescent="0.3">
      <c r="A8" s="15" t="s">
        <v>110</v>
      </c>
      <c r="B8" s="19">
        <f>F8+J8+N8+R8+V8+Z8+AD8+AH8+AL8+AP8+AT8+AX8+BB8+BF8+BJ8+BN8+BR8+BV8+BZ8+CD8+CH8+CL8+CP8+CT8+CX8+DB8+DF8+DJ8+DN8</f>
        <v>3622864.1359583661</v>
      </c>
      <c r="C8" s="31" t="s">
        <v>33</v>
      </c>
      <c r="D8" s="29">
        <f>IF(C8="x",'Gemensamma Tjänster'!$A9,0)</f>
        <v>2467195</v>
      </c>
      <c r="E8" s="35">
        <f t="shared" ref="E8:E28" si="0">IF(D8&gt;0,D8/D$3,0)</f>
        <v>0.26156113256454361</v>
      </c>
      <c r="F8" s="11">
        <f>D8*F$3</f>
        <v>2124043.1734583657</v>
      </c>
      <c r="G8" s="30"/>
      <c r="H8" s="29">
        <f>IF(G8="x",'Gemensamma Tjänster'!$A9,0)</f>
        <v>0</v>
      </c>
      <c r="I8" s="35">
        <f t="shared" ref="I8:I28" si="1">IF(H8&gt;0,H8/H$3,0)</f>
        <v>0</v>
      </c>
      <c r="J8" s="11">
        <f>H8*J$3</f>
        <v>0</v>
      </c>
      <c r="K8" s="31" t="s">
        <v>33</v>
      </c>
      <c r="L8" s="29">
        <f>IF(K8="x",'Gemensamma Tjänster'!$A9,0)</f>
        <v>2467195</v>
      </c>
      <c r="M8" s="35">
        <f t="shared" ref="M8:M28" si="2">IF(L8&gt;0,L8/L$3,0)</f>
        <v>0.23463415181560335</v>
      </c>
      <c r="N8" s="11">
        <f>L8*N$3</f>
        <v>1498820.9625000001</v>
      </c>
      <c r="O8" s="31"/>
      <c r="P8" s="29">
        <f>IF(O8="x",'Gemensamma Tjänster'!$A9,0)</f>
        <v>0</v>
      </c>
      <c r="Q8" s="35">
        <f t="shared" ref="Q8:Q28" si="3">IF(P8&gt;0,P8/P$3,0)</f>
        <v>0</v>
      </c>
      <c r="R8" s="11">
        <f>P8*R$3</f>
        <v>0</v>
      </c>
      <c r="S8" s="31"/>
      <c r="T8" s="29">
        <f>IF(S8="x",'Gemensamma Tjänster'!$A9,0)</f>
        <v>0</v>
      </c>
      <c r="U8" s="35">
        <f t="shared" ref="U8:U28" si="4">IF(T8&gt;0,T8/T$3,0)</f>
        <v>0</v>
      </c>
      <c r="V8" s="11">
        <f>T8*V$3</f>
        <v>0</v>
      </c>
      <c r="W8" s="15" t="s">
        <v>33</v>
      </c>
      <c r="X8" s="29">
        <f>IF(W8="x",'Gemensamma Tjänster'!$A9,0)</f>
        <v>2467195</v>
      </c>
      <c r="Y8" s="35">
        <f t="shared" ref="Y8:Y28" si="5">IF(X8&gt;0,X8/X$3,0)</f>
        <v>0.23327923359598418</v>
      </c>
      <c r="Z8" s="11">
        <f>X8*Z$3</f>
        <v>0</v>
      </c>
      <c r="AA8" s="15"/>
      <c r="AB8" s="29">
        <f>IF(AA8="x",'Gemensamma Tjänster'!$A9,0)</f>
        <v>0</v>
      </c>
      <c r="AC8" s="35">
        <f t="shared" ref="AC8:AC28" si="6">IF(AB8&gt;0,AB8/AB$3,0)</f>
        <v>0</v>
      </c>
      <c r="AD8" s="11">
        <f>AB8*AD$3</f>
        <v>0</v>
      </c>
      <c r="AE8" s="15"/>
      <c r="AF8" s="29">
        <f>IF(AE8="x",'Gemensamma Tjänster'!$A9,0)</f>
        <v>0</v>
      </c>
      <c r="AG8" s="35">
        <f t="shared" ref="AG8:AG28" si="7">IF(AF8&gt;0,AF8/AF$3,0)</f>
        <v>0</v>
      </c>
      <c r="AH8" s="11">
        <f>AF8*AH$3</f>
        <v>0</v>
      </c>
      <c r="AI8" s="15"/>
      <c r="AJ8" s="29">
        <f>IF(AI8="x",'Gemensamma Tjänster'!$A9,0)</f>
        <v>0</v>
      </c>
      <c r="AK8" s="35">
        <f t="shared" ref="AK8:AK28" si="8">IF(AJ8&gt;0,AJ8/AJ$3,0)</f>
        <v>0</v>
      </c>
      <c r="AL8" s="11">
        <f>AJ8*AL$3</f>
        <v>0</v>
      </c>
      <c r="AM8" s="15"/>
      <c r="AN8" s="29">
        <f>IF(AM8="x",'Gemensamma Tjänster'!$A9,0)</f>
        <v>0</v>
      </c>
      <c r="AO8" s="35">
        <f t="shared" ref="AO8:AO28" si="9">IF(AN8&gt;0,AN8/AN$3,0)</f>
        <v>0</v>
      </c>
      <c r="AP8" s="11">
        <f>AN8*AP$3</f>
        <v>0</v>
      </c>
      <c r="AQ8" s="15" t="s">
        <v>33</v>
      </c>
      <c r="AR8" s="29">
        <f>IF(AQ8="x",'Gemensamma Tjänster'!$A9,0)</f>
        <v>2467195</v>
      </c>
      <c r="AS8" s="35">
        <f t="shared" ref="AS8:AS28" si="10">IF(AR8&gt;0,AR8/AR$3,0)</f>
        <v>0.23327923359598418</v>
      </c>
      <c r="AT8" s="11">
        <f>AR8*AT$3</f>
        <v>0</v>
      </c>
      <c r="AU8" s="15" t="s">
        <v>33</v>
      </c>
      <c r="AV8" s="29">
        <f>IF(AU8="x",'Gemensamma Tjänster'!$A9,0)</f>
        <v>2467195</v>
      </c>
      <c r="AW8" s="35" t="e">
        <f t="shared" ref="AW8:AW28" si="11">IF(AV8&gt;0,AV8/AV$3,0)</f>
        <v>#DIV/0!</v>
      </c>
      <c r="AX8" s="11">
        <f>AV8*AX$3</f>
        <v>0</v>
      </c>
      <c r="AY8" s="15" t="s">
        <v>33</v>
      </c>
      <c r="AZ8" s="29">
        <f>IF(AY8="x",'Gemensamma Tjänster'!$A9,0)</f>
        <v>2467195</v>
      </c>
      <c r="BA8" s="35" t="e">
        <f t="shared" ref="BA8:BA28" si="12">IF(AZ8&gt;0,AZ8/AZ$3,0)</f>
        <v>#DIV/0!</v>
      </c>
      <c r="BB8" s="11">
        <f>AZ8*BB$3</f>
        <v>0</v>
      </c>
      <c r="BC8" s="15" t="s">
        <v>33</v>
      </c>
      <c r="BD8" s="29">
        <f>IF(BC8="x",'Gemensamma Tjänster'!$A9,0)</f>
        <v>2467195</v>
      </c>
      <c r="BE8" s="35" t="e">
        <f t="shared" ref="BE8:BE28" si="13">IF(BD8&gt;0,BD8/BD$3,0)</f>
        <v>#DIV/0!</v>
      </c>
      <c r="BF8" s="11">
        <f>BD8*BF$3</f>
        <v>0</v>
      </c>
      <c r="BG8" s="15" t="s">
        <v>33</v>
      </c>
      <c r="BH8" s="29">
        <f>IF(BG8="x",'Gemensamma Tjänster'!$A9,0)</f>
        <v>2467195</v>
      </c>
      <c r="BI8" s="35" t="e">
        <f t="shared" ref="BI8:BI28" si="14">IF(BH8&gt;0,BH8/BH$3,0)</f>
        <v>#DIV/0!</v>
      </c>
      <c r="BJ8" s="11">
        <f>BH8*BJ$3</f>
        <v>0</v>
      </c>
      <c r="BK8" s="15" t="s">
        <v>33</v>
      </c>
      <c r="BL8" s="29">
        <f>IF(BK8="x",'Gemensamma Tjänster'!$A9,0)</f>
        <v>2467195</v>
      </c>
      <c r="BM8" s="35" t="e">
        <f t="shared" ref="BM8:BM28" si="15">IF(BL8&gt;0,BL8/BL$3,0)</f>
        <v>#DIV/0!</v>
      </c>
      <c r="BN8" s="11">
        <f>BL8*BN$3</f>
        <v>0</v>
      </c>
      <c r="BO8" s="15" t="s">
        <v>33</v>
      </c>
      <c r="BP8" s="29">
        <f>IF(BO8="x",'Gemensamma Tjänster'!$A9,0)</f>
        <v>2467195</v>
      </c>
      <c r="BQ8" s="35" t="e">
        <f t="shared" ref="BQ8:BQ28" si="16">IF(BP8&gt;0,BP8/BP$3,0)</f>
        <v>#DIV/0!</v>
      </c>
      <c r="BR8" s="11">
        <f>BP8*BR$3</f>
        <v>0</v>
      </c>
      <c r="BS8" s="15" t="s">
        <v>33</v>
      </c>
      <c r="BT8" s="29">
        <f>IF(BS8="x",'Gemensamma Tjänster'!$A9,0)</f>
        <v>2467195</v>
      </c>
      <c r="BU8" s="35" t="e">
        <f t="shared" ref="BU8:BU28" si="17">IF(BT8&gt;0,BT8/BT$3,0)</f>
        <v>#DIV/0!</v>
      </c>
      <c r="BV8" s="11">
        <f>BT8*BV$3</f>
        <v>0</v>
      </c>
      <c r="BW8" s="15" t="s">
        <v>33</v>
      </c>
      <c r="BX8" s="29">
        <f>IF(BW8="x",'Gemensamma Tjänster'!$A9,0)</f>
        <v>2467195</v>
      </c>
      <c r="BY8" s="35" t="e">
        <f t="shared" ref="BY8:BY28" si="18">IF(BX8&gt;0,BX8/BX$3,0)</f>
        <v>#DIV/0!</v>
      </c>
      <c r="BZ8" s="11">
        <f>BX8*BZ$3</f>
        <v>0</v>
      </c>
      <c r="CA8" s="15" t="s">
        <v>33</v>
      </c>
      <c r="CB8" s="29">
        <f>IF(CA8="x",'Gemensamma Tjänster'!$A9,0)</f>
        <v>2467195</v>
      </c>
      <c r="CC8" s="35" t="e">
        <f t="shared" ref="CC8:CC28" si="19">IF(CB8&gt;0,CB8/CB$3,0)</f>
        <v>#DIV/0!</v>
      </c>
      <c r="CD8" s="11">
        <f>CB8*CD$3</f>
        <v>0</v>
      </c>
      <c r="CE8" s="15" t="s">
        <v>33</v>
      </c>
      <c r="CF8" s="29">
        <f>IF(CE8="x",'Gemensamma Tjänster'!$A9,0)</f>
        <v>2467195</v>
      </c>
      <c r="CG8" s="35" t="e">
        <f t="shared" ref="CG8:CG28" si="20">IF(CF8&gt;0,CF8/CF$3,0)</f>
        <v>#DIV/0!</v>
      </c>
      <c r="CH8" s="11">
        <f>CF8*CH$3</f>
        <v>0</v>
      </c>
      <c r="CI8" s="15" t="s">
        <v>33</v>
      </c>
      <c r="CJ8" s="29">
        <f>IF(CI8="x",'Gemensamma Tjänster'!$A9,0)</f>
        <v>2467195</v>
      </c>
      <c r="CK8" s="35" t="e">
        <f t="shared" ref="CK8:CK28" si="21">IF(CJ8&gt;0,CJ8/CJ$3,0)</f>
        <v>#DIV/0!</v>
      </c>
      <c r="CL8" s="11">
        <f>CJ8*CL$3</f>
        <v>0</v>
      </c>
      <c r="CM8" s="15" t="s">
        <v>33</v>
      </c>
      <c r="CN8" s="29">
        <f>IF(CM8="x",'Gemensamma Tjänster'!$A9,0)</f>
        <v>2467195</v>
      </c>
      <c r="CO8" s="35" t="e">
        <f t="shared" ref="CO8:CO28" si="22">IF(CN8&gt;0,CN8/CN$3,0)</f>
        <v>#DIV/0!</v>
      </c>
      <c r="CP8" s="11">
        <f>CN8*CP$3</f>
        <v>0</v>
      </c>
      <c r="CQ8" s="15" t="s">
        <v>33</v>
      </c>
      <c r="CR8" s="29">
        <f>IF(CQ8="x",'Gemensamma Tjänster'!$A9,0)</f>
        <v>2467195</v>
      </c>
      <c r="CS8" s="35" t="e">
        <f t="shared" ref="CS8:CS28" si="23">IF(CR8&gt;0,CR8/CR$3,0)</f>
        <v>#DIV/0!</v>
      </c>
      <c r="CT8" s="11">
        <f>CR8*CT$3</f>
        <v>0</v>
      </c>
      <c r="CU8" s="15" t="s">
        <v>33</v>
      </c>
      <c r="CV8" s="29">
        <f>IF(CU8="x",'Gemensamma Tjänster'!$A9,0)</f>
        <v>2467195</v>
      </c>
      <c r="CW8" s="35" t="e">
        <f t="shared" ref="CW8:CW28" si="24">IF(CV8&gt;0,CV8/CV$3,0)</f>
        <v>#DIV/0!</v>
      </c>
      <c r="CX8" s="11">
        <f>CV8*CX$3</f>
        <v>0</v>
      </c>
      <c r="CY8" s="15" t="s">
        <v>33</v>
      </c>
      <c r="CZ8" s="29">
        <f>IF(CY8="x",'Gemensamma Tjänster'!$A9,0)</f>
        <v>2467195</v>
      </c>
      <c r="DA8" s="35" t="e">
        <f t="shared" ref="DA8:DA28" si="25">IF(CZ8&gt;0,CZ8/CZ$3,0)</f>
        <v>#DIV/0!</v>
      </c>
      <c r="DB8" s="11">
        <f>CZ8*DB$3</f>
        <v>0</v>
      </c>
      <c r="DC8" s="15" t="s">
        <v>33</v>
      </c>
      <c r="DD8" s="29">
        <f>IF(DC8="x",'Gemensamma Tjänster'!$A9,0)</f>
        <v>2467195</v>
      </c>
      <c r="DE8" s="35" t="e">
        <f t="shared" ref="DE8:DE28" si="26">IF(DD8&gt;0,DD8/DD$3,0)</f>
        <v>#DIV/0!</v>
      </c>
      <c r="DF8" s="11">
        <f>DD8*DF$3</f>
        <v>0</v>
      </c>
      <c r="DG8" s="15" t="s">
        <v>33</v>
      </c>
      <c r="DH8" s="29">
        <f>IF(DG8="x",'Gemensamma Tjänster'!$A9,0)</f>
        <v>2467195</v>
      </c>
      <c r="DI8" s="35" t="e">
        <f t="shared" ref="DI8:DI28" si="27">IF(DH8&gt;0,DH8/DH$3,0)</f>
        <v>#DIV/0!</v>
      </c>
      <c r="DJ8" s="11">
        <f>DH8*DJ$3</f>
        <v>0</v>
      </c>
      <c r="DK8" s="15" t="s">
        <v>33</v>
      </c>
      <c r="DL8" s="29">
        <f>IF(DK8="x",'Gemensamma Tjänster'!$A9,0)</f>
        <v>2467195</v>
      </c>
      <c r="DM8" s="35" t="e">
        <f t="shared" ref="DM8:DM28" si="28">IF(DL8&gt;0,DL8/DL$3,0)</f>
        <v>#DIV/0!</v>
      </c>
      <c r="DN8" s="11">
        <f>DL8*DN$3</f>
        <v>0</v>
      </c>
    </row>
    <row r="9" spans="1:118" ht="15.75" customHeight="1" x14ac:dyDescent="0.3">
      <c r="A9" s="14" t="s">
        <v>26</v>
      </c>
      <c r="B9" s="18">
        <f t="shared" ref="B9:B28" si="29">F9+J9+N9+R9+V9+Z9+AD9+AH9+AL9+AP9+AT9+AX9+BB9+BF9+BJ9+BN9+BR9+BV9+BZ9+CD9+CH9+CL9+CP9+CT9+CX9+DB9+DF9+DJ9+DN9</f>
        <v>1110469.7683405352</v>
      </c>
      <c r="C9" s="32" t="s">
        <v>33</v>
      </c>
      <c r="D9" s="23">
        <f>IF(C9="x",'Gemensamma Tjänster'!$A10,0)</f>
        <v>406516</v>
      </c>
      <c r="E9" s="26">
        <f t="shared" si="0"/>
        <v>4.3097033418764231E-2</v>
      </c>
      <c r="F9" s="303">
        <f t="shared" ref="F9:F28" si="30">D9*F$3</f>
        <v>349975.39096082834</v>
      </c>
      <c r="G9" s="14" t="s">
        <v>33</v>
      </c>
      <c r="H9" s="23">
        <f>IF(G9="x",'Gemensamma Tjänster'!$A10,0)</f>
        <v>406516</v>
      </c>
      <c r="I9" s="26">
        <f t="shared" si="1"/>
        <v>6.5726472869858943E-2</v>
      </c>
      <c r="J9" s="10">
        <f t="shared" ref="J9:J28" si="31">H9*J$3</f>
        <v>513535.9073797068</v>
      </c>
      <c r="K9" s="32" t="s">
        <v>33</v>
      </c>
      <c r="L9" s="23">
        <f>IF(K9="x",'Gemensamma Tjänster'!$A10,0)</f>
        <v>406516</v>
      </c>
      <c r="M9" s="26">
        <f t="shared" si="2"/>
        <v>3.8660315402500332E-2</v>
      </c>
      <c r="N9" s="10">
        <f t="shared" ref="N9:N28" si="32">L9*N$3</f>
        <v>246958.47000000003</v>
      </c>
      <c r="O9" s="32"/>
      <c r="P9" s="23">
        <f>IF(O9="x",'Gemensamma Tjänster'!$A10,0)</f>
        <v>0</v>
      </c>
      <c r="Q9" s="26">
        <f t="shared" si="3"/>
        <v>0</v>
      </c>
      <c r="R9" s="10">
        <f t="shared" ref="R9:R28" si="33">P9*R$3</f>
        <v>0</v>
      </c>
      <c r="S9" s="14" t="s">
        <v>33</v>
      </c>
      <c r="T9" s="23">
        <f>IF(S9="x",'Gemensamma Tjänster'!$A10,0)</f>
        <v>406516</v>
      </c>
      <c r="U9" s="26">
        <f t="shared" si="4"/>
        <v>5.135823606499966E-2</v>
      </c>
      <c r="V9" s="10">
        <f t="shared" ref="V9:V28" si="34">T9*V$3</f>
        <v>0</v>
      </c>
      <c r="W9" s="14" t="s">
        <v>33</v>
      </c>
      <c r="X9" s="23">
        <f>IF(W9="x",'Gemensamma Tjänster'!$A10,0)</f>
        <v>406516</v>
      </c>
      <c r="Y9" s="26">
        <f t="shared" si="5"/>
        <v>3.8437067570461635E-2</v>
      </c>
      <c r="Z9" s="10">
        <f t="shared" ref="Z9:Z28" si="35">X9*Z$3</f>
        <v>0</v>
      </c>
      <c r="AA9" s="14"/>
      <c r="AB9" s="23">
        <f>IF(AA9="x",'Gemensamma Tjänster'!$A10,0)</f>
        <v>0</v>
      </c>
      <c r="AC9" s="26">
        <f t="shared" si="6"/>
        <v>0</v>
      </c>
      <c r="AD9" s="10">
        <f t="shared" ref="AD9:AD28" si="36">AB9*AD$3</f>
        <v>0</v>
      </c>
      <c r="AE9" s="14"/>
      <c r="AF9" s="23">
        <f>IF(AE9="x",'Gemensamma Tjänster'!$A10,0)</f>
        <v>0</v>
      </c>
      <c r="AG9" s="26">
        <f t="shared" si="7"/>
        <v>0</v>
      </c>
      <c r="AH9" s="10">
        <f t="shared" ref="AH9:AH28" si="37">AF9*AH$3</f>
        <v>0</v>
      </c>
      <c r="AI9" s="14"/>
      <c r="AJ9" s="23">
        <f>IF(AI9="x",'Gemensamma Tjänster'!$A10,0)</f>
        <v>0</v>
      </c>
      <c r="AK9" s="26">
        <f t="shared" si="8"/>
        <v>0</v>
      </c>
      <c r="AL9" s="10">
        <f t="shared" ref="AL9:AL28" si="38">AJ9*AL$3</f>
        <v>0</v>
      </c>
      <c r="AM9" s="14"/>
      <c r="AN9" s="23">
        <f>IF(AM9="x",'Gemensamma Tjänster'!$A10,0)</f>
        <v>0</v>
      </c>
      <c r="AO9" s="26">
        <f t="shared" si="9"/>
        <v>0</v>
      </c>
      <c r="AP9" s="10">
        <f t="shared" ref="AP9:AP28" si="39">AN9*AP$3</f>
        <v>0</v>
      </c>
      <c r="AQ9" s="14" t="s">
        <v>33</v>
      </c>
      <c r="AR9" s="23">
        <f>IF(AQ9="x",'Gemensamma Tjänster'!$A10,0)</f>
        <v>406516</v>
      </c>
      <c r="AS9" s="26">
        <f t="shared" si="10"/>
        <v>3.8437067570461635E-2</v>
      </c>
      <c r="AT9" s="10">
        <f t="shared" ref="AT9:AT28" si="40">AR9*AT$3</f>
        <v>0</v>
      </c>
      <c r="AU9" s="14" t="s">
        <v>33</v>
      </c>
      <c r="AV9" s="23">
        <f>IF(AU9="x",'Gemensamma Tjänster'!$A10,0)</f>
        <v>406516</v>
      </c>
      <c r="AW9" s="26" t="e">
        <f t="shared" si="11"/>
        <v>#DIV/0!</v>
      </c>
      <c r="AX9" s="10">
        <f t="shared" ref="AX9:AX28" si="41">AV9*AX$3</f>
        <v>0</v>
      </c>
      <c r="AY9" s="14" t="s">
        <v>33</v>
      </c>
      <c r="AZ9" s="23">
        <f>IF(AY9="x",'Gemensamma Tjänster'!$A10,0)</f>
        <v>406516</v>
      </c>
      <c r="BA9" s="26" t="e">
        <f t="shared" si="12"/>
        <v>#DIV/0!</v>
      </c>
      <c r="BB9" s="10">
        <f t="shared" ref="BB9:BB28" si="42">AZ9*BB$3</f>
        <v>0</v>
      </c>
      <c r="BC9" s="14" t="s">
        <v>33</v>
      </c>
      <c r="BD9" s="23">
        <f>IF(BC9="x",'Gemensamma Tjänster'!$A10,0)</f>
        <v>406516</v>
      </c>
      <c r="BE9" s="26" t="e">
        <f t="shared" si="13"/>
        <v>#DIV/0!</v>
      </c>
      <c r="BF9" s="10">
        <f t="shared" ref="BF9:BF28" si="43">BD9*BF$3</f>
        <v>0</v>
      </c>
      <c r="BG9" s="14" t="s">
        <v>33</v>
      </c>
      <c r="BH9" s="23">
        <f>IF(BG9="x",'Gemensamma Tjänster'!$A10,0)</f>
        <v>406516</v>
      </c>
      <c r="BI9" s="26" t="e">
        <f t="shared" si="14"/>
        <v>#DIV/0!</v>
      </c>
      <c r="BJ9" s="10">
        <f t="shared" ref="BJ9:BJ28" si="44">BH9*BJ$3</f>
        <v>0</v>
      </c>
      <c r="BK9" s="14" t="s">
        <v>33</v>
      </c>
      <c r="BL9" s="23">
        <f>IF(BK9="x",'Gemensamma Tjänster'!$A10,0)</f>
        <v>406516</v>
      </c>
      <c r="BM9" s="26" t="e">
        <f t="shared" si="15"/>
        <v>#DIV/0!</v>
      </c>
      <c r="BN9" s="10">
        <f t="shared" ref="BN9:BN28" si="45">BL9*BN$3</f>
        <v>0</v>
      </c>
      <c r="BO9" s="14" t="s">
        <v>33</v>
      </c>
      <c r="BP9" s="23">
        <f>IF(BO9="x",'Gemensamma Tjänster'!$A10,0)</f>
        <v>406516</v>
      </c>
      <c r="BQ9" s="26" t="e">
        <f t="shared" si="16"/>
        <v>#DIV/0!</v>
      </c>
      <c r="BR9" s="10">
        <f t="shared" ref="BR9:BR28" si="46">BP9*BR$3</f>
        <v>0</v>
      </c>
      <c r="BS9" s="14" t="s">
        <v>33</v>
      </c>
      <c r="BT9" s="23">
        <f>IF(BS9="x",'Gemensamma Tjänster'!$A10,0)</f>
        <v>406516</v>
      </c>
      <c r="BU9" s="26" t="e">
        <f t="shared" si="17"/>
        <v>#DIV/0!</v>
      </c>
      <c r="BV9" s="10">
        <f t="shared" ref="BV9:BV28" si="47">BT9*BV$3</f>
        <v>0</v>
      </c>
      <c r="BW9" s="14" t="s">
        <v>33</v>
      </c>
      <c r="BX9" s="23">
        <f>IF(BW9="x",'Gemensamma Tjänster'!$A10,0)</f>
        <v>406516</v>
      </c>
      <c r="BY9" s="26" t="e">
        <f t="shared" si="18"/>
        <v>#DIV/0!</v>
      </c>
      <c r="BZ9" s="10">
        <f t="shared" ref="BZ9:BZ28" si="48">BX9*BZ$3</f>
        <v>0</v>
      </c>
      <c r="CA9" s="14" t="s">
        <v>33</v>
      </c>
      <c r="CB9" s="23">
        <f>IF(CA9="x",'Gemensamma Tjänster'!$A10,0)</f>
        <v>406516</v>
      </c>
      <c r="CC9" s="26" t="e">
        <f t="shared" si="19"/>
        <v>#DIV/0!</v>
      </c>
      <c r="CD9" s="10">
        <f t="shared" ref="CD9:CD28" si="49">CB9*CD$3</f>
        <v>0</v>
      </c>
      <c r="CE9" s="14" t="s">
        <v>33</v>
      </c>
      <c r="CF9" s="23">
        <f>IF(CE9="x",'Gemensamma Tjänster'!$A10,0)</f>
        <v>406516</v>
      </c>
      <c r="CG9" s="26" t="e">
        <f t="shared" si="20"/>
        <v>#DIV/0!</v>
      </c>
      <c r="CH9" s="10">
        <f t="shared" ref="CH9:CH28" si="50">CF9*CH$3</f>
        <v>0</v>
      </c>
      <c r="CI9" s="14" t="s">
        <v>33</v>
      </c>
      <c r="CJ9" s="23">
        <f>IF(CI9="x",'Gemensamma Tjänster'!$A10,0)</f>
        <v>406516</v>
      </c>
      <c r="CK9" s="26" t="e">
        <f t="shared" si="21"/>
        <v>#DIV/0!</v>
      </c>
      <c r="CL9" s="10">
        <f t="shared" ref="CL9:CL28" si="51">CJ9*CL$3</f>
        <v>0</v>
      </c>
      <c r="CM9" s="14" t="s">
        <v>33</v>
      </c>
      <c r="CN9" s="23">
        <f>IF(CM9="x",'Gemensamma Tjänster'!$A10,0)</f>
        <v>406516</v>
      </c>
      <c r="CO9" s="26" t="e">
        <f t="shared" si="22"/>
        <v>#DIV/0!</v>
      </c>
      <c r="CP9" s="10">
        <f t="shared" ref="CP9:CP28" si="52">CN9*CP$3</f>
        <v>0</v>
      </c>
      <c r="CQ9" s="14" t="s">
        <v>33</v>
      </c>
      <c r="CR9" s="23">
        <f>IF(CQ9="x",'Gemensamma Tjänster'!$A10,0)</f>
        <v>406516</v>
      </c>
      <c r="CS9" s="26" t="e">
        <f t="shared" si="23"/>
        <v>#DIV/0!</v>
      </c>
      <c r="CT9" s="10">
        <f t="shared" ref="CT9:CT28" si="53">CR9*CT$3</f>
        <v>0</v>
      </c>
      <c r="CU9" s="14" t="s">
        <v>33</v>
      </c>
      <c r="CV9" s="23">
        <f>IF(CU9="x",'Gemensamma Tjänster'!$A10,0)</f>
        <v>406516</v>
      </c>
      <c r="CW9" s="26" t="e">
        <f t="shared" si="24"/>
        <v>#DIV/0!</v>
      </c>
      <c r="CX9" s="10">
        <f t="shared" ref="CX9:CX28" si="54">CV9*CX$3</f>
        <v>0</v>
      </c>
      <c r="CY9" s="14" t="s">
        <v>33</v>
      </c>
      <c r="CZ9" s="23">
        <f>IF(CY9="x",'Gemensamma Tjänster'!$A10,0)</f>
        <v>406516</v>
      </c>
      <c r="DA9" s="26" t="e">
        <f t="shared" si="25"/>
        <v>#DIV/0!</v>
      </c>
      <c r="DB9" s="10">
        <f t="shared" ref="DB9:DB28" si="55">CZ9*DB$3</f>
        <v>0</v>
      </c>
      <c r="DC9" s="14" t="s">
        <v>33</v>
      </c>
      <c r="DD9" s="23">
        <f>IF(DC9="x",'Gemensamma Tjänster'!$A10,0)</f>
        <v>406516</v>
      </c>
      <c r="DE9" s="26" t="e">
        <f t="shared" si="26"/>
        <v>#DIV/0!</v>
      </c>
      <c r="DF9" s="10">
        <f t="shared" ref="DF9:DF28" si="56">DD9*DF$3</f>
        <v>0</v>
      </c>
      <c r="DG9" s="14" t="s">
        <v>33</v>
      </c>
      <c r="DH9" s="23">
        <f>IF(DG9="x",'Gemensamma Tjänster'!$A10,0)</f>
        <v>406516</v>
      </c>
      <c r="DI9" s="26" t="e">
        <f t="shared" si="27"/>
        <v>#DIV/0!</v>
      </c>
      <c r="DJ9" s="10">
        <f t="shared" ref="DJ9:DJ28" si="57">DH9*DJ$3</f>
        <v>0</v>
      </c>
      <c r="DK9" s="14" t="s">
        <v>33</v>
      </c>
      <c r="DL9" s="23">
        <f>IF(DK9="x",'Gemensamma Tjänster'!$A10,0)</f>
        <v>406516</v>
      </c>
      <c r="DM9" s="26" t="e">
        <f t="shared" si="28"/>
        <v>#DIV/0!</v>
      </c>
      <c r="DN9" s="10">
        <f t="shared" ref="DN9:DN28" si="58">DL9*DN$3</f>
        <v>0</v>
      </c>
    </row>
    <row r="10" spans="1:118" x14ac:dyDescent="0.3">
      <c r="A10" s="15" t="s">
        <v>111</v>
      </c>
      <c r="B10" s="19">
        <f t="shared" si="29"/>
        <v>183406.68000000002</v>
      </c>
      <c r="C10" s="33"/>
      <c r="D10" s="24">
        <f>IF(C10="x",'Gemensamma Tjänster'!$A11,0)</f>
        <v>0</v>
      </c>
      <c r="E10" s="27">
        <f t="shared" si="0"/>
        <v>0</v>
      </c>
      <c r="F10" s="11">
        <f t="shared" si="30"/>
        <v>0</v>
      </c>
      <c r="G10" s="15"/>
      <c r="H10" s="24">
        <f>IF(G10="x",'Gemensamma Tjänster'!$A11,0)</f>
        <v>0</v>
      </c>
      <c r="I10" s="27">
        <f t="shared" si="1"/>
        <v>0</v>
      </c>
      <c r="J10" s="11">
        <f t="shared" si="31"/>
        <v>0</v>
      </c>
      <c r="K10" s="33" t="s">
        <v>33</v>
      </c>
      <c r="L10" s="24">
        <f>IF(K10="x",'Gemensamma Tjänster'!$A11,0)</f>
        <v>301904</v>
      </c>
      <c r="M10" s="27">
        <f t="shared" si="2"/>
        <v>2.871154852767532E-2</v>
      </c>
      <c r="N10" s="11">
        <f t="shared" si="32"/>
        <v>183406.68000000002</v>
      </c>
      <c r="O10" s="33"/>
      <c r="P10" s="24">
        <f>IF(O10="x",'Gemensamma Tjänster'!$A11,0)</f>
        <v>0</v>
      </c>
      <c r="Q10" s="27">
        <f t="shared" si="3"/>
        <v>0</v>
      </c>
      <c r="R10" s="11">
        <f t="shared" si="33"/>
        <v>0</v>
      </c>
      <c r="S10" s="15" t="s">
        <v>33</v>
      </c>
      <c r="T10" s="24">
        <f>IF(S10="x",'Gemensamma Tjänster'!$A11,0)</f>
        <v>301904</v>
      </c>
      <c r="U10" s="27">
        <f t="shared" si="4"/>
        <v>3.8141812132776218E-2</v>
      </c>
      <c r="V10" s="11">
        <f t="shared" si="34"/>
        <v>0</v>
      </c>
      <c r="W10" s="15" t="s">
        <v>33</v>
      </c>
      <c r="X10" s="24">
        <f>IF(W10="x",'Gemensamma Tjänster'!$A11,0)</f>
        <v>301904</v>
      </c>
      <c r="Y10" s="27">
        <f t="shared" si="5"/>
        <v>2.8545750838325307E-2</v>
      </c>
      <c r="Z10" s="11">
        <f t="shared" si="35"/>
        <v>0</v>
      </c>
      <c r="AA10" s="15"/>
      <c r="AB10" s="24">
        <f>IF(AA10="x",'Gemensamma Tjänster'!$A11,0)</f>
        <v>0</v>
      </c>
      <c r="AC10" s="27">
        <f t="shared" si="6"/>
        <v>0</v>
      </c>
      <c r="AD10" s="11">
        <f t="shared" si="36"/>
        <v>0</v>
      </c>
      <c r="AE10" s="15"/>
      <c r="AF10" s="24">
        <f>IF(AE10="x",'Gemensamma Tjänster'!$A11,0)</f>
        <v>0</v>
      </c>
      <c r="AG10" s="27">
        <f t="shared" si="7"/>
        <v>0</v>
      </c>
      <c r="AH10" s="11">
        <f t="shared" si="37"/>
        <v>0</v>
      </c>
      <c r="AI10" s="15"/>
      <c r="AJ10" s="24">
        <f>IF(AI10="x",'Gemensamma Tjänster'!$A11,0)</f>
        <v>0</v>
      </c>
      <c r="AK10" s="27">
        <f t="shared" si="8"/>
        <v>0</v>
      </c>
      <c r="AL10" s="11">
        <f t="shared" si="38"/>
        <v>0</v>
      </c>
      <c r="AM10" s="15"/>
      <c r="AN10" s="24">
        <f>IF(AM10="x",'Gemensamma Tjänster'!$A11,0)</f>
        <v>0</v>
      </c>
      <c r="AO10" s="27">
        <f t="shared" si="9"/>
        <v>0</v>
      </c>
      <c r="AP10" s="11">
        <f t="shared" si="39"/>
        <v>0</v>
      </c>
      <c r="AQ10" s="15" t="s">
        <v>33</v>
      </c>
      <c r="AR10" s="24">
        <f>IF(AQ10="x",'Gemensamma Tjänster'!$A11,0)</f>
        <v>301904</v>
      </c>
      <c r="AS10" s="27">
        <f t="shared" si="10"/>
        <v>2.8545750838325307E-2</v>
      </c>
      <c r="AT10" s="11">
        <f t="shared" si="40"/>
        <v>0</v>
      </c>
      <c r="AU10" s="15" t="s">
        <v>33</v>
      </c>
      <c r="AV10" s="24">
        <f>IF(AU10="x",'Gemensamma Tjänster'!$A11,0)</f>
        <v>301904</v>
      </c>
      <c r="AW10" s="27" t="e">
        <f t="shared" si="11"/>
        <v>#DIV/0!</v>
      </c>
      <c r="AX10" s="11">
        <f t="shared" si="41"/>
        <v>0</v>
      </c>
      <c r="AY10" s="15" t="s">
        <v>33</v>
      </c>
      <c r="AZ10" s="24">
        <f>IF(AY10="x",'Gemensamma Tjänster'!$A11,0)</f>
        <v>301904</v>
      </c>
      <c r="BA10" s="27" t="e">
        <f t="shared" si="12"/>
        <v>#DIV/0!</v>
      </c>
      <c r="BB10" s="11">
        <f t="shared" si="42"/>
        <v>0</v>
      </c>
      <c r="BC10" s="15" t="s">
        <v>33</v>
      </c>
      <c r="BD10" s="24">
        <f>IF(BC10="x",'Gemensamma Tjänster'!$A11,0)</f>
        <v>301904</v>
      </c>
      <c r="BE10" s="27" t="e">
        <f t="shared" si="13"/>
        <v>#DIV/0!</v>
      </c>
      <c r="BF10" s="11">
        <f t="shared" si="43"/>
        <v>0</v>
      </c>
      <c r="BG10" s="15" t="s">
        <v>33</v>
      </c>
      <c r="BH10" s="24">
        <f>IF(BG10="x",'Gemensamma Tjänster'!$A11,0)</f>
        <v>301904</v>
      </c>
      <c r="BI10" s="27" t="e">
        <f t="shared" si="14"/>
        <v>#DIV/0!</v>
      </c>
      <c r="BJ10" s="11">
        <f t="shared" si="44"/>
        <v>0</v>
      </c>
      <c r="BK10" s="15" t="s">
        <v>33</v>
      </c>
      <c r="BL10" s="24">
        <f>IF(BK10="x",'Gemensamma Tjänster'!$A11,0)</f>
        <v>301904</v>
      </c>
      <c r="BM10" s="27" t="e">
        <f t="shared" si="15"/>
        <v>#DIV/0!</v>
      </c>
      <c r="BN10" s="11">
        <f t="shared" si="45"/>
        <v>0</v>
      </c>
      <c r="BO10" s="15" t="s">
        <v>33</v>
      </c>
      <c r="BP10" s="24">
        <f>IF(BO10="x",'Gemensamma Tjänster'!$A11,0)</f>
        <v>301904</v>
      </c>
      <c r="BQ10" s="27" t="e">
        <f t="shared" si="16"/>
        <v>#DIV/0!</v>
      </c>
      <c r="BR10" s="11">
        <f t="shared" si="46"/>
        <v>0</v>
      </c>
      <c r="BS10" s="15" t="s">
        <v>33</v>
      </c>
      <c r="BT10" s="24">
        <f>IF(BS10="x",'Gemensamma Tjänster'!$A11,0)</f>
        <v>301904</v>
      </c>
      <c r="BU10" s="27" t="e">
        <f t="shared" si="17"/>
        <v>#DIV/0!</v>
      </c>
      <c r="BV10" s="11">
        <f t="shared" si="47"/>
        <v>0</v>
      </c>
      <c r="BW10" s="15" t="s">
        <v>33</v>
      </c>
      <c r="BX10" s="24">
        <f>IF(BW10="x",'Gemensamma Tjänster'!$A11,0)</f>
        <v>301904</v>
      </c>
      <c r="BY10" s="27" t="e">
        <f t="shared" si="18"/>
        <v>#DIV/0!</v>
      </c>
      <c r="BZ10" s="11">
        <f t="shared" si="48"/>
        <v>0</v>
      </c>
      <c r="CA10" s="15" t="s">
        <v>33</v>
      </c>
      <c r="CB10" s="24">
        <f>IF(CA10="x",'Gemensamma Tjänster'!$A11,0)</f>
        <v>301904</v>
      </c>
      <c r="CC10" s="27" t="e">
        <f t="shared" si="19"/>
        <v>#DIV/0!</v>
      </c>
      <c r="CD10" s="11">
        <f t="shared" si="49"/>
        <v>0</v>
      </c>
      <c r="CE10" s="15" t="s">
        <v>33</v>
      </c>
      <c r="CF10" s="24">
        <f>IF(CE10="x",'Gemensamma Tjänster'!$A11,0)</f>
        <v>301904</v>
      </c>
      <c r="CG10" s="27" t="e">
        <f t="shared" si="20"/>
        <v>#DIV/0!</v>
      </c>
      <c r="CH10" s="11">
        <f t="shared" si="50"/>
        <v>0</v>
      </c>
      <c r="CI10" s="15" t="s">
        <v>33</v>
      </c>
      <c r="CJ10" s="24">
        <f>IF(CI10="x",'Gemensamma Tjänster'!$A11,0)</f>
        <v>301904</v>
      </c>
      <c r="CK10" s="27" t="e">
        <f t="shared" si="21"/>
        <v>#DIV/0!</v>
      </c>
      <c r="CL10" s="11">
        <f t="shared" si="51"/>
        <v>0</v>
      </c>
      <c r="CM10" s="15" t="s">
        <v>33</v>
      </c>
      <c r="CN10" s="24">
        <f>IF(CM10="x",'Gemensamma Tjänster'!$A11,0)</f>
        <v>301904</v>
      </c>
      <c r="CO10" s="27" t="e">
        <f t="shared" si="22"/>
        <v>#DIV/0!</v>
      </c>
      <c r="CP10" s="11">
        <f t="shared" si="52"/>
        <v>0</v>
      </c>
      <c r="CQ10" s="15" t="s">
        <v>33</v>
      </c>
      <c r="CR10" s="24">
        <f>IF(CQ10="x",'Gemensamma Tjänster'!$A11,0)</f>
        <v>301904</v>
      </c>
      <c r="CS10" s="27" t="e">
        <f t="shared" si="23"/>
        <v>#DIV/0!</v>
      </c>
      <c r="CT10" s="11">
        <f t="shared" si="53"/>
        <v>0</v>
      </c>
      <c r="CU10" s="15" t="s">
        <v>33</v>
      </c>
      <c r="CV10" s="24">
        <f>IF(CU10="x",'Gemensamma Tjänster'!$A11,0)</f>
        <v>301904</v>
      </c>
      <c r="CW10" s="27" t="e">
        <f t="shared" si="24"/>
        <v>#DIV/0!</v>
      </c>
      <c r="CX10" s="11">
        <f t="shared" si="54"/>
        <v>0</v>
      </c>
      <c r="CY10" s="15" t="s">
        <v>33</v>
      </c>
      <c r="CZ10" s="24">
        <f>IF(CY10="x",'Gemensamma Tjänster'!$A11,0)</f>
        <v>301904</v>
      </c>
      <c r="DA10" s="27" t="e">
        <f t="shared" si="25"/>
        <v>#DIV/0!</v>
      </c>
      <c r="DB10" s="11">
        <f t="shared" si="55"/>
        <v>0</v>
      </c>
      <c r="DC10" s="15" t="s">
        <v>33</v>
      </c>
      <c r="DD10" s="24">
        <f>IF(DC10="x",'Gemensamma Tjänster'!$A11,0)</f>
        <v>301904</v>
      </c>
      <c r="DE10" s="27" t="e">
        <f t="shared" si="26"/>
        <v>#DIV/0!</v>
      </c>
      <c r="DF10" s="11">
        <f t="shared" si="56"/>
        <v>0</v>
      </c>
      <c r="DG10" s="15" t="s">
        <v>33</v>
      </c>
      <c r="DH10" s="24">
        <f>IF(DG10="x",'Gemensamma Tjänster'!$A11,0)</f>
        <v>301904</v>
      </c>
      <c r="DI10" s="27" t="e">
        <f t="shared" si="27"/>
        <v>#DIV/0!</v>
      </c>
      <c r="DJ10" s="11">
        <f t="shared" si="57"/>
        <v>0</v>
      </c>
      <c r="DK10" s="15" t="s">
        <v>33</v>
      </c>
      <c r="DL10" s="24">
        <f>IF(DK10="x",'Gemensamma Tjänster'!$A11,0)</f>
        <v>301904</v>
      </c>
      <c r="DM10" s="27" t="e">
        <f t="shared" si="28"/>
        <v>#DIV/0!</v>
      </c>
      <c r="DN10" s="11">
        <f t="shared" si="58"/>
        <v>0</v>
      </c>
    </row>
    <row r="11" spans="1:118" x14ac:dyDescent="0.3">
      <c r="A11" s="14" t="s">
        <v>9</v>
      </c>
      <c r="B11" s="18">
        <f t="shared" si="29"/>
        <v>1290558.2026152452</v>
      </c>
      <c r="C11" s="32" t="s">
        <v>33</v>
      </c>
      <c r="D11" s="23">
        <f>IF(C11="x",'Gemensamma Tjänster'!$A12,0)</f>
        <v>472442</v>
      </c>
      <c r="E11" s="26">
        <f t="shared" si="0"/>
        <v>5.008621717823606E-2</v>
      </c>
      <c r="F11" s="10">
        <f t="shared" si="30"/>
        <v>406732.01954244281</v>
      </c>
      <c r="G11" s="14" t="s">
        <v>33</v>
      </c>
      <c r="H11" s="23">
        <f>IF(G11="x",'Gemensamma Tjänster'!$A12,0)</f>
        <v>472442</v>
      </c>
      <c r="I11" s="26">
        <f t="shared" si="1"/>
        <v>7.6385545207524178E-2</v>
      </c>
      <c r="J11" s="10">
        <f t="shared" si="31"/>
        <v>596817.6680728026</v>
      </c>
      <c r="K11" s="32" t="s">
        <v>33</v>
      </c>
      <c r="L11" s="23">
        <f>IF(K11="x",'Gemensamma Tjänster'!$A12,0)</f>
        <v>472442</v>
      </c>
      <c r="M11" s="26">
        <f t="shared" si="2"/>
        <v>4.4929982410011081E-2</v>
      </c>
      <c r="N11" s="10">
        <f t="shared" si="32"/>
        <v>287008.51500000001</v>
      </c>
      <c r="O11" s="32"/>
      <c r="P11" s="23">
        <f>IF(O11="x",'Gemensamma Tjänster'!$A12,0)</f>
        <v>0</v>
      </c>
      <c r="Q11" s="26">
        <f t="shared" si="3"/>
        <v>0</v>
      </c>
      <c r="R11" s="10">
        <f t="shared" si="33"/>
        <v>0</v>
      </c>
      <c r="S11" s="14" t="s">
        <v>33</v>
      </c>
      <c r="T11" s="23">
        <f>IF(S11="x",'Gemensamma Tjänster'!$A12,0)</f>
        <v>472442</v>
      </c>
      <c r="U11" s="26">
        <f t="shared" si="4"/>
        <v>5.9687165481852052E-2</v>
      </c>
      <c r="V11" s="10">
        <f t="shared" si="34"/>
        <v>0</v>
      </c>
      <c r="W11" s="14" t="s">
        <v>33</v>
      </c>
      <c r="X11" s="23">
        <f>IF(W11="x",'Gemensamma Tjänster'!$A12,0)</f>
        <v>472442</v>
      </c>
      <c r="Y11" s="26">
        <f t="shared" si="5"/>
        <v>4.4670529762971291E-2</v>
      </c>
      <c r="Z11" s="10">
        <f t="shared" si="35"/>
        <v>0</v>
      </c>
      <c r="AA11" s="14"/>
      <c r="AB11" s="23">
        <f>IF(AA11="x",'Gemensamma Tjänster'!$A12,0)</f>
        <v>0</v>
      </c>
      <c r="AC11" s="26">
        <f t="shared" si="6"/>
        <v>0</v>
      </c>
      <c r="AD11" s="10">
        <f t="shared" si="36"/>
        <v>0</v>
      </c>
      <c r="AE11" s="14"/>
      <c r="AF11" s="23">
        <f>IF(AE11="x",'Gemensamma Tjänster'!$A12,0)</f>
        <v>0</v>
      </c>
      <c r="AG11" s="26">
        <f t="shared" si="7"/>
        <v>0</v>
      </c>
      <c r="AH11" s="10">
        <f t="shared" si="37"/>
        <v>0</v>
      </c>
      <c r="AI11" s="14"/>
      <c r="AJ11" s="23">
        <f>IF(AI11="x",'Gemensamma Tjänster'!$A12,0)</f>
        <v>0</v>
      </c>
      <c r="AK11" s="26">
        <f t="shared" si="8"/>
        <v>0</v>
      </c>
      <c r="AL11" s="10">
        <f t="shared" si="38"/>
        <v>0</v>
      </c>
      <c r="AM11" s="14"/>
      <c r="AN11" s="23">
        <f>IF(AM11="x",'Gemensamma Tjänster'!$A12,0)</f>
        <v>0</v>
      </c>
      <c r="AO11" s="26">
        <f t="shared" si="9"/>
        <v>0</v>
      </c>
      <c r="AP11" s="10">
        <f t="shared" si="39"/>
        <v>0</v>
      </c>
      <c r="AQ11" s="14" t="s">
        <v>33</v>
      </c>
      <c r="AR11" s="23">
        <f>IF(AQ11="x",'Gemensamma Tjänster'!$A12,0)</f>
        <v>472442</v>
      </c>
      <c r="AS11" s="26">
        <f t="shared" si="10"/>
        <v>4.4670529762971291E-2</v>
      </c>
      <c r="AT11" s="10">
        <f t="shared" si="40"/>
        <v>0</v>
      </c>
      <c r="AU11" s="14" t="s">
        <v>33</v>
      </c>
      <c r="AV11" s="23">
        <f>IF(AU11="x",'Gemensamma Tjänster'!$A12,0)</f>
        <v>472442</v>
      </c>
      <c r="AW11" s="26" t="e">
        <f t="shared" si="11"/>
        <v>#DIV/0!</v>
      </c>
      <c r="AX11" s="10">
        <f t="shared" si="41"/>
        <v>0</v>
      </c>
      <c r="AY11" s="14" t="s">
        <v>33</v>
      </c>
      <c r="AZ11" s="23">
        <f>IF(AY11="x",'Gemensamma Tjänster'!$A12,0)</f>
        <v>472442</v>
      </c>
      <c r="BA11" s="26" t="e">
        <f t="shared" si="12"/>
        <v>#DIV/0!</v>
      </c>
      <c r="BB11" s="10">
        <f t="shared" si="42"/>
        <v>0</v>
      </c>
      <c r="BC11" s="14" t="s">
        <v>33</v>
      </c>
      <c r="BD11" s="23">
        <f>IF(BC11="x",'Gemensamma Tjänster'!$A12,0)</f>
        <v>472442</v>
      </c>
      <c r="BE11" s="26" t="e">
        <f t="shared" si="13"/>
        <v>#DIV/0!</v>
      </c>
      <c r="BF11" s="10">
        <f t="shared" si="43"/>
        <v>0</v>
      </c>
      <c r="BG11" s="14" t="s">
        <v>33</v>
      </c>
      <c r="BH11" s="23">
        <f>IF(BG11="x",'Gemensamma Tjänster'!$A12,0)</f>
        <v>472442</v>
      </c>
      <c r="BI11" s="26" t="e">
        <f t="shared" si="14"/>
        <v>#DIV/0!</v>
      </c>
      <c r="BJ11" s="10">
        <f t="shared" si="44"/>
        <v>0</v>
      </c>
      <c r="BK11" s="14" t="s">
        <v>33</v>
      </c>
      <c r="BL11" s="23">
        <f>IF(BK11="x",'Gemensamma Tjänster'!$A12,0)</f>
        <v>472442</v>
      </c>
      <c r="BM11" s="26" t="e">
        <f t="shared" si="15"/>
        <v>#DIV/0!</v>
      </c>
      <c r="BN11" s="10">
        <f t="shared" si="45"/>
        <v>0</v>
      </c>
      <c r="BO11" s="14" t="s">
        <v>33</v>
      </c>
      <c r="BP11" s="23">
        <f>IF(BO11="x",'Gemensamma Tjänster'!$A12,0)</f>
        <v>472442</v>
      </c>
      <c r="BQ11" s="26" t="e">
        <f t="shared" si="16"/>
        <v>#DIV/0!</v>
      </c>
      <c r="BR11" s="10">
        <f t="shared" si="46"/>
        <v>0</v>
      </c>
      <c r="BS11" s="14" t="s">
        <v>33</v>
      </c>
      <c r="BT11" s="23">
        <f>IF(BS11="x",'Gemensamma Tjänster'!$A12,0)</f>
        <v>472442</v>
      </c>
      <c r="BU11" s="26" t="e">
        <f t="shared" si="17"/>
        <v>#DIV/0!</v>
      </c>
      <c r="BV11" s="10">
        <f t="shared" si="47"/>
        <v>0</v>
      </c>
      <c r="BW11" s="14" t="s">
        <v>33</v>
      </c>
      <c r="BX11" s="23">
        <f>IF(BW11="x",'Gemensamma Tjänster'!$A12,0)</f>
        <v>472442</v>
      </c>
      <c r="BY11" s="26" t="e">
        <f t="shared" si="18"/>
        <v>#DIV/0!</v>
      </c>
      <c r="BZ11" s="10">
        <f t="shared" si="48"/>
        <v>0</v>
      </c>
      <c r="CA11" s="14" t="s">
        <v>33</v>
      </c>
      <c r="CB11" s="23">
        <f>IF(CA11="x",'Gemensamma Tjänster'!$A12,0)</f>
        <v>472442</v>
      </c>
      <c r="CC11" s="26" t="e">
        <f t="shared" si="19"/>
        <v>#DIV/0!</v>
      </c>
      <c r="CD11" s="10">
        <f t="shared" si="49"/>
        <v>0</v>
      </c>
      <c r="CE11" s="14" t="s">
        <v>33</v>
      </c>
      <c r="CF11" s="23">
        <f>IF(CE11="x",'Gemensamma Tjänster'!$A12,0)</f>
        <v>472442</v>
      </c>
      <c r="CG11" s="26" t="e">
        <f t="shared" si="20"/>
        <v>#DIV/0!</v>
      </c>
      <c r="CH11" s="10">
        <f t="shared" si="50"/>
        <v>0</v>
      </c>
      <c r="CI11" s="14" t="s">
        <v>33</v>
      </c>
      <c r="CJ11" s="23">
        <f>IF(CI11="x",'Gemensamma Tjänster'!$A12,0)</f>
        <v>472442</v>
      </c>
      <c r="CK11" s="26" t="e">
        <f t="shared" si="21"/>
        <v>#DIV/0!</v>
      </c>
      <c r="CL11" s="10">
        <f t="shared" si="51"/>
        <v>0</v>
      </c>
      <c r="CM11" s="14" t="s">
        <v>33</v>
      </c>
      <c r="CN11" s="23">
        <f>IF(CM11="x",'Gemensamma Tjänster'!$A12,0)</f>
        <v>472442</v>
      </c>
      <c r="CO11" s="26" t="e">
        <f t="shared" si="22"/>
        <v>#DIV/0!</v>
      </c>
      <c r="CP11" s="10">
        <f t="shared" si="52"/>
        <v>0</v>
      </c>
      <c r="CQ11" s="14" t="s">
        <v>33</v>
      </c>
      <c r="CR11" s="23">
        <f>IF(CQ11="x",'Gemensamma Tjänster'!$A12,0)</f>
        <v>472442</v>
      </c>
      <c r="CS11" s="26" t="e">
        <f t="shared" si="23"/>
        <v>#DIV/0!</v>
      </c>
      <c r="CT11" s="10">
        <f t="shared" si="53"/>
        <v>0</v>
      </c>
      <c r="CU11" s="14" t="s">
        <v>33</v>
      </c>
      <c r="CV11" s="23">
        <f>IF(CU11="x",'Gemensamma Tjänster'!$A12,0)</f>
        <v>472442</v>
      </c>
      <c r="CW11" s="26" t="e">
        <f t="shared" si="24"/>
        <v>#DIV/0!</v>
      </c>
      <c r="CX11" s="10">
        <f t="shared" si="54"/>
        <v>0</v>
      </c>
      <c r="CY11" s="14" t="s">
        <v>33</v>
      </c>
      <c r="CZ11" s="23">
        <f>IF(CY11="x",'Gemensamma Tjänster'!$A12,0)</f>
        <v>472442</v>
      </c>
      <c r="DA11" s="26" t="e">
        <f t="shared" si="25"/>
        <v>#DIV/0!</v>
      </c>
      <c r="DB11" s="10">
        <f t="shared" si="55"/>
        <v>0</v>
      </c>
      <c r="DC11" s="14" t="s">
        <v>33</v>
      </c>
      <c r="DD11" s="23">
        <f>IF(DC11="x",'Gemensamma Tjänster'!$A12,0)</f>
        <v>472442</v>
      </c>
      <c r="DE11" s="26" t="e">
        <f t="shared" si="26"/>
        <v>#DIV/0!</v>
      </c>
      <c r="DF11" s="10">
        <f t="shared" si="56"/>
        <v>0</v>
      </c>
      <c r="DG11" s="14" t="s">
        <v>33</v>
      </c>
      <c r="DH11" s="23">
        <f>IF(DG11="x",'Gemensamma Tjänster'!$A12,0)</f>
        <v>472442</v>
      </c>
      <c r="DI11" s="26" t="e">
        <f t="shared" si="27"/>
        <v>#DIV/0!</v>
      </c>
      <c r="DJ11" s="10">
        <f t="shared" si="57"/>
        <v>0</v>
      </c>
      <c r="DK11" s="14" t="s">
        <v>33</v>
      </c>
      <c r="DL11" s="23">
        <f>IF(DK11="x",'Gemensamma Tjänster'!$A12,0)</f>
        <v>472442</v>
      </c>
      <c r="DM11" s="26" t="e">
        <f t="shared" si="28"/>
        <v>#DIV/0!</v>
      </c>
      <c r="DN11" s="10">
        <f t="shared" si="58"/>
        <v>0</v>
      </c>
    </row>
    <row r="12" spans="1:118" x14ac:dyDescent="0.3">
      <c r="A12" s="15" t="s">
        <v>10</v>
      </c>
      <c r="B12" s="19">
        <f t="shared" si="29"/>
        <v>1009310.3638861307</v>
      </c>
      <c r="C12" s="33" t="s">
        <v>33</v>
      </c>
      <c r="D12" s="24">
        <f>IF(C12="x",'Gemensamma Tjänster'!$A13,0)</f>
        <v>369484</v>
      </c>
      <c r="E12" s="27">
        <f t="shared" si="0"/>
        <v>3.9171064104976637E-2</v>
      </c>
      <c r="F12" s="11">
        <f t="shared" si="30"/>
        <v>318094.01684994122</v>
      </c>
      <c r="G12" s="15" t="s">
        <v>33</v>
      </c>
      <c r="H12" s="24">
        <f>IF(G12="x",'Gemensamma Tjänster'!$A13,0)</f>
        <v>369484</v>
      </c>
      <c r="I12" s="27">
        <f t="shared" si="1"/>
        <v>5.9739051112002881E-2</v>
      </c>
      <c r="J12" s="11">
        <f t="shared" si="31"/>
        <v>466754.81703618943</v>
      </c>
      <c r="K12" s="33" t="s">
        <v>33</v>
      </c>
      <c r="L12" s="24">
        <f>IF(K12="x",'Gemensamma Tjänster'!$A13,0)</f>
        <v>369484</v>
      </c>
      <c r="M12" s="27">
        <f t="shared" si="2"/>
        <v>3.5138513554638526E-2</v>
      </c>
      <c r="N12" s="11">
        <f t="shared" si="32"/>
        <v>224461.53000000003</v>
      </c>
      <c r="O12" s="33"/>
      <c r="P12" s="24">
        <f>IF(O12="x",'Gemensamma Tjänster'!$A13,0)</f>
        <v>0</v>
      </c>
      <c r="Q12" s="27">
        <f t="shared" si="3"/>
        <v>0</v>
      </c>
      <c r="R12" s="11">
        <f t="shared" si="33"/>
        <v>0</v>
      </c>
      <c r="S12" s="15" t="s">
        <v>33</v>
      </c>
      <c r="T12" s="24">
        <f>IF(S12="x",'Gemensamma Tjänster'!$A13,0)</f>
        <v>369484</v>
      </c>
      <c r="U12" s="27">
        <f t="shared" si="4"/>
        <v>4.6679703859725898E-2</v>
      </c>
      <c r="V12" s="11">
        <f t="shared" si="34"/>
        <v>0</v>
      </c>
      <c r="W12" s="15" t="s">
        <v>33</v>
      </c>
      <c r="X12" s="24">
        <f>IF(W12="x",'Gemensamma Tjänster'!$A13,0)</f>
        <v>369484</v>
      </c>
      <c r="Y12" s="27">
        <f t="shared" si="5"/>
        <v>3.4935602717247161E-2</v>
      </c>
      <c r="Z12" s="11">
        <f t="shared" si="35"/>
        <v>0</v>
      </c>
      <c r="AA12" s="15"/>
      <c r="AB12" s="24">
        <f>IF(AA12="x",'Gemensamma Tjänster'!$A13,0)</f>
        <v>0</v>
      </c>
      <c r="AC12" s="27">
        <f t="shared" si="6"/>
        <v>0</v>
      </c>
      <c r="AD12" s="11">
        <f t="shared" si="36"/>
        <v>0</v>
      </c>
      <c r="AE12" s="15"/>
      <c r="AF12" s="24">
        <f>IF(AE12="x",'Gemensamma Tjänster'!$A13,0)</f>
        <v>0</v>
      </c>
      <c r="AG12" s="27">
        <f t="shared" si="7"/>
        <v>0</v>
      </c>
      <c r="AH12" s="11">
        <f t="shared" si="37"/>
        <v>0</v>
      </c>
      <c r="AI12" s="15"/>
      <c r="AJ12" s="24">
        <f>IF(AI12="x",'Gemensamma Tjänster'!$A13,0)</f>
        <v>0</v>
      </c>
      <c r="AK12" s="27">
        <f t="shared" si="8"/>
        <v>0</v>
      </c>
      <c r="AL12" s="11">
        <f t="shared" si="38"/>
        <v>0</v>
      </c>
      <c r="AM12" s="15"/>
      <c r="AN12" s="24">
        <f>IF(AM12="x",'Gemensamma Tjänster'!$A13,0)</f>
        <v>0</v>
      </c>
      <c r="AO12" s="27">
        <f t="shared" si="9"/>
        <v>0</v>
      </c>
      <c r="AP12" s="11">
        <f t="shared" si="39"/>
        <v>0</v>
      </c>
      <c r="AQ12" s="15" t="s">
        <v>33</v>
      </c>
      <c r="AR12" s="24">
        <f>IF(AQ12="x",'Gemensamma Tjänster'!$A13,0)</f>
        <v>369484</v>
      </c>
      <c r="AS12" s="27">
        <f t="shared" si="10"/>
        <v>3.4935602717247161E-2</v>
      </c>
      <c r="AT12" s="11">
        <f t="shared" si="40"/>
        <v>0</v>
      </c>
      <c r="AU12" s="15" t="s">
        <v>33</v>
      </c>
      <c r="AV12" s="24">
        <f>IF(AU12="x",'Gemensamma Tjänster'!$A13,0)</f>
        <v>369484</v>
      </c>
      <c r="AW12" s="27" t="e">
        <f t="shared" si="11"/>
        <v>#DIV/0!</v>
      </c>
      <c r="AX12" s="11">
        <f t="shared" si="41"/>
        <v>0</v>
      </c>
      <c r="AY12" s="15" t="s">
        <v>33</v>
      </c>
      <c r="AZ12" s="24">
        <f>IF(AY12="x",'Gemensamma Tjänster'!$A13,0)</f>
        <v>369484</v>
      </c>
      <c r="BA12" s="27" t="e">
        <f t="shared" si="12"/>
        <v>#DIV/0!</v>
      </c>
      <c r="BB12" s="11">
        <f t="shared" si="42"/>
        <v>0</v>
      </c>
      <c r="BC12" s="15" t="s">
        <v>33</v>
      </c>
      <c r="BD12" s="24">
        <f>IF(BC12="x",'Gemensamma Tjänster'!$A13,0)</f>
        <v>369484</v>
      </c>
      <c r="BE12" s="27" t="e">
        <f t="shared" si="13"/>
        <v>#DIV/0!</v>
      </c>
      <c r="BF12" s="11">
        <f t="shared" si="43"/>
        <v>0</v>
      </c>
      <c r="BG12" s="15" t="s">
        <v>33</v>
      </c>
      <c r="BH12" s="24">
        <f>IF(BG12="x",'Gemensamma Tjänster'!$A13,0)</f>
        <v>369484</v>
      </c>
      <c r="BI12" s="27" t="e">
        <f t="shared" si="14"/>
        <v>#DIV/0!</v>
      </c>
      <c r="BJ12" s="11">
        <f t="shared" si="44"/>
        <v>0</v>
      </c>
      <c r="BK12" s="15" t="s">
        <v>33</v>
      </c>
      <c r="BL12" s="24">
        <f>IF(BK12="x",'Gemensamma Tjänster'!$A13,0)</f>
        <v>369484</v>
      </c>
      <c r="BM12" s="27" t="e">
        <f t="shared" si="15"/>
        <v>#DIV/0!</v>
      </c>
      <c r="BN12" s="11">
        <f t="shared" si="45"/>
        <v>0</v>
      </c>
      <c r="BO12" s="15" t="s">
        <v>33</v>
      </c>
      <c r="BP12" s="24">
        <f>IF(BO12="x",'Gemensamma Tjänster'!$A13,0)</f>
        <v>369484</v>
      </c>
      <c r="BQ12" s="27" t="e">
        <f t="shared" si="16"/>
        <v>#DIV/0!</v>
      </c>
      <c r="BR12" s="11">
        <f t="shared" si="46"/>
        <v>0</v>
      </c>
      <c r="BS12" s="15" t="s">
        <v>33</v>
      </c>
      <c r="BT12" s="24">
        <f>IF(BS12="x",'Gemensamma Tjänster'!$A13,0)</f>
        <v>369484</v>
      </c>
      <c r="BU12" s="27" t="e">
        <f t="shared" si="17"/>
        <v>#DIV/0!</v>
      </c>
      <c r="BV12" s="11">
        <f t="shared" si="47"/>
        <v>0</v>
      </c>
      <c r="BW12" s="15" t="s">
        <v>33</v>
      </c>
      <c r="BX12" s="24">
        <f>IF(BW12="x",'Gemensamma Tjänster'!$A13,0)</f>
        <v>369484</v>
      </c>
      <c r="BY12" s="27" t="e">
        <f t="shared" si="18"/>
        <v>#DIV/0!</v>
      </c>
      <c r="BZ12" s="11">
        <f t="shared" si="48"/>
        <v>0</v>
      </c>
      <c r="CA12" s="15" t="s">
        <v>33</v>
      </c>
      <c r="CB12" s="24">
        <f>IF(CA12="x",'Gemensamma Tjänster'!$A13,0)</f>
        <v>369484</v>
      </c>
      <c r="CC12" s="27" t="e">
        <f t="shared" si="19"/>
        <v>#DIV/0!</v>
      </c>
      <c r="CD12" s="11">
        <f t="shared" si="49"/>
        <v>0</v>
      </c>
      <c r="CE12" s="15" t="s">
        <v>33</v>
      </c>
      <c r="CF12" s="24">
        <f>IF(CE12="x",'Gemensamma Tjänster'!$A13,0)</f>
        <v>369484</v>
      </c>
      <c r="CG12" s="27" t="e">
        <f t="shared" si="20"/>
        <v>#DIV/0!</v>
      </c>
      <c r="CH12" s="11">
        <f t="shared" si="50"/>
        <v>0</v>
      </c>
      <c r="CI12" s="15" t="s">
        <v>33</v>
      </c>
      <c r="CJ12" s="24">
        <f>IF(CI12="x",'Gemensamma Tjänster'!$A13,0)</f>
        <v>369484</v>
      </c>
      <c r="CK12" s="27" t="e">
        <f t="shared" si="21"/>
        <v>#DIV/0!</v>
      </c>
      <c r="CL12" s="11">
        <f t="shared" si="51"/>
        <v>0</v>
      </c>
      <c r="CM12" s="15" t="s">
        <v>33</v>
      </c>
      <c r="CN12" s="24">
        <f>IF(CM12="x",'Gemensamma Tjänster'!$A13,0)</f>
        <v>369484</v>
      </c>
      <c r="CO12" s="27" t="e">
        <f t="shared" si="22"/>
        <v>#DIV/0!</v>
      </c>
      <c r="CP12" s="11">
        <f t="shared" si="52"/>
        <v>0</v>
      </c>
      <c r="CQ12" s="15" t="s">
        <v>33</v>
      </c>
      <c r="CR12" s="24">
        <f>IF(CQ12="x",'Gemensamma Tjänster'!$A13,0)</f>
        <v>369484</v>
      </c>
      <c r="CS12" s="27" t="e">
        <f t="shared" si="23"/>
        <v>#DIV/0!</v>
      </c>
      <c r="CT12" s="11">
        <f t="shared" si="53"/>
        <v>0</v>
      </c>
      <c r="CU12" s="15" t="s">
        <v>33</v>
      </c>
      <c r="CV12" s="24">
        <f>IF(CU12="x",'Gemensamma Tjänster'!$A13,0)</f>
        <v>369484</v>
      </c>
      <c r="CW12" s="27" t="e">
        <f t="shared" si="24"/>
        <v>#DIV/0!</v>
      </c>
      <c r="CX12" s="11">
        <f t="shared" si="54"/>
        <v>0</v>
      </c>
      <c r="CY12" s="15" t="s">
        <v>33</v>
      </c>
      <c r="CZ12" s="24">
        <f>IF(CY12="x",'Gemensamma Tjänster'!$A13,0)</f>
        <v>369484</v>
      </c>
      <c r="DA12" s="27" t="e">
        <f t="shared" si="25"/>
        <v>#DIV/0!</v>
      </c>
      <c r="DB12" s="11">
        <f t="shared" si="55"/>
        <v>0</v>
      </c>
      <c r="DC12" s="15" t="s">
        <v>33</v>
      </c>
      <c r="DD12" s="24">
        <f>IF(DC12="x",'Gemensamma Tjänster'!$A13,0)</f>
        <v>369484</v>
      </c>
      <c r="DE12" s="27" t="e">
        <f t="shared" si="26"/>
        <v>#DIV/0!</v>
      </c>
      <c r="DF12" s="11">
        <f t="shared" si="56"/>
        <v>0</v>
      </c>
      <c r="DG12" s="15" t="s">
        <v>33</v>
      </c>
      <c r="DH12" s="24">
        <f>IF(DG12="x",'Gemensamma Tjänster'!$A13,0)</f>
        <v>369484</v>
      </c>
      <c r="DI12" s="27" t="e">
        <f t="shared" si="27"/>
        <v>#DIV/0!</v>
      </c>
      <c r="DJ12" s="11">
        <f t="shared" si="57"/>
        <v>0</v>
      </c>
      <c r="DK12" s="15" t="s">
        <v>33</v>
      </c>
      <c r="DL12" s="24">
        <f>IF(DK12="x",'Gemensamma Tjänster'!$A13,0)</f>
        <v>369484</v>
      </c>
      <c r="DM12" s="27" t="e">
        <f t="shared" si="28"/>
        <v>#DIV/0!</v>
      </c>
      <c r="DN12" s="11">
        <f t="shared" si="58"/>
        <v>0</v>
      </c>
    </row>
    <row r="13" spans="1:118" x14ac:dyDescent="0.3">
      <c r="A13" s="14" t="s">
        <v>11</v>
      </c>
      <c r="B13" s="18">
        <f t="shared" si="29"/>
        <v>555221.22579312697</v>
      </c>
      <c r="C13" s="32" t="s">
        <v>33</v>
      </c>
      <c r="D13" s="23">
        <f>IF(C13="x",'Gemensamma Tjänster'!$A14,0)</f>
        <v>203253</v>
      </c>
      <c r="E13" s="26">
        <f t="shared" si="0"/>
        <v>2.1547986631434153E-2</v>
      </c>
      <c r="F13" s="10">
        <f t="shared" si="30"/>
        <v>174983.39090948756</v>
      </c>
      <c r="G13" s="14" t="s">
        <v>33</v>
      </c>
      <c r="H13" s="23">
        <f>IF(G13="x",'Gemensamma Tjänster'!$A14,0)</f>
        <v>203253</v>
      </c>
      <c r="I13" s="26">
        <f t="shared" si="1"/>
        <v>3.2862428023048146E-2</v>
      </c>
      <c r="J13" s="10">
        <f t="shared" si="31"/>
        <v>256761.63738363938</v>
      </c>
      <c r="K13" s="32" t="s">
        <v>33</v>
      </c>
      <c r="L13" s="23">
        <f>IF(K13="x",'Gemensamma Tjänster'!$A14,0)</f>
        <v>203253</v>
      </c>
      <c r="M13" s="26">
        <f t="shared" si="2"/>
        <v>1.9329682193331629E-2</v>
      </c>
      <c r="N13" s="10">
        <f t="shared" si="32"/>
        <v>123476.19750000001</v>
      </c>
      <c r="O13" s="32"/>
      <c r="P13" s="23">
        <f>IF(O13="x",'Gemensamma Tjänster'!$A14,0)</f>
        <v>0</v>
      </c>
      <c r="Q13" s="26">
        <f t="shared" si="3"/>
        <v>0</v>
      </c>
      <c r="R13" s="10">
        <f t="shared" si="33"/>
        <v>0</v>
      </c>
      <c r="S13" s="14" t="s">
        <v>33</v>
      </c>
      <c r="T13" s="23">
        <f>IF(S13="x",'Gemensamma Tjänster'!$A14,0)</f>
        <v>203253</v>
      </c>
      <c r="U13" s="26">
        <f t="shared" si="4"/>
        <v>2.5678486344742582E-2</v>
      </c>
      <c r="V13" s="10">
        <f t="shared" si="34"/>
        <v>0</v>
      </c>
      <c r="W13" s="14" t="s">
        <v>33</v>
      </c>
      <c r="X13" s="23">
        <f>IF(W13="x",'Gemensamma Tjänster'!$A14,0)</f>
        <v>203253</v>
      </c>
      <c r="Y13" s="26">
        <f t="shared" si="5"/>
        <v>1.9218061023179998E-2</v>
      </c>
      <c r="Z13" s="10">
        <f t="shared" si="35"/>
        <v>0</v>
      </c>
      <c r="AA13" s="14"/>
      <c r="AB13" s="23">
        <f>IF(AA13="x",'Gemensamma Tjänster'!$A14,0)</f>
        <v>0</v>
      </c>
      <c r="AC13" s="26">
        <f t="shared" si="6"/>
        <v>0</v>
      </c>
      <c r="AD13" s="10">
        <f t="shared" si="36"/>
        <v>0</v>
      </c>
      <c r="AE13" s="14"/>
      <c r="AF13" s="23">
        <f>IF(AE13="x",'Gemensamma Tjänster'!$A14,0)</f>
        <v>0</v>
      </c>
      <c r="AG13" s="26">
        <f t="shared" si="7"/>
        <v>0</v>
      </c>
      <c r="AH13" s="10">
        <f t="shared" si="37"/>
        <v>0</v>
      </c>
      <c r="AI13" s="14"/>
      <c r="AJ13" s="23">
        <f>IF(AI13="x",'Gemensamma Tjänster'!$A14,0)</f>
        <v>0</v>
      </c>
      <c r="AK13" s="26">
        <f t="shared" si="8"/>
        <v>0</v>
      </c>
      <c r="AL13" s="10">
        <f t="shared" si="38"/>
        <v>0</v>
      </c>
      <c r="AM13" s="14"/>
      <c r="AN13" s="23">
        <f>IF(AM13="x",'Gemensamma Tjänster'!$A14,0)</f>
        <v>0</v>
      </c>
      <c r="AO13" s="26">
        <f t="shared" si="9"/>
        <v>0</v>
      </c>
      <c r="AP13" s="10">
        <f t="shared" si="39"/>
        <v>0</v>
      </c>
      <c r="AQ13" s="14" t="s">
        <v>33</v>
      </c>
      <c r="AR13" s="23">
        <f>IF(AQ13="x",'Gemensamma Tjänster'!$A14,0)</f>
        <v>203253</v>
      </c>
      <c r="AS13" s="26">
        <f t="shared" si="10"/>
        <v>1.9218061023179998E-2</v>
      </c>
      <c r="AT13" s="10">
        <f t="shared" si="40"/>
        <v>0</v>
      </c>
      <c r="AU13" s="14" t="s">
        <v>33</v>
      </c>
      <c r="AV13" s="23">
        <f>IF(AU13="x",'Gemensamma Tjänster'!$A14,0)</f>
        <v>203253</v>
      </c>
      <c r="AW13" s="26" t="e">
        <f t="shared" si="11"/>
        <v>#DIV/0!</v>
      </c>
      <c r="AX13" s="10">
        <f t="shared" si="41"/>
        <v>0</v>
      </c>
      <c r="AY13" s="14" t="s">
        <v>33</v>
      </c>
      <c r="AZ13" s="23">
        <f>IF(AY13="x",'Gemensamma Tjänster'!$A14,0)</f>
        <v>203253</v>
      </c>
      <c r="BA13" s="26" t="e">
        <f t="shared" si="12"/>
        <v>#DIV/0!</v>
      </c>
      <c r="BB13" s="10">
        <f t="shared" si="42"/>
        <v>0</v>
      </c>
      <c r="BC13" s="14" t="s">
        <v>33</v>
      </c>
      <c r="BD13" s="23">
        <f>IF(BC13="x",'Gemensamma Tjänster'!$A14,0)</f>
        <v>203253</v>
      </c>
      <c r="BE13" s="26" t="e">
        <f t="shared" si="13"/>
        <v>#DIV/0!</v>
      </c>
      <c r="BF13" s="10">
        <f t="shared" si="43"/>
        <v>0</v>
      </c>
      <c r="BG13" s="14" t="s">
        <v>33</v>
      </c>
      <c r="BH13" s="23">
        <f>IF(BG13="x",'Gemensamma Tjänster'!$A14,0)</f>
        <v>203253</v>
      </c>
      <c r="BI13" s="26" t="e">
        <f t="shared" si="14"/>
        <v>#DIV/0!</v>
      </c>
      <c r="BJ13" s="10">
        <f t="shared" si="44"/>
        <v>0</v>
      </c>
      <c r="BK13" s="14" t="s">
        <v>33</v>
      </c>
      <c r="BL13" s="23">
        <f>IF(BK13="x",'Gemensamma Tjänster'!$A14,0)</f>
        <v>203253</v>
      </c>
      <c r="BM13" s="26" t="e">
        <f t="shared" si="15"/>
        <v>#DIV/0!</v>
      </c>
      <c r="BN13" s="10">
        <f t="shared" si="45"/>
        <v>0</v>
      </c>
      <c r="BO13" s="14" t="s">
        <v>33</v>
      </c>
      <c r="BP13" s="23">
        <f>IF(BO13="x",'Gemensamma Tjänster'!$A14,0)</f>
        <v>203253</v>
      </c>
      <c r="BQ13" s="26" t="e">
        <f t="shared" si="16"/>
        <v>#DIV/0!</v>
      </c>
      <c r="BR13" s="10">
        <f t="shared" si="46"/>
        <v>0</v>
      </c>
      <c r="BS13" s="14" t="s">
        <v>33</v>
      </c>
      <c r="BT13" s="23">
        <f>IF(BS13="x",'Gemensamma Tjänster'!$A14,0)</f>
        <v>203253</v>
      </c>
      <c r="BU13" s="26" t="e">
        <f t="shared" si="17"/>
        <v>#DIV/0!</v>
      </c>
      <c r="BV13" s="10">
        <f t="shared" si="47"/>
        <v>0</v>
      </c>
      <c r="BW13" s="14" t="s">
        <v>33</v>
      </c>
      <c r="BX13" s="23">
        <f>IF(BW13="x",'Gemensamma Tjänster'!$A14,0)</f>
        <v>203253</v>
      </c>
      <c r="BY13" s="26" t="e">
        <f t="shared" si="18"/>
        <v>#DIV/0!</v>
      </c>
      <c r="BZ13" s="10">
        <f t="shared" si="48"/>
        <v>0</v>
      </c>
      <c r="CA13" s="14" t="s">
        <v>33</v>
      </c>
      <c r="CB13" s="23">
        <f>IF(CA13="x",'Gemensamma Tjänster'!$A14,0)</f>
        <v>203253</v>
      </c>
      <c r="CC13" s="26" t="e">
        <f t="shared" si="19"/>
        <v>#DIV/0!</v>
      </c>
      <c r="CD13" s="10">
        <f t="shared" si="49"/>
        <v>0</v>
      </c>
      <c r="CE13" s="14" t="s">
        <v>33</v>
      </c>
      <c r="CF13" s="23">
        <f>IF(CE13="x",'Gemensamma Tjänster'!$A14,0)</f>
        <v>203253</v>
      </c>
      <c r="CG13" s="26" t="e">
        <f t="shared" si="20"/>
        <v>#DIV/0!</v>
      </c>
      <c r="CH13" s="10">
        <f t="shared" si="50"/>
        <v>0</v>
      </c>
      <c r="CI13" s="14" t="s">
        <v>33</v>
      </c>
      <c r="CJ13" s="23">
        <f>IF(CI13="x",'Gemensamma Tjänster'!$A14,0)</f>
        <v>203253</v>
      </c>
      <c r="CK13" s="26" t="e">
        <f t="shared" si="21"/>
        <v>#DIV/0!</v>
      </c>
      <c r="CL13" s="10">
        <f t="shared" si="51"/>
        <v>0</v>
      </c>
      <c r="CM13" s="14" t="s">
        <v>33</v>
      </c>
      <c r="CN13" s="23">
        <f>IF(CM13="x",'Gemensamma Tjänster'!$A14,0)</f>
        <v>203253</v>
      </c>
      <c r="CO13" s="26" t="e">
        <f t="shared" si="22"/>
        <v>#DIV/0!</v>
      </c>
      <c r="CP13" s="10">
        <f t="shared" si="52"/>
        <v>0</v>
      </c>
      <c r="CQ13" s="14" t="s">
        <v>33</v>
      </c>
      <c r="CR13" s="23">
        <f>IF(CQ13="x",'Gemensamma Tjänster'!$A14,0)</f>
        <v>203253</v>
      </c>
      <c r="CS13" s="26" t="e">
        <f t="shared" si="23"/>
        <v>#DIV/0!</v>
      </c>
      <c r="CT13" s="10">
        <f t="shared" si="53"/>
        <v>0</v>
      </c>
      <c r="CU13" s="14" t="s">
        <v>33</v>
      </c>
      <c r="CV13" s="23">
        <f>IF(CU13="x",'Gemensamma Tjänster'!$A14,0)</f>
        <v>203253</v>
      </c>
      <c r="CW13" s="26" t="e">
        <f t="shared" si="24"/>
        <v>#DIV/0!</v>
      </c>
      <c r="CX13" s="10">
        <f t="shared" si="54"/>
        <v>0</v>
      </c>
      <c r="CY13" s="14" t="s">
        <v>33</v>
      </c>
      <c r="CZ13" s="23">
        <f>IF(CY13="x",'Gemensamma Tjänster'!$A14,0)</f>
        <v>203253</v>
      </c>
      <c r="DA13" s="26" t="e">
        <f t="shared" si="25"/>
        <v>#DIV/0!</v>
      </c>
      <c r="DB13" s="10">
        <f t="shared" si="55"/>
        <v>0</v>
      </c>
      <c r="DC13" s="14" t="s">
        <v>33</v>
      </c>
      <c r="DD13" s="23">
        <f>IF(DC13="x",'Gemensamma Tjänster'!$A14,0)</f>
        <v>203253</v>
      </c>
      <c r="DE13" s="26" t="e">
        <f t="shared" si="26"/>
        <v>#DIV/0!</v>
      </c>
      <c r="DF13" s="10">
        <f t="shared" si="56"/>
        <v>0</v>
      </c>
      <c r="DG13" s="14" t="s">
        <v>33</v>
      </c>
      <c r="DH13" s="23">
        <f>IF(DG13="x",'Gemensamma Tjänster'!$A14,0)</f>
        <v>203253</v>
      </c>
      <c r="DI13" s="26" t="e">
        <f t="shared" si="27"/>
        <v>#DIV/0!</v>
      </c>
      <c r="DJ13" s="10">
        <f t="shared" si="57"/>
        <v>0</v>
      </c>
      <c r="DK13" s="14" t="s">
        <v>33</v>
      </c>
      <c r="DL13" s="23">
        <f>IF(DK13="x",'Gemensamma Tjänster'!$A14,0)</f>
        <v>203253</v>
      </c>
      <c r="DM13" s="26" t="e">
        <f t="shared" si="28"/>
        <v>#DIV/0!</v>
      </c>
      <c r="DN13" s="10">
        <f t="shared" si="58"/>
        <v>0</v>
      </c>
    </row>
    <row r="14" spans="1:118" x14ac:dyDescent="0.3">
      <c r="A14" s="15" t="s">
        <v>112</v>
      </c>
      <c r="B14" s="19">
        <f t="shared" si="29"/>
        <v>673699.45246185758</v>
      </c>
      <c r="C14" s="33" t="s">
        <v>33</v>
      </c>
      <c r="D14" s="24">
        <f>IF(C14="x",'Gemensamma Tjänster'!$A15,0)</f>
        <v>246625</v>
      </c>
      <c r="E14" s="27">
        <f t="shared" si="0"/>
        <v>2.6146094783237876E-2</v>
      </c>
      <c r="F14" s="11">
        <f t="shared" si="30"/>
        <v>212322.96095532351</v>
      </c>
      <c r="G14" s="15" t="s">
        <v>33</v>
      </c>
      <c r="H14" s="24">
        <f>IF(G14="x",'Gemensamma Tjänster'!$A15,0)</f>
        <v>246625</v>
      </c>
      <c r="I14" s="27">
        <f t="shared" si="1"/>
        <v>3.9874916046426123E-2</v>
      </c>
      <c r="J14" s="11">
        <f t="shared" si="31"/>
        <v>311551.80400653405</v>
      </c>
      <c r="K14" s="33" t="s">
        <v>33</v>
      </c>
      <c r="L14" s="24">
        <f>IF(K14="x",'Gemensamma Tjänster'!$A15,0)</f>
        <v>246625</v>
      </c>
      <c r="M14" s="27">
        <f t="shared" si="2"/>
        <v>2.3454428081899962E-2</v>
      </c>
      <c r="N14" s="11">
        <f t="shared" si="32"/>
        <v>149824.6875</v>
      </c>
      <c r="O14" s="33"/>
      <c r="P14" s="24">
        <f>IF(O14="x",'Gemensamma Tjänster'!$A15,0)</f>
        <v>0</v>
      </c>
      <c r="Q14" s="27">
        <f t="shared" si="3"/>
        <v>0</v>
      </c>
      <c r="R14" s="11">
        <f t="shared" si="33"/>
        <v>0</v>
      </c>
      <c r="S14" s="15" t="s">
        <v>33</v>
      </c>
      <c r="T14" s="24">
        <f>IF(S14="x",'Gemensamma Tjänster'!$A15,0)</f>
        <v>246625</v>
      </c>
      <c r="U14" s="27">
        <f t="shared" si="4"/>
        <v>3.1157998626205465E-2</v>
      </c>
      <c r="V14" s="11">
        <f t="shared" si="34"/>
        <v>0</v>
      </c>
      <c r="W14" s="15" t="s">
        <v>33</v>
      </c>
      <c r="X14" s="24">
        <f>IF(W14="x",'Gemensamma Tjänster'!$A15,0)</f>
        <v>246625</v>
      </c>
      <c r="Y14" s="27">
        <f t="shared" si="5"/>
        <v>2.3318988156837864E-2</v>
      </c>
      <c r="Z14" s="11">
        <f t="shared" si="35"/>
        <v>0</v>
      </c>
      <c r="AA14" s="15"/>
      <c r="AB14" s="24">
        <f>IF(AA14="x",'Gemensamma Tjänster'!$A15,0)</f>
        <v>0</v>
      </c>
      <c r="AC14" s="27">
        <f t="shared" si="6"/>
        <v>0</v>
      </c>
      <c r="AD14" s="11">
        <f t="shared" si="36"/>
        <v>0</v>
      </c>
      <c r="AE14" s="15"/>
      <c r="AF14" s="24">
        <f>IF(AE14="x",'Gemensamma Tjänster'!$A15,0)</f>
        <v>0</v>
      </c>
      <c r="AG14" s="27">
        <f t="shared" si="7"/>
        <v>0</v>
      </c>
      <c r="AH14" s="11">
        <f t="shared" si="37"/>
        <v>0</v>
      </c>
      <c r="AI14" s="15"/>
      <c r="AJ14" s="24">
        <f>IF(AI14="x",'Gemensamma Tjänster'!$A15,0)</f>
        <v>0</v>
      </c>
      <c r="AK14" s="27">
        <f t="shared" si="8"/>
        <v>0</v>
      </c>
      <c r="AL14" s="11">
        <f t="shared" si="38"/>
        <v>0</v>
      </c>
      <c r="AM14" s="15"/>
      <c r="AN14" s="24">
        <f>IF(AM14="x",'Gemensamma Tjänster'!$A15,0)</f>
        <v>0</v>
      </c>
      <c r="AO14" s="27">
        <f t="shared" si="9"/>
        <v>0</v>
      </c>
      <c r="AP14" s="11">
        <f t="shared" si="39"/>
        <v>0</v>
      </c>
      <c r="AQ14" s="15" t="s">
        <v>33</v>
      </c>
      <c r="AR14" s="24">
        <f>IF(AQ14="x",'Gemensamma Tjänster'!$A15,0)</f>
        <v>246625</v>
      </c>
      <c r="AS14" s="27">
        <f t="shared" si="10"/>
        <v>2.3318988156837864E-2</v>
      </c>
      <c r="AT14" s="11">
        <f t="shared" si="40"/>
        <v>0</v>
      </c>
      <c r="AU14" s="15" t="s">
        <v>33</v>
      </c>
      <c r="AV14" s="24">
        <f>IF(AU14="x",'Gemensamma Tjänster'!$A15,0)</f>
        <v>246625</v>
      </c>
      <c r="AW14" s="27" t="e">
        <f t="shared" si="11"/>
        <v>#DIV/0!</v>
      </c>
      <c r="AX14" s="11">
        <f t="shared" si="41"/>
        <v>0</v>
      </c>
      <c r="AY14" s="15" t="s">
        <v>33</v>
      </c>
      <c r="AZ14" s="24">
        <f>IF(AY14="x",'Gemensamma Tjänster'!$A15,0)</f>
        <v>246625</v>
      </c>
      <c r="BA14" s="27" t="e">
        <f t="shared" si="12"/>
        <v>#DIV/0!</v>
      </c>
      <c r="BB14" s="11">
        <f t="shared" si="42"/>
        <v>0</v>
      </c>
      <c r="BC14" s="15" t="s">
        <v>33</v>
      </c>
      <c r="BD14" s="24">
        <f>IF(BC14="x",'Gemensamma Tjänster'!$A15,0)</f>
        <v>246625</v>
      </c>
      <c r="BE14" s="27" t="e">
        <f t="shared" si="13"/>
        <v>#DIV/0!</v>
      </c>
      <c r="BF14" s="11">
        <f t="shared" si="43"/>
        <v>0</v>
      </c>
      <c r="BG14" s="15" t="s">
        <v>33</v>
      </c>
      <c r="BH14" s="24">
        <f>IF(BG14="x",'Gemensamma Tjänster'!$A15,0)</f>
        <v>246625</v>
      </c>
      <c r="BI14" s="27" t="e">
        <f t="shared" si="14"/>
        <v>#DIV/0!</v>
      </c>
      <c r="BJ14" s="11">
        <f t="shared" si="44"/>
        <v>0</v>
      </c>
      <c r="BK14" s="15" t="s">
        <v>33</v>
      </c>
      <c r="BL14" s="24">
        <f>IF(BK14="x",'Gemensamma Tjänster'!$A15,0)</f>
        <v>246625</v>
      </c>
      <c r="BM14" s="27" t="e">
        <f t="shared" si="15"/>
        <v>#DIV/0!</v>
      </c>
      <c r="BN14" s="11">
        <f t="shared" si="45"/>
        <v>0</v>
      </c>
      <c r="BO14" s="15" t="s">
        <v>33</v>
      </c>
      <c r="BP14" s="24">
        <f>IF(BO14="x",'Gemensamma Tjänster'!$A15,0)</f>
        <v>246625</v>
      </c>
      <c r="BQ14" s="27" t="e">
        <f t="shared" si="16"/>
        <v>#DIV/0!</v>
      </c>
      <c r="BR14" s="11">
        <f t="shared" si="46"/>
        <v>0</v>
      </c>
      <c r="BS14" s="15" t="s">
        <v>33</v>
      </c>
      <c r="BT14" s="24">
        <f>IF(BS14="x",'Gemensamma Tjänster'!$A15,0)</f>
        <v>246625</v>
      </c>
      <c r="BU14" s="27" t="e">
        <f t="shared" si="17"/>
        <v>#DIV/0!</v>
      </c>
      <c r="BV14" s="11">
        <f t="shared" si="47"/>
        <v>0</v>
      </c>
      <c r="BW14" s="15" t="s">
        <v>33</v>
      </c>
      <c r="BX14" s="24">
        <f>IF(BW14="x",'Gemensamma Tjänster'!$A15,0)</f>
        <v>246625</v>
      </c>
      <c r="BY14" s="27" t="e">
        <f t="shared" si="18"/>
        <v>#DIV/0!</v>
      </c>
      <c r="BZ14" s="11">
        <f t="shared" si="48"/>
        <v>0</v>
      </c>
      <c r="CA14" s="15" t="s">
        <v>33</v>
      </c>
      <c r="CB14" s="24">
        <f>IF(CA14="x",'Gemensamma Tjänster'!$A15,0)</f>
        <v>246625</v>
      </c>
      <c r="CC14" s="27" t="e">
        <f t="shared" si="19"/>
        <v>#DIV/0!</v>
      </c>
      <c r="CD14" s="11">
        <f t="shared" si="49"/>
        <v>0</v>
      </c>
      <c r="CE14" s="15" t="s">
        <v>33</v>
      </c>
      <c r="CF14" s="24">
        <f>IF(CE14="x",'Gemensamma Tjänster'!$A15,0)</f>
        <v>246625</v>
      </c>
      <c r="CG14" s="27" t="e">
        <f t="shared" si="20"/>
        <v>#DIV/0!</v>
      </c>
      <c r="CH14" s="11">
        <f t="shared" si="50"/>
        <v>0</v>
      </c>
      <c r="CI14" s="15" t="s">
        <v>33</v>
      </c>
      <c r="CJ14" s="24">
        <f>IF(CI14="x",'Gemensamma Tjänster'!$A15,0)</f>
        <v>246625</v>
      </c>
      <c r="CK14" s="27" t="e">
        <f t="shared" si="21"/>
        <v>#DIV/0!</v>
      </c>
      <c r="CL14" s="11">
        <f t="shared" si="51"/>
        <v>0</v>
      </c>
      <c r="CM14" s="15" t="s">
        <v>33</v>
      </c>
      <c r="CN14" s="24">
        <f>IF(CM14="x",'Gemensamma Tjänster'!$A15,0)</f>
        <v>246625</v>
      </c>
      <c r="CO14" s="27" t="e">
        <f t="shared" si="22"/>
        <v>#DIV/0!</v>
      </c>
      <c r="CP14" s="11">
        <f t="shared" si="52"/>
        <v>0</v>
      </c>
      <c r="CQ14" s="15" t="s">
        <v>33</v>
      </c>
      <c r="CR14" s="24">
        <f>IF(CQ14="x",'Gemensamma Tjänster'!$A15,0)</f>
        <v>246625</v>
      </c>
      <c r="CS14" s="27" t="e">
        <f t="shared" si="23"/>
        <v>#DIV/0!</v>
      </c>
      <c r="CT14" s="11">
        <f t="shared" si="53"/>
        <v>0</v>
      </c>
      <c r="CU14" s="15" t="s">
        <v>33</v>
      </c>
      <c r="CV14" s="24">
        <f>IF(CU14="x",'Gemensamma Tjänster'!$A15,0)</f>
        <v>246625</v>
      </c>
      <c r="CW14" s="27" t="e">
        <f t="shared" si="24"/>
        <v>#DIV/0!</v>
      </c>
      <c r="CX14" s="11">
        <f t="shared" si="54"/>
        <v>0</v>
      </c>
      <c r="CY14" s="15" t="s">
        <v>33</v>
      </c>
      <c r="CZ14" s="24">
        <f>IF(CY14="x",'Gemensamma Tjänster'!$A15,0)</f>
        <v>246625</v>
      </c>
      <c r="DA14" s="27" t="e">
        <f t="shared" si="25"/>
        <v>#DIV/0!</v>
      </c>
      <c r="DB14" s="11">
        <f t="shared" si="55"/>
        <v>0</v>
      </c>
      <c r="DC14" s="15" t="s">
        <v>33</v>
      </c>
      <c r="DD14" s="24">
        <f>IF(DC14="x",'Gemensamma Tjänster'!$A15,0)</f>
        <v>246625</v>
      </c>
      <c r="DE14" s="27" t="e">
        <f t="shared" si="26"/>
        <v>#DIV/0!</v>
      </c>
      <c r="DF14" s="11">
        <f t="shared" si="56"/>
        <v>0</v>
      </c>
      <c r="DG14" s="15" t="s">
        <v>33</v>
      </c>
      <c r="DH14" s="24">
        <f>IF(DG14="x",'Gemensamma Tjänster'!$A15,0)</f>
        <v>246625</v>
      </c>
      <c r="DI14" s="27" t="e">
        <f t="shared" si="27"/>
        <v>#DIV/0!</v>
      </c>
      <c r="DJ14" s="11">
        <f t="shared" si="57"/>
        <v>0</v>
      </c>
      <c r="DK14" s="15" t="s">
        <v>33</v>
      </c>
      <c r="DL14" s="24">
        <f>IF(DK14="x",'Gemensamma Tjänster'!$A15,0)</f>
        <v>246625</v>
      </c>
      <c r="DM14" s="27" t="e">
        <f t="shared" si="28"/>
        <v>#DIV/0!</v>
      </c>
      <c r="DN14" s="11">
        <f t="shared" si="58"/>
        <v>0</v>
      </c>
    </row>
    <row r="15" spans="1:118" x14ac:dyDescent="0.3">
      <c r="A15" s="14" t="s">
        <v>13</v>
      </c>
      <c r="B15" s="18">
        <f t="shared" si="29"/>
        <v>52578.612040241147</v>
      </c>
      <c r="C15" s="32" t="s">
        <v>33</v>
      </c>
      <c r="D15" s="23">
        <f>IF(C15="x",'Gemensamma Tjänster'!$A16,0)</f>
        <v>61073</v>
      </c>
      <c r="E15" s="26">
        <f t="shared" si="0"/>
        <v>6.4746901031796722E-3</v>
      </c>
      <c r="F15" s="10">
        <f t="shared" si="30"/>
        <v>52578.612040241147</v>
      </c>
      <c r="G15" s="14"/>
      <c r="H15" s="23">
        <f>IF(G15="x",'Gemensamma Tjänster'!$A16,0)</f>
        <v>0</v>
      </c>
      <c r="I15" s="26">
        <f t="shared" si="1"/>
        <v>0</v>
      </c>
      <c r="J15" s="10">
        <f t="shared" si="31"/>
        <v>0</v>
      </c>
      <c r="K15" s="32"/>
      <c r="L15" s="23">
        <f>IF(K15="x",'Gemensamma Tjänster'!$A16,0)</f>
        <v>0</v>
      </c>
      <c r="M15" s="26">
        <f t="shared" si="2"/>
        <v>0</v>
      </c>
      <c r="N15" s="10">
        <f t="shared" si="32"/>
        <v>0</v>
      </c>
      <c r="O15" s="32"/>
      <c r="P15" s="23">
        <f>IF(O15="x",'Gemensamma Tjänster'!$A16,0)</f>
        <v>0</v>
      </c>
      <c r="Q15" s="26">
        <f t="shared" si="3"/>
        <v>0</v>
      </c>
      <c r="R15" s="10">
        <f t="shared" si="33"/>
        <v>0</v>
      </c>
      <c r="S15" s="14"/>
      <c r="T15" s="23">
        <f>IF(S15="x",'Gemensamma Tjänster'!$A16,0)</f>
        <v>0</v>
      </c>
      <c r="U15" s="26">
        <f t="shared" si="4"/>
        <v>0</v>
      </c>
      <c r="V15" s="10">
        <f t="shared" si="34"/>
        <v>0</v>
      </c>
      <c r="W15" s="14" t="s">
        <v>33</v>
      </c>
      <c r="X15" s="23">
        <f>IF(W15="x",'Gemensamma Tjänster'!$A16,0)</f>
        <v>61073</v>
      </c>
      <c r="Y15" s="26">
        <f t="shared" si="5"/>
        <v>5.7745993459809792E-3</v>
      </c>
      <c r="Z15" s="10">
        <f t="shared" si="35"/>
        <v>0</v>
      </c>
      <c r="AA15" s="14"/>
      <c r="AB15" s="23">
        <f>IF(AA15="x",'Gemensamma Tjänster'!$A16,0)</f>
        <v>0</v>
      </c>
      <c r="AC15" s="26">
        <f t="shared" si="6"/>
        <v>0</v>
      </c>
      <c r="AD15" s="10">
        <f t="shared" si="36"/>
        <v>0</v>
      </c>
      <c r="AE15" s="14"/>
      <c r="AF15" s="23">
        <f>IF(AE15="x",'Gemensamma Tjänster'!$A16,0)</f>
        <v>0</v>
      </c>
      <c r="AG15" s="26">
        <f t="shared" si="7"/>
        <v>0</v>
      </c>
      <c r="AH15" s="10">
        <f t="shared" si="37"/>
        <v>0</v>
      </c>
      <c r="AI15" s="14"/>
      <c r="AJ15" s="23">
        <f>IF(AI15="x",'Gemensamma Tjänster'!$A16,0)</f>
        <v>0</v>
      </c>
      <c r="AK15" s="26">
        <f t="shared" si="8"/>
        <v>0</v>
      </c>
      <c r="AL15" s="10">
        <f t="shared" si="38"/>
        <v>0</v>
      </c>
      <c r="AM15" s="14"/>
      <c r="AN15" s="23">
        <f>IF(AM15="x",'Gemensamma Tjänster'!$A16,0)</f>
        <v>0</v>
      </c>
      <c r="AO15" s="26">
        <f t="shared" si="9"/>
        <v>0</v>
      </c>
      <c r="AP15" s="10">
        <f t="shared" si="39"/>
        <v>0</v>
      </c>
      <c r="AQ15" s="14" t="s">
        <v>33</v>
      </c>
      <c r="AR15" s="23">
        <f>IF(AQ15="x",'Gemensamma Tjänster'!$A16,0)</f>
        <v>61073</v>
      </c>
      <c r="AS15" s="26">
        <f t="shared" si="10"/>
        <v>5.7745993459809792E-3</v>
      </c>
      <c r="AT15" s="10">
        <f t="shared" si="40"/>
        <v>0</v>
      </c>
      <c r="AU15" s="14" t="s">
        <v>33</v>
      </c>
      <c r="AV15" s="23">
        <f>IF(AU15="x",'Gemensamma Tjänster'!$A16,0)</f>
        <v>61073</v>
      </c>
      <c r="AW15" s="26" t="e">
        <f t="shared" si="11"/>
        <v>#DIV/0!</v>
      </c>
      <c r="AX15" s="10">
        <f t="shared" si="41"/>
        <v>0</v>
      </c>
      <c r="AY15" s="14" t="s">
        <v>33</v>
      </c>
      <c r="AZ15" s="23">
        <f>IF(AY15="x",'Gemensamma Tjänster'!$A16,0)</f>
        <v>61073</v>
      </c>
      <c r="BA15" s="26" t="e">
        <f t="shared" si="12"/>
        <v>#DIV/0!</v>
      </c>
      <c r="BB15" s="10">
        <f t="shared" si="42"/>
        <v>0</v>
      </c>
      <c r="BC15" s="14" t="s">
        <v>33</v>
      </c>
      <c r="BD15" s="23">
        <f>IF(BC15="x",'Gemensamma Tjänster'!$A16,0)</f>
        <v>61073</v>
      </c>
      <c r="BE15" s="26" t="e">
        <f t="shared" si="13"/>
        <v>#DIV/0!</v>
      </c>
      <c r="BF15" s="10">
        <f t="shared" si="43"/>
        <v>0</v>
      </c>
      <c r="BG15" s="14" t="s">
        <v>33</v>
      </c>
      <c r="BH15" s="23">
        <f>IF(BG15="x",'Gemensamma Tjänster'!$A16,0)</f>
        <v>61073</v>
      </c>
      <c r="BI15" s="26" t="e">
        <f t="shared" si="14"/>
        <v>#DIV/0!</v>
      </c>
      <c r="BJ15" s="10">
        <f t="shared" si="44"/>
        <v>0</v>
      </c>
      <c r="BK15" s="14" t="s">
        <v>33</v>
      </c>
      <c r="BL15" s="23">
        <f>IF(BK15="x",'Gemensamma Tjänster'!$A16,0)</f>
        <v>61073</v>
      </c>
      <c r="BM15" s="26" t="e">
        <f t="shared" si="15"/>
        <v>#DIV/0!</v>
      </c>
      <c r="BN15" s="10">
        <f t="shared" si="45"/>
        <v>0</v>
      </c>
      <c r="BO15" s="14" t="s">
        <v>33</v>
      </c>
      <c r="BP15" s="23">
        <f>IF(BO15="x",'Gemensamma Tjänster'!$A16,0)</f>
        <v>61073</v>
      </c>
      <c r="BQ15" s="26" t="e">
        <f t="shared" si="16"/>
        <v>#DIV/0!</v>
      </c>
      <c r="BR15" s="10">
        <f t="shared" si="46"/>
        <v>0</v>
      </c>
      <c r="BS15" s="14" t="s">
        <v>33</v>
      </c>
      <c r="BT15" s="23">
        <f>IF(BS15="x",'Gemensamma Tjänster'!$A16,0)</f>
        <v>61073</v>
      </c>
      <c r="BU15" s="26" t="e">
        <f t="shared" si="17"/>
        <v>#DIV/0!</v>
      </c>
      <c r="BV15" s="10">
        <f t="shared" si="47"/>
        <v>0</v>
      </c>
      <c r="BW15" s="14" t="s">
        <v>33</v>
      </c>
      <c r="BX15" s="23">
        <f>IF(BW15="x",'Gemensamma Tjänster'!$A16,0)</f>
        <v>61073</v>
      </c>
      <c r="BY15" s="26" t="e">
        <f t="shared" si="18"/>
        <v>#DIV/0!</v>
      </c>
      <c r="BZ15" s="10">
        <f t="shared" si="48"/>
        <v>0</v>
      </c>
      <c r="CA15" s="14" t="s">
        <v>33</v>
      </c>
      <c r="CB15" s="23">
        <f>IF(CA15="x",'Gemensamma Tjänster'!$A16,0)</f>
        <v>61073</v>
      </c>
      <c r="CC15" s="26" t="e">
        <f t="shared" si="19"/>
        <v>#DIV/0!</v>
      </c>
      <c r="CD15" s="10">
        <f t="shared" si="49"/>
        <v>0</v>
      </c>
      <c r="CE15" s="14" t="s">
        <v>33</v>
      </c>
      <c r="CF15" s="23">
        <f>IF(CE15="x",'Gemensamma Tjänster'!$A16,0)</f>
        <v>61073</v>
      </c>
      <c r="CG15" s="26" t="e">
        <f t="shared" si="20"/>
        <v>#DIV/0!</v>
      </c>
      <c r="CH15" s="10">
        <f t="shared" si="50"/>
        <v>0</v>
      </c>
      <c r="CI15" s="14" t="s">
        <v>33</v>
      </c>
      <c r="CJ15" s="23">
        <f>IF(CI15="x",'Gemensamma Tjänster'!$A16,0)</f>
        <v>61073</v>
      </c>
      <c r="CK15" s="26" t="e">
        <f t="shared" si="21"/>
        <v>#DIV/0!</v>
      </c>
      <c r="CL15" s="10">
        <f t="shared" si="51"/>
        <v>0</v>
      </c>
      <c r="CM15" s="14" t="s">
        <v>33</v>
      </c>
      <c r="CN15" s="23">
        <f>IF(CM15="x",'Gemensamma Tjänster'!$A16,0)</f>
        <v>61073</v>
      </c>
      <c r="CO15" s="26" t="e">
        <f t="shared" si="22"/>
        <v>#DIV/0!</v>
      </c>
      <c r="CP15" s="10">
        <f t="shared" si="52"/>
        <v>0</v>
      </c>
      <c r="CQ15" s="14" t="s">
        <v>33</v>
      </c>
      <c r="CR15" s="23">
        <f>IF(CQ15="x",'Gemensamma Tjänster'!$A16,0)</f>
        <v>61073</v>
      </c>
      <c r="CS15" s="26" t="e">
        <f t="shared" si="23"/>
        <v>#DIV/0!</v>
      </c>
      <c r="CT15" s="10">
        <f t="shared" si="53"/>
        <v>0</v>
      </c>
      <c r="CU15" s="14" t="s">
        <v>33</v>
      </c>
      <c r="CV15" s="23">
        <f>IF(CU15="x",'Gemensamma Tjänster'!$A16,0)</f>
        <v>61073</v>
      </c>
      <c r="CW15" s="26" t="e">
        <f t="shared" si="24"/>
        <v>#DIV/0!</v>
      </c>
      <c r="CX15" s="10">
        <f t="shared" si="54"/>
        <v>0</v>
      </c>
      <c r="CY15" s="14" t="s">
        <v>33</v>
      </c>
      <c r="CZ15" s="23">
        <f>IF(CY15="x",'Gemensamma Tjänster'!$A16,0)</f>
        <v>61073</v>
      </c>
      <c r="DA15" s="26" t="e">
        <f t="shared" si="25"/>
        <v>#DIV/0!</v>
      </c>
      <c r="DB15" s="10">
        <f t="shared" si="55"/>
        <v>0</v>
      </c>
      <c r="DC15" s="14" t="s">
        <v>33</v>
      </c>
      <c r="DD15" s="23">
        <f>IF(DC15="x",'Gemensamma Tjänster'!$A16,0)</f>
        <v>61073</v>
      </c>
      <c r="DE15" s="26" t="e">
        <f t="shared" si="26"/>
        <v>#DIV/0!</v>
      </c>
      <c r="DF15" s="10">
        <f t="shared" si="56"/>
        <v>0</v>
      </c>
      <c r="DG15" s="14" t="s">
        <v>33</v>
      </c>
      <c r="DH15" s="23">
        <f>IF(DG15="x",'Gemensamma Tjänster'!$A16,0)</f>
        <v>61073</v>
      </c>
      <c r="DI15" s="26" t="e">
        <f t="shared" si="27"/>
        <v>#DIV/0!</v>
      </c>
      <c r="DJ15" s="10">
        <f t="shared" si="57"/>
        <v>0</v>
      </c>
      <c r="DK15" s="14" t="s">
        <v>33</v>
      </c>
      <c r="DL15" s="23">
        <f>IF(DK15="x",'Gemensamma Tjänster'!$A16,0)</f>
        <v>61073</v>
      </c>
      <c r="DM15" s="26" t="e">
        <f t="shared" si="28"/>
        <v>#DIV/0!</v>
      </c>
      <c r="DN15" s="10">
        <f t="shared" si="58"/>
        <v>0</v>
      </c>
    </row>
    <row r="16" spans="1:118" x14ac:dyDescent="0.3">
      <c r="A16" s="15" t="s">
        <v>113</v>
      </c>
      <c r="B16" s="19">
        <f t="shared" si="29"/>
        <v>430397.31710485695</v>
      </c>
      <c r="C16" s="33" t="s">
        <v>33</v>
      </c>
      <c r="D16" s="24">
        <f>IF(C16="x",'Gemensamma Tjänster'!$A17,0)</f>
        <v>157558</v>
      </c>
      <c r="E16" s="27">
        <f t="shared" si="0"/>
        <v>1.6703604265007169E-2</v>
      </c>
      <c r="F16" s="11">
        <f t="shared" si="30"/>
        <v>135643.91721114592</v>
      </c>
      <c r="G16" s="15" t="s">
        <v>33</v>
      </c>
      <c r="H16" s="24">
        <f>IF(G16="x",'Gemensamma Tjänster'!$A17,0)</f>
        <v>157558</v>
      </c>
      <c r="I16" s="27">
        <f t="shared" si="1"/>
        <v>2.5474351839605908E-2</v>
      </c>
      <c r="J16" s="11">
        <f t="shared" si="31"/>
        <v>199036.91489371104</v>
      </c>
      <c r="K16" s="33" t="s">
        <v>33</v>
      </c>
      <c r="L16" s="24">
        <f>IF(K16="x",'Gemensamma Tjänster'!$A17,0)</f>
        <v>157558</v>
      </c>
      <c r="M16" s="27">
        <f t="shared" si="2"/>
        <v>1.4984015325810418E-2</v>
      </c>
      <c r="N16" s="11">
        <f t="shared" si="32"/>
        <v>95716.485000000001</v>
      </c>
      <c r="O16" s="33"/>
      <c r="P16" s="24">
        <f>IF(O16="x",'Gemensamma Tjänster'!$A17,0)</f>
        <v>0</v>
      </c>
      <c r="Q16" s="27">
        <f t="shared" si="3"/>
        <v>0</v>
      </c>
      <c r="R16" s="11">
        <f t="shared" si="33"/>
        <v>0</v>
      </c>
      <c r="S16" s="15" t="s">
        <v>33</v>
      </c>
      <c r="T16" s="24">
        <f>IF(S16="x",'Gemensamma Tjänster'!$A17,0)</f>
        <v>157558</v>
      </c>
      <c r="U16" s="27">
        <f t="shared" si="4"/>
        <v>1.9905491931262769E-2</v>
      </c>
      <c r="V16" s="11">
        <f t="shared" si="34"/>
        <v>0</v>
      </c>
      <c r="W16" s="15" t="s">
        <v>33</v>
      </c>
      <c r="X16" s="24">
        <f>IF(W16="x",'Gemensamma Tjänster'!$A17,0)</f>
        <v>157558</v>
      </c>
      <c r="Y16" s="27">
        <f t="shared" si="5"/>
        <v>1.4897488640709824E-2</v>
      </c>
      <c r="Z16" s="11">
        <f t="shared" si="35"/>
        <v>0</v>
      </c>
      <c r="AA16" s="15"/>
      <c r="AB16" s="24">
        <f>IF(AA16="x",'Gemensamma Tjänster'!$A17,0)</f>
        <v>0</v>
      </c>
      <c r="AC16" s="27">
        <f t="shared" si="6"/>
        <v>0</v>
      </c>
      <c r="AD16" s="11">
        <f t="shared" si="36"/>
        <v>0</v>
      </c>
      <c r="AE16" s="15"/>
      <c r="AF16" s="24">
        <f>IF(AE16="x",'Gemensamma Tjänster'!$A17,0)</f>
        <v>0</v>
      </c>
      <c r="AG16" s="27">
        <f t="shared" si="7"/>
        <v>0</v>
      </c>
      <c r="AH16" s="11">
        <f t="shared" si="37"/>
        <v>0</v>
      </c>
      <c r="AI16" s="15"/>
      <c r="AJ16" s="24">
        <f>IF(AI16="x",'Gemensamma Tjänster'!$A17,0)</f>
        <v>0</v>
      </c>
      <c r="AK16" s="27">
        <f t="shared" si="8"/>
        <v>0</v>
      </c>
      <c r="AL16" s="11">
        <f t="shared" si="38"/>
        <v>0</v>
      </c>
      <c r="AM16" s="15"/>
      <c r="AN16" s="24">
        <f>IF(AM16="x",'Gemensamma Tjänster'!$A17,0)</f>
        <v>0</v>
      </c>
      <c r="AO16" s="27">
        <f t="shared" si="9"/>
        <v>0</v>
      </c>
      <c r="AP16" s="11">
        <f t="shared" si="39"/>
        <v>0</v>
      </c>
      <c r="AQ16" s="15" t="s">
        <v>33</v>
      </c>
      <c r="AR16" s="24">
        <f>IF(AQ16="x",'Gemensamma Tjänster'!$A17,0)</f>
        <v>157558</v>
      </c>
      <c r="AS16" s="27">
        <f t="shared" si="10"/>
        <v>1.4897488640709824E-2</v>
      </c>
      <c r="AT16" s="11">
        <f t="shared" si="40"/>
        <v>0</v>
      </c>
      <c r="AU16" s="15" t="s">
        <v>33</v>
      </c>
      <c r="AV16" s="24">
        <f>IF(AU16="x",'Gemensamma Tjänster'!$A17,0)</f>
        <v>157558</v>
      </c>
      <c r="AW16" s="27" t="e">
        <f t="shared" si="11"/>
        <v>#DIV/0!</v>
      </c>
      <c r="AX16" s="11">
        <f t="shared" si="41"/>
        <v>0</v>
      </c>
      <c r="AY16" s="15" t="s">
        <v>33</v>
      </c>
      <c r="AZ16" s="24">
        <f>IF(AY16="x",'Gemensamma Tjänster'!$A17,0)</f>
        <v>157558</v>
      </c>
      <c r="BA16" s="27" t="e">
        <f t="shared" si="12"/>
        <v>#DIV/0!</v>
      </c>
      <c r="BB16" s="11">
        <f t="shared" si="42"/>
        <v>0</v>
      </c>
      <c r="BC16" s="15" t="s">
        <v>33</v>
      </c>
      <c r="BD16" s="24">
        <f>IF(BC16="x",'Gemensamma Tjänster'!$A17,0)</f>
        <v>157558</v>
      </c>
      <c r="BE16" s="27" t="e">
        <f t="shared" si="13"/>
        <v>#DIV/0!</v>
      </c>
      <c r="BF16" s="11">
        <f t="shared" si="43"/>
        <v>0</v>
      </c>
      <c r="BG16" s="15" t="s">
        <v>33</v>
      </c>
      <c r="BH16" s="24">
        <f>IF(BG16="x",'Gemensamma Tjänster'!$A17,0)</f>
        <v>157558</v>
      </c>
      <c r="BI16" s="27" t="e">
        <f t="shared" si="14"/>
        <v>#DIV/0!</v>
      </c>
      <c r="BJ16" s="11">
        <f t="shared" si="44"/>
        <v>0</v>
      </c>
      <c r="BK16" s="15" t="s">
        <v>33</v>
      </c>
      <c r="BL16" s="24">
        <f>IF(BK16="x",'Gemensamma Tjänster'!$A17,0)</f>
        <v>157558</v>
      </c>
      <c r="BM16" s="27" t="e">
        <f t="shared" si="15"/>
        <v>#DIV/0!</v>
      </c>
      <c r="BN16" s="11">
        <f t="shared" si="45"/>
        <v>0</v>
      </c>
      <c r="BO16" s="15" t="s">
        <v>33</v>
      </c>
      <c r="BP16" s="24">
        <f>IF(BO16="x",'Gemensamma Tjänster'!$A17,0)</f>
        <v>157558</v>
      </c>
      <c r="BQ16" s="27" t="e">
        <f t="shared" si="16"/>
        <v>#DIV/0!</v>
      </c>
      <c r="BR16" s="11">
        <f t="shared" si="46"/>
        <v>0</v>
      </c>
      <c r="BS16" s="15" t="s">
        <v>33</v>
      </c>
      <c r="BT16" s="24">
        <f>IF(BS16="x",'Gemensamma Tjänster'!$A17,0)</f>
        <v>157558</v>
      </c>
      <c r="BU16" s="27" t="e">
        <f t="shared" si="17"/>
        <v>#DIV/0!</v>
      </c>
      <c r="BV16" s="11">
        <f t="shared" si="47"/>
        <v>0</v>
      </c>
      <c r="BW16" s="15" t="s">
        <v>33</v>
      </c>
      <c r="BX16" s="24">
        <f>IF(BW16="x",'Gemensamma Tjänster'!$A17,0)</f>
        <v>157558</v>
      </c>
      <c r="BY16" s="27" t="e">
        <f t="shared" si="18"/>
        <v>#DIV/0!</v>
      </c>
      <c r="BZ16" s="11">
        <f t="shared" si="48"/>
        <v>0</v>
      </c>
      <c r="CA16" s="15" t="s">
        <v>33</v>
      </c>
      <c r="CB16" s="24">
        <f>IF(CA16="x",'Gemensamma Tjänster'!$A17,0)</f>
        <v>157558</v>
      </c>
      <c r="CC16" s="27" t="e">
        <f t="shared" si="19"/>
        <v>#DIV/0!</v>
      </c>
      <c r="CD16" s="11">
        <f t="shared" si="49"/>
        <v>0</v>
      </c>
      <c r="CE16" s="15" t="s">
        <v>33</v>
      </c>
      <c r="CF16" s="24">
        <f>IF(CE16="x",'Gemensamma Tjänster'!$A17,0)</f>
        <v>157558</v>
      </c>
      <c r="CG16" s="27" t="e">
        <f t="shared" si="20"/>
        <v>#DIV/0!</v>
      </c>
      <c r="CH16" s="11">
        <f t="shared" si="50"/>
        <v>0</v>
      </c>
      <c r="CI16" s="15" t="s">
        <v>33</v>
      </c>
      <c r="CJ16" s="24">
        <f>IF(CI16="x",'Gemensamma Tjänster'!$A17,0)</f>
        <v>157558</v>
      </c>
      <c r="CK16" s="27" t="e">
        <f t="shared" si="21"/>
        <v>#DIV/0!</v>
      </c>
      <c r="CL16" s="11">
        <f t="shared" si="51"/>
        <v>0</v>
      </c>
      <c r="CM16" s="15" t="s">
        <v>33</v>
      </c>
      <c r="CN16" s="24">
        <f>IF(CM16="x",'Gemensamma Tjänster'!$A17,0)</f>
        <v>157558</v>
      </c>
      <c r="CO16" s="27" t="e">
        <f t="shared" si="22"/>
        <v>#DIV/0!</v>
      </c>
      <c r="CP16" s="11">
        <f t="shared" si="52"/>
        <v>0</v>
      </c>
      <c r="CQ16" s="15" t="s">
        <v>33</v>
      </c>
      <c r="CR16" s="24">
        <f>IF(CQ16="x",'Gemensamma Tjänster'!$A17,0)</f>
        <v>157558</v>
      </c>
      <c r="CS16" s="27" t="e">
        <f t="shared" si="23"/>
        <v>#DIV/0!</v>
      </c>
      <c r="CT16" s="11">
        <f t="shared" si="53"/>
        <v>0</v>
      </c>
      <c r="CU16" s="15" t="s">
        <v>33</v>
      </c>
      <c r="CV16" s="24">
        <f>IF(CU16="x",'Gemensamma Tjänster'!$A17,0)</f>
        <v>157558</v>
      </c>
      <c r="CW16" s="27" t="e">
        <f t="shared" si="24"/>
        <v>#DIV/0!</v>
      </c>
      <c r="CX16" s="11">
        <f t="shared" si="54"/>
        <v>0</v>
      </c>
      <c r="CY16" s="15" t="s">
        <v>33</v>
      </c>
      <c r="CZ16" s="24">
        <f>IF(CY16="x",'Gemensamma Tjänster'!$A17,0)</f>
        <v>157558</v>
      </c>
      <c r="DA16" s="27" t="e">
        <f t="shared" si="25"/>
        <v>#DIV/0!</v>
      </c>
      <c r="DB16" s="11">
        <f t="shared" si="55"/>
        <v>0</v>
      </c>
      <c r="DC16" s="15" t="s">
        <v>33</v>
      </c>
      <c r="DD16" s="24">
        <f>IF(DC16="x",'Gemensamma Tjänster'!$A17,0)</f>
        <v>157558</v>
      </c>
      <c r="DE16" s="27" t="e">
        <f t="shared" si="26"/>
        <v>#DIV/0!</v>
      </c>
      <c r="DF16" s="11">
        <f t="shared" si="56"/>
        <v>0</v>
      </c>
      <c r="DG16" s="15" t="s">
        <v>33</v>
      </c>
      <c r="DH16" s="24">
        <f>IF(DG16="x",'Gemensamma Tjänster'!$A17,0)</f>
        <v>157558</v>
      </c>
      <c r="DI16" s="27" t="e">
        <f t="shared" si="27"/>
        <v>#DIV/0!</v>
      </c>
      <c r="DJ16" s="11">
        <f t="shared" si="57"/>
        <v>0</v>
      </c>
      <c r="DK16" s="15" t="s">
        <v>33</v>
      </c>
      <c r="DL16" s="24">
        <f>IF(DK16="x",'Gemensamma Tjänster'!$A17,0)</f>
        <v>157558</v>
      </c>
      <c r="DM16" s="27" t="e">
        <f t="shared" si="28"/>
        <v>#DIV/0!</v>
      </c>
      <c r="DN16" s="11">
        <f t="shared" si="58"/>
        <v>0</v>
      </c>
    </row>
    <row r="17" spans="1:118" x14ac:dyDescent="0.3">
      <c r="A17" s="14" t="s">
        <v>15</v>
      </c>
      <c r="B17" s="18">
        <f t="shared" si="29"/>
        <v>3895552.1827629958</v>
      </c>
      <c r="C17" s="32" t="s">
        <v>33</v>
      </c>
      <c r="D17" s="23">
        <f>IF(C17="x",'Gemensamma Tjänster'!$A18,0)</f>
        <v>1426067</v>
      </c>
      <c r="E17" s="26">
        <f t="shared" si="0"/>
        <v>0.15118533380333579</v>
      </c>
      <c r="F17" s="10">
        <f t="shared" si="30"/>
        <v>1227721.3095212381</v>
      </c>
      <c r="G17" s="14" t="s">
        <v>33</v>
      </c>
      <c r="H17" s="23">
        <f>IF(G17="x",'Gemensamma Tjänster'!$A18,0)</f>
        <v>1426067</v>
      </c>
      <c r="I17" s="26">
        <f t="shared" si="1"/>
        <v>0.2305699012735074</v>
      </c>
      <c r="J17" s="10">
        <f t="shared" si="31"/>
        <v>1801495.1707417576</v>
      </c>
      <c r="K17" s="32" t="s">
        <v>33</v>
      </c>
      <c r="L17" s="23">
        <f>IF(K17="x",'Gemensamma Tjänster'!$A18,0)</f>
        <v>1426067</v>
      </c>
      <c r="M17" s="26">
        <f t="shared" si="2"/>
        <v>0.13562123017322184</v>
      </c>
      <c r="N17" s="10">
        <f t="shared" si="32"/>
        <v>866335.70250000001</v>
      </c>
      <c r="O17" s="32"/>
      <c r="P17" s="23">
        <f>IF(O17="x",'Gemensamma Tjänster'!$A18,0)</f>
        <v>0</v>
      </c>
      <c r="Q17" s="26">
        <f t="shared" si="3"/>
        <v>0</v>
      </c>
      <c r="R17" s="10">
        <f t="shared" si="33"/>
        <v>0</v>
      </c>
      <c r="S17" s="14" t="s">
        <v>33</v>
      </c>
      <c r="T17" s="23">
        <f>IF(S17="x",'Gemensamma Tjänster'!$A18,0)</f>
        <v>1426067</v>
      </c>
      <c r="U17" s="26">
        <f t="shared" si="4"/>
        <v>0.18016581298277526</v>
      </c>
      <c r="V17" s="10">
        <f t="shared" si="34"/>
        <v>0</v>
      </c>
      <c r="W17" s="14" t="s">
        <v>33</v>
      </c>
      <c r="X17" s="23">
        <f>IF(W17="x",'Gemensamma Tjänster'!$A18,0)</f>
        <v>1426067</v>
      </c>
      <c r="Y17" s="26">
        <f t="shared" si="5"/>
        <v>0.1348380719061624</v>
      </c>
      <c r="Z17" s="10">
        <f t="shared" si="35"/>
        <v>0</v>
      </c>
      <c r="AA17" s="14"/>
      <c r="AB17" s="23">
        <f>IF(AA17="x",'Gemensamma Tjänster'!$A18,0)</f>
        <v>0</v>
      </c>
      <c r="AC17" s="26">
        <f t="shared" si="6"/>
        <v>0</v>
      </c>
      <c r="AD17" s="10">
        <f t="shared" si="36"/>
        <v>0</v>
      </c>
      <c r="AE17" s="14"/>
      <c r="AF17" s="23">
        <f>IF(AE17="x",'Gemensamma Tjänster'!$A18,0)</f>
        <v>0</v>
      </c>
      <c r="AG17" s="26">
        <f t="shared" si="7"/>
        <v>0</v>
      </c>
      <c r="AH17" s="10">
        <f t="shared" si="37"/>
        <v>0</v>
      </c>
      <c r="AI17" s="14"/>
      <c r="AJ17" s="23">
        <f>IF(AI17="x",'Gemensamma Tjänster'!$A18,0)</f>
        <v>0</v>
      </c>
      <c r="AK17" s="26">
        <f t="shared" si="8"/>
        <v>0</v>
      </c>
      <c r="AL17" s="10">
        <f t="shared" si="38"/>
        <v>0</v>
      </c>
      <c r="AM17" s="14"/>
      <c r="AN17" s="23">
        <f>IF(AM17="x",'Gemensamma Tjänster'!$A18,0)</f>
        <v>0</v>
      </c>
      <c r="AO17" s="26">
        <f t="shared" si="9"/>
        <v>0</v>
      </c>
      <c r="AP17" s="10">
        <f t="shared" si="39"/>
        <v>0</v>
      </c>
      <c r="AQ17" s="14" t="s">
        <v>33</v>
      </c>
      <c r="AR17" s="23">
        <f>IF(AQ17="x",'Gemensamma Tjänster'!$A18,0)</f>
        <v>1426067</v>
      </c>
      <c r="AS17" s="26">
        <f t="shared" si="10"/>
        <v>0.1348380719061624</v>
      </c>
      <c r="AT17" s="10">
        <f t="shared" si="40"/>
        <v>0</v>
      </c>
      <c r="AU17" s="14" t="s">
        <v>33</v>
      </c>
      <c r="AV17" s="23">
        <f>IF(AU17="x",'Gemensamma Tjänster'!$A18,0)</f>
        <v>1426067</v>
      </c>
      <c r="AW17" s="26" t="e">
        <f t="shared" si="11"/>
        <v>#DIV/0!</v>
      </c>
      <c r="AX17" s="10">
        <f t="shared" si="41"/>
        <v>0</v>
      </c>
      <c r="AY17" s="14" t="s">
        <v>33</v>
      </c>
      <c r="AZ17" s="23">
        <f>IF(AY17="x",'Gemensamma Tjänster'!$A18,0)</f>
        <v>1426067</v>
      </c>
      <c r="BA17" s="26" t="e">
        <f t="shared" si="12"/>
        <v>#DIV/0!</v>
      </c>
      <c r="BB17" s="10">
        <f t="shared" si="42"/>
        <v>0</v>
      </c>
      <c r="BC17" s="14" t="s">
        <v>33</v>
      </c>
      <c r="BD17" s="23">
        <f>IF(BC17="x",'Gemensamma Tjänster'!$A18,0)</f>
        <v>1426067</v>
      </c>
      <c r="BE17" s="26" t="e">
        <f t="shared" si="13"/>
        <v>#DIV/0!</v>
      </c>
      <c r="BF17" s="10">
        <f t="shared" si="43"/>
        <v>0</v>
      </c>
      <c r="BG17" s="14" t="s">
        <v>33</v>
      </c>
      <c r="BH17" s="23">
        <f>IF(BG17="x",'Gemensamma Tjänster'!$A18,0)</f>
        <v>1426067</v>
      </c>
      <c r="BI17" s="26" t="e">
        <f t="shared" si="14"/>
        <v>#DIV/0!</v>
      </c>
      <c r="BJ17" s="10">
        <f t="shared" si="44"/>
        <v>0</v>
      </c>
      <c r="BK17" s="14" t="s">
        <v>33</v>
      </c>
      <c r="BL17" s="23">
        <f>IF(BK17="x",'Gemensamma Tjänster'!$A18,0)</f>
        <v>1426067</v>
      </c>
      <c r="BM17" s="26" t="e">
        <f t="shared" si="15"/>
        <v>#DIV/0!</v>
      </c>
      <c r="BN17" s="10">
        <f t="shared" si="45"/>
        <v>0</v>
      </c>
      <c r="BO17" s="14" t="s">
        <v>33</v>
      </c>
      <c r="BP17" s="23">
        <f>IF(BO17="x",'Gemensamma Tjänster'!$A18,0)</f>
        <v>1426067</v>
      </c>
      <c r="BQ17" s="26" t="e">
        <f t="shared" si="16"/>
        <v>#DIV/0!</v>
      </c>
      <c r="BR17" s="10">
        <f t="shared" si="46"/>
        <v>0</v>
      </c>
      <c r="BS17" s="14" t="s">
        <v>33</v>
      </c>
      <c r="BT17" s="23">
        <f>IF(BS17="x",'Gemensamma Tjänster'!$A18,0)</f>
        <v>1426067</v>
      </c>
      <c r="BU17" s="26" t="e">
        <f t="shared" si="17"/>
        <v>#DIV/0!</v>
      </c>
      <c r="BV17" s="10">
        <f t="shared" si="47"/>
        <v>0</v>
      </c>
      <c r="BW17" s="14" t="s">
        <v>33</v>
      </c>
      <c r="BX17" s="23">
        <f>IF(BW17="x",'Gemensamma Tjänster'!$A18,0)</f>
        <v>1426067</v>
      </c>
      <c r="BY17" s="26" t="e">
        <f t="shared" si="18"/>
        <v>#DIV/0!</v>
      </c>
      <c r="BZ17" s="10">
        <f t="shared" si="48"/>
        <v>0</v>
      </c>
      <c r="CA17" s="14" t="s">
        <v>33</v>
      </c>
      <c r="CB17" s="23">
        <f>IF(CA17="x",'Gemensamma Tjänster'!$A18,0)</f>
        <v>1426067</v>
      </c>
      <c r="CC17" s="26" t="e">
        <f t="shared" si="19"/>
        <v>#DIV/0!</v>
      </c>
      <c r="CD17" s="10">
        <f t="shared" si="49"/>
        <v>0</v>
      </c>
      <c r="CE17" s="14" t="s">
        <v>33</v>
      </c>
      <c r="CF17" s="23">
        <f>IF(CE17="x",'Gemensamma Tjänster'!$A18,0)</f>
        <v>1426067</v>
      </c>
      <c r="CG17" s="26" t="e">
        <f t="shared" si="20"/>
        <v>#DIV/0!</v>
      </c>
      <c r="CH17" s="10">
        <f t="shared" si="50"/>
        <v>0</v>
      </c>
      <c r="CI17" s="14" t="s">
        <v>33</v>
      </c>
      <c r="CJ17" s="23">
        <f>IF(CI17="x",'Gemensamma Tjänster'!$A18,0)</f>
        <v>1426067</v>
      </c>
      <c r="CK17" s="26" t="e">
        <f t="shared" si="21"/>
        <v>#DIV/0!</v>
      </c>
      <c r="CL17" s="10">
        <f t="shared" si="51"/>
        <v>0</v>
      </c>
      <c r="CM17" s="14" t="s">
        <v>33</v>
      </c>
      <c r="CN17" s="23">
        <f>IF(CM17="x",'Gemensamma Tjänster'!$A18,0)</f>
        <v>1426067</v>
      </c>
      <c r="CO17" s="26" t="e">
        <f t="shared" si="22"/>
        <v>#DIV/0!</v>
      </c>
      <c r="CP17" s="10">
        <f t="shared" si="52"/>
        <v>0</v>
      </c>
      <c r="CQ17" s="14" t="s">
        <v>33</v>
      </c>
      <c r="CR17" s="23">
        <f>IF(CQ17="x",'Gemensamma Tjänster'!$A18,0)</f>
        <v>1426067</v>
      </c>
      <c r="CS17" s="26" t="e">
        <f t="shared" si="23"/>
        <v>#DIV/0!</v>
      </c>
      <c r="CT17" s="10">
        <f t="shared" si="53"/>
        <v>0</v>
      </c>
      <c r="CU17" s="14" t="s">
        <v>33</v>
      </c>
      <c r="CV17" s="23">
        <f>IF(CU17="x",'Gemensamma Tjänster'!$A18,0)</f>
        <v>1426067</v>
      </c>
      <c r="CW17" s="26" t="e">
        <f t="shared" si="24"/>
        <v>#DIV/0!</v>
      </c>
      <c r="CX17" s="10">
        <f t="shared" si="54"/>
        <v>0</v>
      </c>
      <c r="CY17" s="14" t="s">
        <v>33</v>
      </c>
      <c r="CZ17" s="23">
        <f>IF(CY17="x",'Gemensamma Tjänster'!$A18,0)</f>
        <v>1426067</v>
      </c>
      <c r="DA17" s="26" t="e">
        <f t="shared" si="25"/>
        <v>#DIV/0!</v>
      </c>
      <c r="DB17" s="10">
        <f t="shared" si="55"/>
        <v>0</v>
      </c>
      <c r="DC17" s="14" t="s">
        <v>33</v>
      </c>
      <c r="DD17" s="23">
        <f>IF(DC17="x",'Gemensamma Tjänster'!$A18,0)</f>
        <v>1426067</v>
      </c>
      <c r="DE17" s="26" t="e">
        <f t="shared" si="26"/>
        <v>#DIV/0!</v>
      </c>
      <c r="DF17" s="10">
        <f t="shared" si="56"/>
        <v>0</v>
      </c>
      <c r="DG17" s="14" t="s">
        <v>33</v>
      </c>
      <c r="DH17" s="23">
        <f>IF(DG17="x",'Gemensamma Tjänster'!$A18,0)</f>
        <v>1426067</v>
      </c>
      <c r="DI17" s="26" t="e">
        <f t="shared" si="27"/>
        <v>#DIV/0!</v>
      </c>
      <c r="DJ17" s="10">
        <f t="shared" si="57"/>
        <v>0</v>
      </c>
      <c r="DK17" s="14" t="s">
        <v>33</v>
      </c>
      <c r="DL17" s="23">
        <f>IF(DK17="x",'Gemensamma Tjänster'!$A18,0)</f>
        <v>1426067</v>
      </c>
      <c r="DM17" s="26" t="e">
        <f t="shared" si="28"/>
        <v>#DIV/0!</v>
      </c>
      <c r="DN17" s="10">
        <f t="shared" si="58"/>
        <v>0</v>
      </c>
    </row>
    <row r="18" spans="1:118" x14ac:dyDescent="0.3">
      <c r="A18" s="15" t="s">
        <v>16</v>
      </c>
      <c r="B18" s="19">
        <f t="shared" si="29"/>
        <v>506354.73193916946</v>
      </c>
      <c r="C18" s="33" t="s">
        <v>33</v>
      </c>
      <c r="D18" s="24">
        <f>IF(C18="x",'Gemensamma Tjänster'!$A19,0)</f>
        <v>344831</v>
      </c>
      <c r="E18" s="27">
        <f t="shared" si="0"/>
        <v>3.6557461774753976E-2</v>
      </c>
      <c r="F18" s="11">
        <f t="shared" si="30"/>
        <v>296869.89943916944</v>
      </c>
      <c r="G18" s="15"/>
      <c r="H18" s="24">
        <f>IF(G18="x",'Gemensamma Tjänster'!$A19,0)</f>
        <v>0</v>
      </c>
      <c r="I18" s="27">
        <f t="shared" si="1"/>
        <v>0</v>
      </c>
      <c r="J18" s="11">
        <f t="shared" si="31"/>
        <v>0</v>
      </c>
      <c r="K18" s="33" t="s">
        <v>33</v>
      </c>
      <c r="L18" s="24">
        <f>IF(K18="x",'Gemensamma Tjänster'!$A19,0)</f>
        <v>344831</v>
      </c>
      <c r="M18" s="27">
        <f t="shared" si="2"/>
        <v>3.279397421149375E-2</v>
      </c>
      <c r="N18" s="11">
        <f t="shared" si="32"/>
        <v>209484.83250000002</v>
      </c>
      <c r="O18" s="33"/>
      <c r="P18" s="24">
        <f>IF(O18="x",'Gemensamma Tjänster'!$A19,0)</f>
        <v>0</v>
      </c>
      <c r="Q18" s="27">
        <f t="shared" si="3"/>
        <v>0</v>
      </c>
      <c r="R18" s="11">
        <f t="shared" si="33"/>
        <v>0</v>
      </c>
      <c r="S18" s="15" t="s">
        <v>33</v>
      </c>
      <c r="T18" s="24">
        <f>IF(S18="x",'Gemensamma Tjänster'!$A19,0)</f>
        <v>344831</v>
      </c>
      <c r="U18" s="27">
        <f t="shared" si="4"/>
        <v>4.3565104203844122E-2</v>
      </c>
      <c r="V18" s="11">
        <f t="shared" si="34"/>
        <v>0</v>
      </c>
      <c r="W18" s="15" t="s">
        <v>33</v>
      </c>
      <c r="X18" s="24">
        <f>IF(W18="x",'Gemensamma Tjänster'!$A19,0)</f>
        <v>344831</v>
      </c>
      <c r="Y18" s="27">
        <f t="shared" si="5"/>
        <v>3.2604602149459941E-2</v>
      </c>
      <c r="Z18" s="11">
        <f t="shared" si="35"/>
        <v>0</v>
      </c>
      <c r="AA18" s="15"/>
      <c r="AB18" s="24">
        <f>IF(AA18="x",'Gemensamma Tjänster'!$A19,0)</f>
        <v>0</v>
      </c>
      <c r="AC18" s="27">
        <f t="shared" si="6"/>
        <v>0</v>
      </c>
      <c r="AD18" s="11">
        <f t="shared" si="36"/>
        <v>0</v>
      </c>
      <c r="AE18" s="15"/>
      <c r="AF18" s="24">
        <f>IF(AE18="x",'Gemensamma Tjänster'!$A19,0)</f>
        <v>0</v>
      </c>
      <c r="AG18" s="27">
        <f t="shared" si="7"/>
        <v>0</v>
      </c>
      <c r="AH18" s="11">
        <f t="shared" si="37"/>
        <v>0</v>
      </c>
      <c r="AI18" s="15"/>
      <c r="AJ18" s="24">
        <f>IF(AI18="x",'Gemensamma Tjänster'!$A19,0)</f>
        <v>0</v>
      </c>
      <c r="AK18" s="27">
        <f t="shared" si="8"/>
        <v>0</v>
      </c>
      <c r="AL18" s="11">
        <f t="shared" si="38"/>
        <v>0</v>
      </c>
      <c r="AM18" s="15"/>
      <c r="AN18" s="24">
        <f>IF(AM18="x",'Gemensamma Tjänster'!$A19,0)</f>
        <v>0</v>
      </c>
      <c r="AO18" s="27">
        <f t="shared" si="9"/>
        <v>0</v>
      </c>
      <c r="AP18" s="11">
        <f t="shared" si="39"/>
        <v>0</v>
      </c>
      <c r="AQ18" s="15" t="s">
        <v>33</v>
      </c>
      <c r="AR18" s="24">
        <f>IF(AQ18="x",'Gemensamma Tjänster'!$A19,0)</f>
        <v>344831</v>
      </c>
      <c r="AS18" s="27">
        <f t="shared" si="10"/>
        <v>3.2604602149459941E-2</v>
      </c>
      <c r="AT18" s="11">
        <f t="shared" si="40"/>
        <v>0</v>
      </c>
      <c r="AU18" s="15" t="s">
        <v>33</v>
      </c>
      <c r="AV18" s="24">
        <f>IF(AU18="x",'Gemensamma Tjänster'!$A19,0)</f>
        <v>344831</v>
      </c>
      <c r="AW18" s="27" t="e">
        <f t="shared" si="11"/>
        <v>#DIV/0!</v>
      </c>
      <c r="AX18" s="11">
        <f t="shared" si="41"/>
        <v>0</v>
      </c>
      <c r="AY18" s="15" t="s">
        <v>33</v>
      </c>
      <c r="AZ18" s="24">
        <f>IF(AY18="x",'Gemensamma Tjänster'!$A19,0)</f>
        <v>344831</v>
      </c>
      <c r="BA18" s="27" t="e">
        <f t="shared" si="12"/>
        <v>#DIV/0!</v>
      </c>
      <c r="BB18" s="11">
        <f t="shared" si="42"/>
        <v>0</v>
      </c>
      <c r="BC18" s="15" t="s">
        <v>33</v>
      </c>
      <c r="BD18" s="24">
        <f>IF(BC18="x",'Gemensamma Tjänster'!$A19,0)</f>
        <v>344831</v>
      </c>
      <c r="BE18" s="27" t="e">
        <f t="shared" si="13"/>
        <v>#DIV/0!</v>
      </c>
      <c r="BF18" s="11">
        <f t="shared" si="43"/>
        <v>0</v>
      </c>
      <c r="BG18" s="15" t="s">
        <v>33</v>
      </c>
      <c r="BH18" s="24">
        <f>IF(BG18="x",'Gemensamma Tjänster'!$A19,0)</f>
        <v>344831</v>
      </c>
      <c r="BI18" s="27" t="e">
        <f t="shared" si="14"/>
        <v>#DIV/0!</v>
      </c>
      <c r="BJ18" s="11">
        <f t="shared" si="44"/>
        <v>0</v>
      </c>
      <c r="BK18" s="15" t="s">
        <v>33</v>
      </c>
      <c r="BL18" s="24">
        <f>IF(BK18="x",'Gemensamma Tjänster'!$A19,0)</f>
        <v>344831</v>
      </c>
      <c r="BM18" s="27" t="e">
        <f t="shared" si="15"/>
        <v>#DIV/0!</v>
      </c>
      <c r="BN18" s="11">
        <f t="shared" si="45"/>
        <v>0</v>
      </c>
      <c r="BO18" s="15" t="s">
        <v>33</v>
      </c>
      <c r="BP18" s="24">
        <f>IF(BO18="x",'Gemensamma Tjänster'!$A19,0)</f>
        <v>344831</v>
      </c>
      <c r="BQ18" s="27" t="e">
        <f t="shared" si="16"/>
        <v>#DIV/0!</v>
      </c>
      <c r="BR18" s="11">
        <f t="shared" si="46"/>
        <v>0</v>
      </c>
      <c r="BS18" s="15" t="s">
        <v>33</v>
      </c>
      <c r="BT18" s="24">
        <f>IF(BS18="x",'Gemensamma Tjänster'!$A19,0)</f>
        <v>344831</v>
      </c>
      <c r="BU18" s="27" t="e">
        <f t="shared" si="17"/>
        <v>#DIV/0!</v>
      </c>
      <c r="BV18" s="11">
        <f t="shared" si="47"/>
        <v>0</v>
      </c>
      <c r="BW18" s="15" t="s">
        <v>33</v>
      </c>
      <c r="BX18" s="24">
        <f>IF(BW18="x",'Gemensamma Tjänster'!$A19,0)</f>
        <v>344831</v>
      </c>
      <c r="BY18" s="27" t="e">
        <f t="shared" si="18"/>
        <v>#DIV/0!</v>
      </c>
      <c r="BZ18" s="11">
        <f t="shared" si="48"/>
        <v>0</v>
      </c>
      <c r="CA18" s="15" t="s">
        <v>33</v>
      </c>
      <c r="CB18" s="24">
        <f>IF(CA18="x",'Gemensamma Tjänster'!$A19,0)</f>
        <v>344831</v>
      </c>
      <c r="CC18" s="27" t="e">
        <f t="shared" si="19"/>
        <v>#DIV/0!</v>
      </c>
      <c r="CD18" s="11">
        <f t="shared" si="49"/>
        <v>0</v>
      </c>
      <c r="CE18" s="15" t="s">
        <v>33</v>
      </c>
      <c r="CF18" s="24">
        <f>IF(CE18="x",'Gemensamma Tjänster'!$A19,0)</f>
        <v>344831</v>
      </c>
      <c r="CG18" s="27" t="e">
        <f t="shared" si="20"/>
        <v>#DIV/0!</v>
      </c>
      <c r="CH18" s="11">
        <f t="shared" si="50"/>
        <v>0</v>
      </c>
      <c r="CI18" s="15" t="s">
        <v>33</v>
      </c>
      <c r="CJ18" s="24">
        <f>IF(CI18="x",'Gemensamma Tjänster'!$A19,0)</f>
        <v>344831</v>
      </c>
      <c r="CK18" s="27" t="e">
        <f t="shared" si="21"/>
        <v>#DIV/0!</v>
      </c>
      <c r="CL18" s="11">
        <f t="shared" si="51"/>
        <v>0</v>
      </c>
      <c r="CM18" s="15" t="s">
        <v>33</v>
      </c>
      <c r="CN18" s="24">
        <f>IF(CM18="x",'Gemensamma Tjänster'!$A19,0)</f>
        <v>344831</v>
      </c>
      <c r="CO18" s="27" t="e">
        <f t="shared" si="22"/>
        <v>#DIV/0!</v>
      </c>
      <c r="CP18" s="11">
        <f t="shared" si="52"/>
        <v>0</v>
      </c>
      <c r="CQ18" s="15" t="s">
        <v>33</v>
      </c>
      <c r="CR18" s="24">
        <f>IF(CQ18="x",'Gemensamma Tjänster'!$A19,0)</f>
        <v>344831</v>
      </c>
      <c r="CS18" s="27" t="e">
        <f t="shared" si="23"/>
        <v>#DIV/0!</v>
      </c>
      <c r="CT18" s="11">
        <f t="shared" si="53"/>
        <v>0</v>
      </c>
      <c r="CU18" s="15" t="s">
        <v>33</v>
      </c>
      <c r="CV18" s="24">
        <f>IF(CU18="x",'Gemensamma Tjänster'!$A19,0)</f>
        <v>344831</v>
      </c>
      <c r="CW18" s="27" t="e">
        <f t="shared" si="24"/>
        <v>#DIV/0!</v>
      </c>
      <c r="CX18" s="11">
        <f t="shared" si="54"/>
        <v>0</v>
      </c>
      <c r="CY18" s="15" t="s">
        <v>33</v>
      </c>
      <c r="CZ18" s="24">
        <f>IF(CY18="x",'Gemensamma Tjänster'!$A19,0)</f>
        <v>344831</v>
      </c>
      <c r="DA18" s="27" t="e">
        <f t="shared" si="25"/>
        <v>#DIV/0!</v>
      </c>
      <c r="DB18" s="11">
        <f t="shared" si="55"/>
        <v>0</v>
      </c>
      <c r="DC18" s="15" t="s">
        <v>33</v>
      </c>
      <c r="DD18" s="24">
        <f>IF(DC18="x",'Gemensamma Tjänster'!$A19,0)</f>
        <v>344831</v>
      </c>
      <c r="DE18" s="27" t="e">
        <f t="shared" si="26"/>
        <v>#DIV/0!</v>
      </c>
      <c r="DF18" s="11">
        <f t="shared" si="56"/>
        <v>0</v>
      </c>
      <c r="DG18" s="15" t="s">
        <v>33</v>
      </c>
      <c r="DH18" s="24">
        <f>IF(DG18="x",'Gemensamma Tjänster'!$A19,0)</f>
        <v>344831</v>
      </c>
      <c r="DI18" s="27" t="e">
        <f t="shared" si="27"/>
        <v>#DIV/0!</v>
      </c>
      <c r="DJ18" s="11">
        <f t="shared" si="57"/>
        <v>0</v>
      </c>
      <c r="DK18" s="15" t="s">
        <v>33</v>
      </c>
      <c r="DL18" s="24">
        <f>IF(DK18="x",'Gemensamma Tjänster'!$A19,0)</f>
        <v>344831</v>
      </c>
      <c r="DM18" s="27" t="e">
        <f t="shared" si="28"/>
        <v>#DIV/0!</v>
      </c>
      <c r="DN18" s="11">
        <f t="shared" si="58"/>
        <v>0</v>
      </c>
    </row>
    <row r="19" spans="1:118" x14ac:dyDescent="0.3">
      <c r="A19" s="14" t="s">
        <v>17</v>
      </c>
      <c r="B19" s="18">
        <f t="shared" si="29"/>
        <v>4837321.8716886826</v>
      </c>
      <c r="C19" s="32" t="s">
        <v>33</v>
      </c>
      <c r="D19" s="23">
        <f>IF(C19="x",'Gemensamma Tjänster'!$A20,0)</f>
        <v>1770826</v>
      </c>
      <c r="E19" s="26">
        <f t="shared" si="0"/>
        <v>0.18773516245563909</v>
      </c>
      <c r="F19" s="10">
        <f t="shared" si="30"/>
        <v>1524529.2231390642</v>
      </c>
      <c r="G19" s="14" t="s">
        <v>33</v>
      </c>
      <c r="H19" s="23">
        <f>IF(G19="x",'Gemensamma Tjänster'!$A20,0)</f>
        <v>1770826</v>
      </c>
      <c r="I19" s="26">
        <f t="shared" si="1"/>
        <v>0.28631135563235111</v>
      </c>
      <c r="J19" s="10">
        <f t="shared" si="31"/>
        <v>2237015.8535496183</v>
      </c>
      <c r="K19" s="32" t="s">
        <v>33</v>
      </c>
      <c r="L19" s="23">
        <f>IF(K19="x",'Gemensamma Tjänster'!$A20,0)</f>
        <v>1770826</v>
      </c>
      <c r="M19" s="26">
        <f t="shared" si="2"/>
        <v>0.16840835707068863</v>
      </c>
      <c r="N19" s="10">
        <f t="shared" si="32"/>
        <v>1075776.7950000002</v>
      </c>
      <c r="O19" s="32"/>
      <c r="P19" s="23">
        <f>IF(O19="x",'Gemensamma Tjänster'!$A20,0)</f>
        <v>0</v>
      </c>
      <c r="Q19" s="26">
        <f t="shared" si="3"/>
        <v>0</v>
      </c>
      <c r="R19" s="10">
        <f t="shared" si="33"/>
        <v>0</v>
      </c>
      <c r="S19" s="14" t="s">
        <v>33</v>
      </c>
      <c r="T19" s="23">
        <f>IF(S19="x",'Gemensamma Tjänster'!$A20,0)</f>
        <v>1770826</v>
      </c>
      <c r="U19" s="26">
        <f t="shared" si="4"/>
        <v>0.22372182088291503</v>
      </c>
      <c r="V19" s="10">
        <f t="shared" si="34"/>
        <v>0</v>
      </c>
      <c r="W19" s="14" t="s">
        <v>33</v>
      </c>
      <c r="X19" s="23">
        <f>IF(W19="x",'Gemensamma Tjänster'!$A20,0)</f>
        <v>1770826</v>
      </c>
      <c r="Y19" s="26">
        <f t="shared" si="5"/>
        <v>0.16743586628209051</v>
      </c>
      <c r="Z19" s="10">
        <f t="shared" si="35"/>
        <v>0</v>
      </c>
      <c r="AA19" s="14"/>
      <c r="AB19" s="23">
        <f>IF(AA19="x",'Gemensamma Tjänster'!$A20,0)</f>
        <v>0</v>
      </c>
      <c r="AC19" s="26">
        <f t="shared" si="6"/>
        <v>0</v>
      </c>
      <c r="AD19" s="10">
        <f t="shared" si="36"/>
        <v>0</v>
      </c>
      <c r="AE19" s="14"/>
      <c r="AF19" s="23">
        <f>IF(AE19="x",'Gemensamma Tjänster'!$A20,0)</f>
        <v>0</v>
      </c>
      <c r="AG19" s="26">
        <f t="shared" si="7"/>
        <v>0</v>
      </c>
      <c r="AH19" s="10">
        <f t="shared" si="37"/>
        <v>0</v>
      </c>
      <c r="AI19" s="14"/>
      <c r="AJ19" s="23">
        <f>IF(AI19="x",'Gemensamma Tjänster'!$A20,0)</f>
        <v>0</v>
      </c>
      <c r="AK19" s="26">
        <f t="shared" si="8"/>
        <v>0</v>
      </c>
      <c r="AL19" s="10">
        <f t="shared" si="38"/>
        <v>0</v>
      </c>
      <c r="AM19" s="14"/>
      <c r="AN19" s="23">
        <f>IF(AM19="x",'Gemensamma Tjänster'!$A20,0)</f>
        <v>0</v>
      </c>
      <c r="AO19" s="26">
        <f t="shared" si="9"/>
        <v>0</v>
      </c>
      <c r="AP19" s="10">
        <f t="shared" si="39"/>
        <v>0</v>
      </c>
      <c r="AQ19" s="14" t="s">
        <v>33</v>
      </c>
      <c r="AR19" s="23">
        <f>IF(AQ19="x",'Gemensamma Tjänster'!$A20,0)</f>
        <v>1770826</v>
      </c>
      <c r="AS19" s="26">
        <f t="shared" si="10"/>
        <v>0.16743586628209051</v>
      </c>
      <c r="AT19" s="10">
        <f t="shared" si="40"/>
        <v>0</v>
      </c>
      <c r="AU19" s="14" t="s">
        <v>33</v>
      </c>
      <c r="AV19" s="23">
        <f>IF(AU19="x",'Gemensamma Tjänster'!$A20,0)</f>
        <v>1770826</v>
      </c>
      <c r="AW19" s="26" t="e">
        <f t="shared" si="11"/>
        <v>#DIV/0!</v>
      </c>
      <c r="AX19" s="10">
        <f t="shared" si="41"/>
        <v>0</v>
      </c>
      <c r="AY19" s="14" t="s">
        <v>33</v>
      </c>
      <c r="AZ19" s="23">
        <f>IF(AY19="x",'Gemensamma Tjänster'!$A20,0)</f>
        <v>1770826</v>
      </c>
      <c r="BA19" s="26" t="e">
        <f t="shared" si="12"/>
        <v>#DIV/0!</v>
      </c>
      <c r="BB19" s="10">
        <f t="shared" si="42"/>
        <v>0</v>
      </c>
      <c r="BC19" s="14" t="s">
        <v>33</v>
      </c>
      <c r="BD19" s="23">
        <f>IF(BC19="x",'Gemensamma Tjänster'!$A20,0)</f>
        <v>1770826</v>
      </c>
      <c r="BE19" s="26" t="e">
        <f t="shared" si="13"/>
        <v>#DIV/0!</v>
      </c>
      <c r="BF19" s="10">
        <f t="shared" si="43"/>
        <v>0</v>
      </c>
      <c r="BG19" s="14" t="s">
        <v>33</v>
      </c>
      <c r="BH19" s="23">
        <f>IF(BG19="x",'Gemensamma Tjänster'!$A20,0)</f>
        <v>1770826</v>
      </c>
      <c r="BI19" s="26" t="e">
        <f t="shared" si="14"/>
        <v>#DIV/0!</v>
      </c>
      <c r="BJ19" s="10">
        <f t="shared" si="44"/>
        <v>0</v>
      </c>
      <c r="BK19" s="14" t="s">
        <v>33</v>
      </c>
      <c r="BL19" s="23">
        <f>IF(BK19="x",'Gemensamma Tjänster'!$A20,0)</f>
        <v>1770826</v>
      </c>
      <c r="BM19" s="26" t="e">
        <f t="shared" si="15"/>
        <v>#DIV/0!</v>
      </c>
      <c r="BN19" s="10">
        <f t="shared" si="45"/>
        <v>0</v>
      </c>
      <c r="BO19" s="14" t="s">
        <v>33</v>
      </c>
      <c r="BP19" s="23">
        <f>IF(BO19="x",'Gemensamma Tjänster'!$A20,0)</f>
        <v>1770826</v>
      </c>
      <c r="BQ19" s="26" t="e">
        <f t="shared" si="16"/>
        <v>#DIV/0!</v>
      </c>
      <c r="BR19" s="10">
        <f t="shared" si="46"/>
        <v>0</v>
      </c>
      <c r="BS19" s="14" t="s">
        <v>33</v>
      </c>
      <c r="BT19" s="23">
        <f>IF(BS19="x",'Gemensamma Tjänster'!$A20,0)</f>
        <v>1770826</v>
      </c>
      <c r="BU19" s="26" t="e">
        <f t="shared" si="17"/>
        <v>#DIV/0!</v>
      </c>
      <c r="BV19" s="10">
        <f t="shared" si="47"/>
        <v>0</v>
      </c>
      <c r="BW19" s="14" t="s">
        <v>33</v>
      </c>
      <c r="BX19" s="23">
        <f>IF(BW19="x",'Gemensamma Tjänster'!$A20,0)</f>
        <v>1770826</v>
      </c>
      <c r="BY19" s="26" t="e">
        <f t="shared" si="18"/>
        <v>#DIV/0!</v>
      </c>
      <c r="BZ19" s="10">
        <f t="shared" si="48"/>
        <v>0</v>
      </c>
      <c r="CA19" s="14" t="s">
        <v>33</v>
      </c>
      <c r="CB19" s="23">
        <f>IF(CA19="x",'Gemensamma Tjänster'!$A20,0)</f>
        <v>1770826</v>
      </c>
      <c r="CC19" s="26" t="e">
        <f t="shared" si="19"/>
        <v>#DIV/0!</v>
      </c>
      <c r="CD19" s="10">
        <f t="shared" si="49"/>
        <v>0</v>
      </c>
      <c r="CE19" s="14" t="s">
        <v>33</v>
      </c>
      <c r="CF19" s="23">
        <f>IF(CE19="x",'Gemensamma Tjänster'!$A20,0)</f>
        <v>1770826</v>
      </c>
      <c r="CG19" s="26" t="e">
        <f t="shared" si="20"/>
        <v>#DIV/0!</v>
      </c>
      <c r="CH19" s="10">
        <f t="shared" si="50"/>
        <v>0</v>
      </c>
      <c r="CI19" s="14" t="s">
        <v>33</v>
      </c>
      <c r="CJ19" s="23">
        <f>IF(CI19="x",'Gemensamma Tjänster'!$A20,0)</f>
        <v>1770826</v>
      </c>
      <c r="CK19" s="26" t="e">
        <f t="shared" si="21"/>
        <v>#DIV/0!</v>
      </c>
      <c r="CL19" s="10">
        <f t="shared" si="51"/>
        <v>0</v>
      </c>
      <c r="CM19" s="14" t="s">
        <v>33</v>
      </c>
      <c r="CN19" s="23">
        <f>IF(CM19="x",'Gemensamma Tjänster'!$A20,0)</f>
        <v>1770826</v>
      </c>
      <c r="CO19" s="26" t="e">
        <f t="shared" si="22"/>
        <v>#DIV/0!</v>
      </c>
      <c r="CP19" s="10">
        <f t="shared" si="52"/>
        <v>0</v>
      </c>
      <c r="CQ19" s="14" t="s">
        <v>33</v>
      </c>
      <c r="CR19" s="23">
        <f>IF(CQ19="x",'Gemensamma Tjänster'!$A20,0)</f>
        <v>1770826</v>
      </c>
      <c r="CS19" s="26" t="e">
        <f t="shared" si="23"/>
        <v>#DIV/0!</v>
      </c>
      <c r="CT19" s="10">
        <f t="shared" si="53"/>
        <v>0</v>
      </c>
      <c r="CU19" s="14" t="s">
        <v>33</v>
      </c>
      <c r="CV19" s="23">
        <f>IF(CU19="x",'Gemensamma Tjänster'!$A20,0)</f>
        <v>1770826</v>
      </c>
      <c r="CW19" s="26" t="e">
        <f t="shared" si="24"/>
        <v>#DIV/0!</v>
      </c>
      <c r="CX19" s="10">
        <f t="shared" si="54"/>
        <v>0</v>
      </c>
      <c r="CY19" s="14" t="s">
        <v>33</v>
      </c>
      <c r="CZ19" s="23">
        <f>IF(CY19="x",'Gemensamma Tjänster'!$A20,0)</f>
        <v>1770826</v>
      </c>
      <c r="DA19" s="26" t="e">
        <f t="shared" si="25"/>
        <v>#DIV/0!</v>
      </c>
      <c r="DB19" s="10">
        <f t="shared" si="55"/>
        <v>0</v>
      </c>
      <c r="DC19" s="14" t="s">
        <v>33</v>
      </c>
      <c r="DD19" s="23">
        <f>IF(DC19="x",'Gemensamma Tjänster'!$A20,0)</f>
        <v>1770826</v>
      </c>
      <c r="DE19" s="26" t="e">
        <f t="shared" si="26"/>
        <v>#DIV/0!</v>
      </c>
      <c r="DF19" s="10">
        <f t="shared" si="56"/>
        <v>0</v>
      </c>
      <c r="DG19" s="14" t="s">
        <v>33</v>
      </c>
      <c r="DH19" s="23">
        <f>IF(DG19="x",'Gemensamma Tjänster'!$A20,0)</f>
        <v>1770826</v>
      </c>
      <c r="DI19" s="26" t="e">
        <f t="shared" si="27"/>
        <v>#DIV/0!</v>
      </c>
      <c r="DJ19" s="10">
        <f t="shared" si="57"/>
        <v>0</v>
      </c>
      <c r="DK19" s="14" t="s">
        <v>33</v>
      </c>
      <c r="DL19" s="23">
        <f>IF(DK19="x",'Gemensamma Tjänster'!$A20,0)</f>
        <v>1770826</v>
      </c>
      <c r="DM19" s="26" t="e">
        <f t="shared" si="28"/>
        <v>#DIV/0!</v>
      </c>
      <c r="DN19" s="10">
        <f t="shared" si="58"/>
        <v>0</v>
      </c>
    </row>
    <row r="20" spans="1:118" x14ac:dyDescent="0.3">
      <c r="A20" s="15" t="s">
        <v>114</v>
      </c>
      <c r="B20" s="19">
        <f t="shared" si="29"/>
        <v>773807.16187643306</v>
      </c>
      <c r="C20" s="33" t="s">
        <v>33</v>
      </c>
      <c r="D20" s="24">
        <f>IF(C20="x",'Gemensamma Tjänster'!$A21,0)</f>
        <v>283272</v>
      </c>
      <c r="E20" s="27">
        <f t="shared" si="0"/>
        <v>3.0031248095032374E-2</v>
      </c>
      <c r="F20" s="11">
        <f t="shared" si="30"/>
        <v>243872.88310486125</v>
      </c>
      <c r="G20" s="15" t="s">
        <v>33</v>
      </c>
      <c r="H20" s="24">
        <f>IF(G20="x",'Gemensamma Tjänster'!$A21,0)</f>
        <v>283272</v>
      </c>
      <c r="I20" s="27">
        <f t="shared" si="1"/>
        <v>4.5800090089420056E-2</v>
      </c>
      <c r="J20" s="11">
        <f t="shared" si="31"/>
        <v>357846.53877157182</v>
      </c>
      <c r="K20" s="33" t="s">
        <v>33</v>
      </c>
      <c r="L20" s="24">
        <f>IF(K20="x",'Gemensamma Tjänster'!$A21,0)</f>
        <v>283272</v>
      </c>
      <c r="M20" s="27">
        <f t="shared" si="2"/>
        <v>2.6939615820034329E-2</v>
      </c>
      <c r="N20" s="11">
        <f t="shared" si="32"/>
        <v>172087.74000000002</v>
      </c>
      <c r="O20" s="33"/>
      <c r="P20" s="24">
        <f>IF(O20="x",'Gemensamma Tjänster'!$A21,0)</f>
        <v>0</v>
      </c>
      <c r="Q20" s="27">
        <f t="shared" si="3"/>
        <v>0</v>
      </c>
      <c r="R20" s="11">
        <f t="shared" si="33"/>
        <v>0</v>
      </c>
      <c r="S20" s="15" t="s">
        <v>33</v>
      </c>
      <c r="T20" s="24">
        <f>IF(S20="x",'Gemensamma Tjänster'!$A21,0)</f>
        <v>283272</v>
      </c>
      <c r="U20" s="27">
        <f t="shared" si="4"/>
        <v>3.578789087417121E-2</v>
      </c>
      <c r="V20" s="11">
        <f t="shared" si="34"/>
        <v>0</v>
      </c>
      <c r="W20" s="15" t="s">
        <v>33</v>
      </c>
      <c r="X20" s="24">
        <f>IF(W20="x",'Gemensamma Tjänster'!$A21,0)</f>
        <v>283272</v>
      </c>
      <c r="Y20" s="27">
        <f t="shared" si="5"/>
        <v>2.678405033213898E-2</v>
      </c>
      <c r="Z20" s="11">
        <f t="shared" si="35"/>
        <v>0</v>
      </c>
      <c r="AA20" s="15"/>
      <c r="AB20" s="24">
        <f>IF(AA20="x",'Gemensamma Tjänster'!$A21,0)</f>
        <v>0</v>
      </c>
      <c r="AC20" s="27">
        <f t="shared" si="6"/>
        <v>0</v>
      </c>
      <c r="AD20" s="11">
        <f t="shared" si="36"/>
        <v>0</v>
      </c>
      <c r="AE20" s="15"/>
      <c r="AF20" s="24">
        <f>IF(AE20="x",'Gemensamma Tjänster'!$A21,0)</f>
        <v>0</v>
      </c>
      <c r="AG20" s="27">
        <f t="shared" si="7"/>
        <v>0</v>
      </c>
      <c r="AH20" s="11">
        <f t="shared" si="37"/>
        <v>0</v>
      </c>
      <c r="AI20" s="15"/>
      <c r="AJ20" s="24">
        <f>IF(AI20="x",'Gemensamma Tjänster'!$A21,0)</f>
        <v>0</v>
      </c>
      <c r="AK20" s="27">
        <f t="shared" si="8"/>
        <v>0</v>
      </c>
      <c r="AL20" s="11">
        <f t="shared" si="38"/>
        <v>0</v>
      </c>
      <c r="AM20" s="15"/>
      <c r="AN20" s="24">
        <f>IF(AM20="x",'Gemensamma Tjänster'!$A21,0)</f>
        <v>0</v>
      </c>
      <c r="AO20" s="27">
        <f t="shared" si="9"/>
        <v>0</v>
      </c>
      <c r="AP20" s="11">
        <f t="shared" si="39"/>
        <v>0</v>
      </c>
      <c r="AQ20" s="15" t="s">
        <v>33</v>
      </c>
      <c r="AR20" s="24">
        <f>IF(AQ20="x",'Gemensamma Tjänster'!$A21,0)</f>
        <v>283272</v>
      </c>
      <c r="AS20" s="27">
        <f t="shared" si="10"/>
        <v>2.678405033213898E-2</v>
      </c>
      <c r="AT20" s="11">
        <f t="shared" si="40"/>
        <v>0</v>
      </c>
      <c r="AU20" s="15" t="s">
        <v>33</v>
      </c>
      <c r="AV20" s="24">
        <f>IF(AU20="x",'Gemensamma Tjänster'!$A21,0)</f>
        <v>283272</v>
      </c>
      <c r="AW20" s="27" t="e">
        <f t="shared" si="11"/>
        <v>#DIV/0!</v>
      </c>
      <c r="AX20" s="11">
        <f t="shared" si="41"/>
        <v>0</v>
      </c>
      <c r="AY20" s="15" t="s">
        <v>33</v>
      </c>
      <c r="AZ20" s="24">
        <f>IF(AY20="x",'Gemensamma Tjänster'!$A21,0)</f>
        <v>283272</v>
      </c>
      <c r="BA20" s="27" t="e">
        <f t="shared" si="12"/>
        <v>#DIV/0!</v>
      </c>
      <c r="BB20" s="11">
        <f t="shared" si="42"/>
        <v>0</v>
      </c>
      <c r="BC20" s="15" t="s">
        <v>33</v>
      </c>
      <c r="BD20" s="24">
        <f>IF(BC20="x",'Gemensamma Tjänster'!$A21,0)</f>
        <v>283272</v>
      </c>
      <c r="BE20" s="27" t="e">
        <f t="shared" si="13"/>
        <v>#DIV/0!</v>
      </c>
      <c r="BF20" s="11">
        <f t="shared" si="43"/>
        <v>0</v>
      </c>
      <c r="BG20" s="15" t="s">
        <v>33</v>
      </c>
      <c r="BH20" s="24">
        <f>IF(BG20="x",'Gemensamma Tjänster'!$A21,0)</f>
        <v>283272</v>
      </c>
      <c r="BI20" s="27" t="e">
        <f t="shared" si="14"/>
        <v>#DIV/0!</v>
      </c>
      <c r="BJ20" s="11">
        <f t="shared" si="44"/>
        <v>0</v>
      </c>
      <c r="BK20" s="15" t="s">
        <v>33</v>
      </c>
      <c r="BL20" s="24">
        <f>IF(BK20="x",'Gemensamma Tjänster'!$A21,0)</f>
        <v>283272</v>
      </c>
      <c r="BM20" s="27" t="e">
        <f t="shared" si="15"/>
        <v>#DIV/0!</v>
      </c>
      <c r="BN20" s="11">
        <f t="shared" si="45"/>
        <v>0</v>
      </c>
      <c r="BO20" s="15" t="s">
        <v>33</v>
      </c>
      <c r="BP20" s="24">
        <f>IF(BO20="x",'Gemensamma Tjänster'!$A21,0)</f>
        <v>283272</v>
      </c>
      <c r="BQ20" s="27" t="e">
        <f t="shared" si="16"/>
        <v>#DIV/0!</v>
      </c>
      <c r="BR20" s="11">
        <f t="shared" si="46"/>
        <v>0</v>
      </c>
      <c r="BS20" s="15" t="s">
        <v>33</v>
      </c>
      <c r="BT20" s="24">
        <f>IF(BS20="x",'Gemensamma Tjänster'!$A21,0)</f>
        <v>283272</v>
      </c>
      <c r="BU20" s="27" t="e">
        <f t="shared" si="17"/>
        <v>#DIV/0!</v>
      </c>
      <c r="BV20" s="11">
        <f t="shared" si="47"/>
        <v>0</v>
      </c>
      <c r="BW20" s="15" t="s">
        <v>33</v>
      </c>
      <c r="BX20" s="24">
        <f>IF(BW20="x",'Gemensamma Tjänster'!$A21,0)</f>
        <v>283272</v>
      </c>
      <c r="BY20" s="27" t="e">
        <f t="shared" si="18"/>
        <v>#DIV/0!</v>
      </c>
      <c r="BZ20" s="11">
        <f t="shared" si="48"/>
        <v>0</v>
      </c>
      <c r="CA20" s="15" t="s">
        <v>33</v>
      </c>
      <c r="CB20" s="24">
        <f>IF(CA20="x",'Gemensamma Tjänster'!$A21,0)</f>
        <v>283272</v>
      </c>
      <c r="CC20" s="27" t="e">
        <f t="shared" si="19"/>
        <v>#DIV/0!</v>
      </c>
      <c r="CD20" s="11">
        <f t="shared" si="49"/>
        <v>0</v>
      </c>
      <c r="CE20" s="15" t="s">
        <v>33</v>
      </c>
      <c r="CF20" s="24">
        <f>IF(CE20="x",'Gemensamma Tjänster'!$A21,0)</f>
        <v>283272</v>
      </c>
      <c r="CG20" s="27" t="e">
        <f t="shared" si="20"/>
        <v>#DIV/0!</v>
      </c>
      <c r="CH20" s="11">
        <f t="shared" si="50"/>
        <v>0</v>
      </c>
      <c r="CI20" s="15" t="s">
        <v>33</v>
      </c>
      <c r="CJ20" s="24">
        <f>IF(CI20="x",'Gemensamma Tjänster'!$A21,0)</f>
        <v>283272</v>
      </c>
      <c r="CK20" s="27" t="e">
        <f t="shared" si="21"/>
        <v>#DIV/0!</v>
      </c>
      <c r="CL20" s="11">
        <f t="shared" si="51"/>
        <v>0</v>
      </c>
      <c r="CM20" s="15" t="s">
        <v>33</v>
      </c>
      <c r="CN20" s="24">
        <f>IF(CM20="x",'Gemensamma Tjänster'!$A21,0)</f>
        <v>283272</v>
      </c>
      <c r="CO20" s="27" t="e">
        <f t="shared" si="22"/>
        <v>#DIV/0!</v>
      </c>
      <c r="CP20" s="11">
        <f t="shared" si="52"/>
        <v>0</v>
      </c>
      <c r="CQ20" s="15" t="s">
        <v>33</v>
      </c>
      <c r="CR20" s="24">
        <f>IF(CQ20="x",'Gemensamma Tjänster'!$A21,0)</f>
        <v>283272</v>
      </c>
      <c r="CS20" s="27" t="e">
        <f t="shared" si="23"/>
        <v>#DIV/0!</v>
      </c>
      <c r="CT20" s="11">
        <f t="shared" si="53"/>
        <v>0</v>
      </c>
      <c r="CU20" s="15" t="s">
        <v>33</v>
      </c>
      <c r="CV20" s="24">
        <f>IF(CU20="x",'Gemensamma Tjänster'!$A21,0)</f>
        <v>283272</v>
      </c>
      <c r="CW20" s="27" t="e">
        <f t="shared" si="24"/>
        <v>#DIV/0!</v>
      </c>
      <c r="CX20" s="11">
        <f t="shared" si="54"/>
        <v>0</v>
      </c>
      <c r="CY20" s="15" t="s">
        <v>33</v>
      </c>
      <c r="CZ20" s="24">
        <f>IF(CY20="x",'Gemensamma Tjänster'!$A21,0)</f>
        <v>283272</v>
      </c>
      <c r="DA20" s="27" t="e">
        <f t="shared" si="25"/>
        <v>#DIV/0!</v>
      </c>
      <c r="DB20" s="11">
        <f t="shared" si="55"/>
        <v>0</v>
      </c>
      <c r="DC20" s="15" t="s">
        <v>33</v>
      </c>
      <c r="DD20" s="24">
        <f>IF(DC20="x",'Gemensamma Tjänster'!$A21,0)</f>
        <v>283272</v>
      </c>
      <c r="DE20" s="27" t="e">
        <f t="shared" si="26"/>
        <v>#DIV/0!</v>
      </c>
      <c r="DF20" s="11">
        <f t="shared" si="56"/>
        <v>0</v>
      </c>
      <c r="DG20" s="15" t="s">
        <v>33</v>
      </c>
      <c r="DH20" s="24">
        <f>IF(DG20="x",'Gemensamma Tjänster'!$A21,0)</f>
        <v>283272</v>
      </c>
      <c r="DI20" s="27" t="e">
        <f t="shared" si="27"/>
        <v>#DIV/0!</v>
      </c>
      <c r="DJ20" s="11">
        <f t="shared" si="57"/>
        <v>0</v>
      </c>
      <c r="DK20" s="15" t="s">
        <v>33</v>
      </c>
      <c r="DL20" s="24">
        <f>IF(DK20="x",'Gemensamma Tjänster'!$A21,0)</f>
        <v>283272</v>
      </c>
      <c r="DM20" s="27" t="e">
        <f t="shared" si="28"/>
        <v>#DIV/0!</v>
      </c>
      <c r="DN20" s="11">
        <f t="shared" si="58"/>
        <v>0</v>
      </c>
    </row>
    <row r="21" spans="1:118" x14ac:dyDescent="0.3">
      <c r="A21" s="14" t="s">
        <v>19</v>
      </c>
      <c r="B21" s="18">
        <f t="shared" si="29"/>
        <v>187226.0325</v>
      </c>
      <c r="C21" s="32"/>
      <c r="D21" s="23">
        <f>IF(C21="x",'Gemensamma Tjänster'!$A22,0)</f>
        <v>0</v>
      </c>
      <c r="E21" s="26">
        <f t="shared" si="0"/>
        <v>0</v>
      </c>
      <c r="F21" s="10">
        <f t="shared" si="30"/>
        <v>0</v>
      </c>
      <c r="G21" s="14"/>
      <c r="H21" s="23">
        <f>IF(G21="x",'Gemensamma Tjänster'!$A22,0)</f>
        <v>0</v>
      </c>
      <c r="I21" s="26">
        <f t="shared" si="1"/>
        <v>0</v>
      </c>
      <c r="J21" s="10">
        <f t="shared" si="31"/>
        <v>0</v>
      </c>
      <c r="K21" s="32" t="s">
        <v>33</v>
      </c>
      <c r="L21" s="23">
        <f>IF(K21="x",'Gemensamma Tjänster'!$A22,0)</f>
        <v>308191</v>
      </c>
      <c r="M21" s="26">
        <f t="shared" si="2"/>
        <v>2.9309452184445337E-2</v>
      </c>
      <c r="N21" s="10">
        <f t="shared" si="32"/>
        <v>187226.0325</v>
      </c>
      <c r="O21" s="32"/>
      <c r="P21" s="23">
        <f>IF(O21="x",'Gemensamma Tjänster'!$A22,0)</f>
        <v>0</v>
      </c>
      <c r="Q21" s="26">
        <f t="shared" si="3"/>
        <v>0</v>
      </c>
      <c r="R21" s="10">
        <f t="shared" si="33"/>
        <v>0</v>
      </c>
      <c r="S21" s="14" t="s">
        <v>33</v>
      </c>
      <c r="T21" s="23">
        <f>IF(S21="x",'Gemensamma Tjänster'!$A22,0)</f>
        <v>308191</v>
      </c>
      <c r="U21" s="26">
        <f t="shared" si="4"/>
        <v>3.8936096318738525E-2</v>
      </c>
      <c r="V21" s="10">
        <f t="shared" si="34"/>
        <v>0</v>
      </c>
      <c r="W21" s="14" t="s">
        <v>33</v>
      </c>
      <c r="X21" s="23">
        <f>IF(W21="x",'Gemensamma Tjänster'!$A22,0)</f>
        <v>308191</v>
      </c>
      <c r="Y21" s="26">
        <f t="shared" si="5"/>
        <v>2.9140201841029979E-2</v>
      </c>
      <c r="Z21" s="10">
        <f t="shared" si="35"/>
        <v>0</v>
      </c>
      <c r="AA21" s="14"/>
      <c r="AB21" s="23">
        <f>IF(AA21="x",'Gemensamma Tjänster'!$A22,0)</f>
        <v>0</v>
      </c>
      <c r="AC21" s="26">
        <f t="shared" si="6"/>
        <v>0</v>
      </c>
      <c r="AD21" s="10">
        <f t="shared" si="36"/>
        <v>0</v>
      </c>
      <c r="AE21" s="14"/>
      <c r="AF21" s="23">
        <f>IF(AE21="x",'Gemensamma Tjänster'!$A22,0)</f>
        <v>0</v>
      </c>
      <c r="AG21" s="26">
        <f t="shared" si="7"/>
        <v>0</v>
      </c>
      <c r="AH21" s="10">
        <f t="shared" si="37"/>
        <v>0</v>
      </c>
      <c r="AI21" s="14"/>
      <c r="AJ21" s="23">
        <f>IF(AI21="x",'Gemensamma Tjänster'!$A22,0)</f>
        <v>0</v>
      </c>
      <c r="AK21" s="26">
        <f t="shared" si="8"/>
        <v>0</v>
      </c>
      <c r="AL21" s="10">
        <f t="shared" si="38"/>
        <v>0</v>
      </c>
      <c r="AM21" s="14"/>
      <c r="AN21" s="23">
        <f>IF(AM21="x",'Gemensamma Tjänster'!$A22,0)</f>
        <v>0</v>
      </c>
      <c r="AO21" s="26">
        <f t="shared" si="9"/>
        <v>0</v>
      </c>
      <c r="AP21" s="10">
        <f t="shared" si="39"/>
        <v>0</v>
      </c>
      <c r="AQ21" s="14" t="s">
        <v>33</v>
      </c>
      <c r="AR21" s="23">
        <f>IF(AQ21="x",'Gemensamma Tjänster'!$A22,0)</f>
        <v>308191</v>
      </c>
      <c r="AS21" s="26">
        <f t="shared" si="10"/>
        <v>2.9140201841029979E-2</v>
      </c>
      <c r="AT21" s="10">
        <f t="shared" si="40"/>
        <v>0</v>
      </c>
      <c r="AU21" s="14" t="s">
        <v>33</v>
      </c>
      <c r="AV21" s="23">
        <f>IF(AU21="x",'Gemensamma Tjänster'!$A22,0)</f>
        <v>308191</v>
      </c>
      <c r="AW21" s="26" t="e">
        <f t="shared" si="11"/>
        <v>#DIV/0!</v>
      </c>
      <c r="AX21" s="10">
        <f t="shared" si="41"/>
        <v>0</v>
      </c>
      <c r="AY21" s="14" t="s">
        <v>33</v>
      </c>
      <c r="AZ21" s="23">
        <f>IF(AY21="x",'Gemensamma Tjänster'!$A22,0)</f>
        <v>308191</v>
      </c>
      <c r="BA21" s="26" t="e">
        <f t="shared" si="12"/>
        <v>#DIV/0!</v>
      </c>
      <c r="BB21" s="10">
        <f t="shared" si="42"/>
        <v>0</v>
      </c>
      <c r="BC21" s="14" t="s">
        <v>33</v>
      </c>
      <c r="BD21" s="23">
        <f>IF(BC21="x",'Gemensamma Tjänster'!$A22,0)</f>
        <v>308191</v>
      </c>
      <c r="BE21" s="26" t="e">
        <f t="shared" si="13"/>
        <v>#DIV/0!</v>
      </c>
      <c r="BF21" s="10">
        <f t="shared" si="43"/>
        <v>0</v>
      </c>
      <c r="BG21" s="14" t="s">
        <v>33</v>
      </c>
      <c r="BH21" s="23">
        <f>IF(BG21="x",'Gemensamma Tjänster'!$A22,0)</f>
        <v>308191</v>
      </c>
      <c r="BI21" s="26" t="e">
        <f t="shared" si="14"/>
        <v>#DIV/0!</v>
      </c>
      <c r="BJ21" s="10">
        <f t="shared" si="44"/>
        <v>0</v>
      </c>
      <c r="BK21" s="14" t="s">
        <v>33</v>
      </c>
      <c r="BL21" s="23">
        <f>IF(BK21="x",'Gemensamma Tjänster'!$A22,0)</f>
        <v>308191</v>
      </c>
      <c r="BM21" s="26" t="e">
        <f t="shared" si="15"/>
        <v>#DIV/0!</v>
      </c>
      <c r="BN21" s="10">
        <f t="shared" si="45"/>
        <v>0</v>
      </c>
      <c r="BO21" s="14" t="s">
        <v>33</v>
      </c>
      <c r="BP21" s="23">
        <f>IF(BO21="x",'Gemensamma Tjänster'!$A22,0)</f>
        <v>308191</v>
      </c>
      <c r="BQ21" s="26" t="e">
        <f t="shared" si="16"/>
        <v>#DIV/0!</v>
      </c>
      <c r="BR21" s="10">
        <f t="shared" si="46"/>
        <v>0</v>
      </c>
      <c r="BS21" s="14" t="s">
        <v>33</v>
      </c>
      <c r="BT21" s="23">
        <f>IF(BS21="x",'Gemensamma Tjänster'!$A22,0)</f>
        <v>308191</v>
      </c>
      <c r="BU21" s="26" t="e">
        <f t="shared" si="17"/>
        <v>#DIV/0!</v>
      </c>
      <c r="BV21" s="10">
        <f t="shared" si="47"/>
        <v>0</v>
      </c>
      <c r="BW21" s="14" t="s">
        <v>33</v>
      </c>
      <c r="BX21" s="23">
        <f>IF(BW21="x",'Gemensamma Tjänster'!$A22,0)</f>
        <v>308191</v>
      </c>
      <c r="BY21" s="26" t="e">
        <f t="shared" si="18"/>
        <v>#DIV/0!</v>
      </c>
      <c r="BZ21" s="10">
        <f t="shared" si="48"/>
        <v>0</v>
      </c>
      <c r="CA21" s="14" t="s">
        <v>33</v>
      </c>
      <c r="CB21" s="23">
        <f>IF(CA21="x",'Gemensamma Tjänster'!$A22,0)</f>
        <v>308191</v>
      </c>
      <c r="CC21" s="26" t="e">
        <f t="shared" si="19"/>
        <v>#DIV/0!</v>
      </c>
      <c r="CD21" s="10">
        <f t="shared" si="49"/>
        <v>0</v>
      </c>
      <c r="CE21" s="14" t="s">
        <v>33</v>
      </c>
      <c r="CF21" s="23">
        <f>IF(CE21="x",'Gemensamma Tjänster'!$A22,0)</f>
        <v>308191</v>
      </c>
      <c r="CG21" s="26" t="e">
        <f t="shared" si="20"/>
        <v>#DIV/0!</v>
      </c>
      <c r="CH21" s="10">
        <f t="shared" si="50"/>
        <v>0</v>
      </c>
      <c r="CI21" s="14" t="s">
        <v>33</v>
      </c>
      <c r="CJ21" s="23">
        <f>IF(CI21="x",'Gemensamma Tjänster'!$A22,0)</f>
        <v>308191</v>
      </c>
      <c r="CK21" s="26" t="e">
        <f t="shared" si="21"/>
        <v>#DIV/0!</v>
      </c>
      <c r="CL21" s="10">
        <f t="shared" si="51"/>
        <v>0</v>
      </c>
      <c r="CM21" s="14" t="s">
        <v>33</v>
      </c>
      <c r="CN21" s="23">
        <f>IF(CM21="x",'Gemensamma Tjänster'!$A22,0)</f>
        <v>308191</v>
      </c>
      <c r="CO21" s="26" t="e">
        <f t="shared" si="22"/>
        <v>#DIV/0!</v>
      </c>
      <c r="CP21" s="10">
        <f t="shared" si="52"/>
        <v>0</v>
      </c>
      <c r="CQ21" s="14" t="s">
        <v>33</v>
      </c>
      <c r="CR21" s="23">
        <f>IF(CQ21="x",'Gemensamma Tjänster'!$A22,0)</f>
        <v>308191</v>
      </c>
      <c r="CS21" s="26" t="e">
        <f t="shared" si="23"/>
        <v>#DIV/0!</v>
      </c>
      <c r="CT21" s="10">
        <f t="shared" si="53"/>
        <v>0</v>
      </c>
      <c r="CU21" s="14" t="s">
        <v>33</v>
      </c>
      <c r="CV21" s="23">
        <f>IF(CU21="x",'Gemensamma Tjänster'!$A22,0)</f>
        <v>308191</v>
      </c>
      <c r="CW21" s="26" t="e">
        <f t="shared" si="24"/>
        <v>#DIV/0!</v>
      </c>
      <c r="CX21" s="10">
        <f t="shared" si="54"/>
        <v>0</v>
      </c>
      <c r="CY21" s="14" t="s">
        <v>33</v>
      </c>
      <c r="CZ21" s="23">
        <f>IF(CY21="x",'Gemensamma Tjänster'!$A22,0)</f>
        <v>308191</v>
      </c>
      <c r="DA21" s="26" t="e">
        <f t="shared" si="25"/>
        <v>#DIV/0!</v>
      </c>
      <c r="DB21" s="10">
        <f t="shared" si="55"/>
        <v>0</v>
      </c>
      <c r="DC21" s="14" t="s">
        <v>33</v>
      </c>
      <c r="DD21" s="23">
        <f>IF(DC21="x",'Gemensamma Tjänster'!$A22,0)</f>
        <v>308191</v>
      </c>
      <c r="DE21" s="26" t="e">
        <f t="shared" si="26"/>
        <v>#DIV/0!</v>
      </c>
      <c r="DF21" s="10">
        <f t="shared" si="56"/>
        <v>0</v>
      </c>
      <c r="DG21" s="14" t="s">
        <v>33</v>
      </c>
      <c r="DH21" s="23">
        <f>IF(DG21="x",'Gemensamma Tjänster'!$A22,0)</f>
        <v>308191</v>
      </c>
      <c r="DI21" s="26" t="e">
        <f t="shared" si="27"/>
        <v>#DIV/0!</v>
      </c>
      <c r="DJ21" s="10">
        <f t="shared" si="57"/>
        <v>0</v>
      </c>
      <c r="DK21" s="14" t="s">
        <v>33</v>
      </c>
      <c r="DL21" s="23">
        <f>IF(DK21="x",'Gemensamma Tjänster'!$A22,0)</f>
        <v>308191</v>
      </c>
      <c r="DM21" s="26" t="e">
        <f t="shared" si="28"/>
        <v>#DIV/0!</v>
      </c>
      <c r="DN21" s="10">
        <f t="shared" si="58"/>
        <v>0</v>
      </c>
    </row>
    <row r="22" spans="1:118" x14ac:dyDescent="0.3">
      <c r="A22" s="15" t="s">
        <v>115</v>
      </c>
      <c r="B22" s="19">
        <f t="shared" si="29"/>
        <v>768625.17358927592</v>
      </c>
      <c r="C22" s="33" t="s">
        <v>33</v>
      </c>
      <c r="D22" s="24">
        <f>IF(C22="x",'Gemensamma Tjänster'!$A23,0)</f>
        <v>281375</v>
      </c>
      <c r="E22" s="27">
        <f t="shared" si="0"/>
        <v>2.9830136521575498E-2</v>
      </c>
      <c r="F22" s="11">
        <f t="shared" si="30"/>
        <v>242239.72889530321</v>
      </c>
      <c r="G22" s="15" t="s">
        <v>33</v>
      </c>
      <c r="H22" s="24">
        <f>IF(G22="x",'Gemensamma Tjänster'!$A23,0)</f>
        <v>281375</v>
      </c>
      <c r="I22" s="27">
        <f t="shared" si="1"/>
        <v>4.5493378621644806E-2</v>
      </c>
      <c r="J22" s="11">
        <f t="shared" si="31"/>
        <v>355450.13219397271</v>
      </c>
      <c r="K22" s="33" t="s">
        <v>33</v>
      </c>
      <c r="L22" s="24">
        <f>IF(K22="x",'Gemensamma Tjänster'!$A23,0)</f>
        <v>281375</v>
      </c>
      <c r="M22" s="27">
        <f t="shared" si="2"/>
        <v>2.675920811574091E-2</v>
      </c>
      <c r="N22" s="11">
        <f t="shared" si="32"/>
        <v>170935.3125</v>
      </c>
      <c r="O22" s="33"/>
      <c r="P22" s="24">
        <f>IF(O22="x",'Gemensamma Tjänster'!$A23,0)</f>
        <v>0</v>
      </c>
      <c r="Q22" s="27">
        <f t="shared" si="3"/>
        <v>0</v>
      </c>
      <c r="R22" s="11">
        <f t="shared" si="33"/>
        <v>0</v>
      </c>
      <c r="S22" s="15" t="s">
        <v>33</v>
      </c>
      <c r="T22" s="24">
        <f>IF(S22="x",'Gemensamma Tjänster'!$A23,0)</f>
        <v>281375</v>
      </c>
      <c r="U22" s="27">
        <f t="shared" si="4"/>
        <v>3.5548228539071719E-2</v>
      </c>
      <c r="V22" s="11">
        <f t="shared" si="34"/>
        <v>0</v>
      </c>
      <c r="W22" s="15" t="s">
        <v>33</v>
      </c>
      <c r="X22" s="24">
        <f>IF(W22="x",'Gemensamma Tjänster'!$A23,0)</f>
        <v>281375</v>
      </c>
      <c r="Y22" s="27">
        <f t="shared" si="5"/>
        <v>2.6604684410056784E-2</v>
      </c>
      <c r="Z22" s="11">
        <f t="shared" si="35"/>
        <v>0</v>
      </c>
      <c r="AA22" s="15"/>
      <c r="AB22" s="24">
        <f>IF(AA22="x",'Gemensamma Tjänster'!$A23,0)</f>
        <v>0</v>
      </c>
      <c r="AC22" s="27">
        <f t="shared" si="6"/>
        <v>0</v>
      </c>
      <c r="AD22" s="11">
        <f t="shared" si="36"/>
        <v>0</v>
      </c>
      <c r="AE22" s="15"/>
      <c r="AF22" s="24">
        <f>IF(AE22="x",'Gemensamma Tjänster'!$A23,0)</f>
        <v>0</v>
      </c>
      <c r="AG22" s="27">
        <f t="shared" si="7"/>
        <v>0</v>
      </c>
      <c r="AH22" s="11">
        <f t="shared" si="37"/>
        <v>0</v>
      </c>
      <c r="AI22" s="15"/>
      <c r="AJ22" s="24">
        <f>IF(AI22="x",'Gemensamma Tjänster'!$A23,0)</f>
        <v>0</v>
      </c>
      <c r="AK22" s="27">
        <f t="shared" si="8"/>
        <v>0</v>
      </c>
      <c r="AL22" s="11">
        <f t="shared" si="38"/>
        <v>0</v>
      </c>
      <c r="AM22" s="15"/>
      <c r="AN22" s="24">
        <f>IF(AM22="x",'Gemensamma Tjänster'!$A23,0)</f>
        <v>0</v>
      </c>
      <c r="AO22" s="27">
        <f t="shared" si="9"/>
        <v>0</v>
      </c>
      <c r="AP22" s="11">
        <f t="shared" si="39"/>
        <v>0</v>
      </c>
      <c r="AQ22" s="15" t="s">
        <v>33</v>
      </c>
      <c r="AR22" s="24">
        <f>IF(AQ22="x",'Gemensamma Tjänster'!$A23,0)</f>
        <v>281375</v>
      </c>
      <c r="AS22" s="27">
        <f t="shared" si="10"/>
        <v>2.6604684410056784E-2</v>
      </c>
      <c r="AT22" s="11">
        <f t="shared" si="40"/>
        <v>0</v>
      </c>
      <c r="AU22" s="15" t="s">
        <v>33</v>
      </c>
      <c r="AV22" s="24">
        <f>IF(AU22="x",'Gemensamma Tjänster'!$A23,0)</f>
        <v>281375</v>
      </c>
      <c r="AW22" s="27" t="e">
        <f t="shared" si="11"/>
        <v>#DIV/0!</v>
      </c>
      <c r="AX22" s="11">
        <f t="shared" si="41"/>
        <v>0</v>
      </c>
      <c r="AY22" s="15" t="s">
        <v>33</v>
      </c>
      <c r="AZ22" s="24">
        <f>IF(AY22="x",'Gemensamma Tjänster'!$A23,0)</f>
        <v>281375</v>
      </c>
      <c r="BA22" s="27" t="e">
        <f t="shared" si="12"/>
        <v>#DIV/0!</v>
      </c>
      <c r="BB22" s="11">
        <f t="shared" si="42"/>
        <v>0</v>
      </c>
      <c r="BC22" s="15" t="s">
        <v>33</v>
      </c>
      <c r="BD22" s="24">
        <f>IF(BC22="x",'Gemensamma Tjänster'!$A23,0)</f>
        <v>281375</v>
      </c>
      <c r="BE22" s="27" t="e">
        <f t="shared" si="13"/>
        <v>#DIV/0!</v>
      </c>
      <c r="BF22" s="11">
        <f t="shared" si="43"/>
        <v>0</v>
      </c>
      <c r="BG22" s="15" t="s">
        <v>33</v>
      </c>
      <c r="BH22" s="24">
        <f>IF(BG22="x",'Gemensamma Tjänster'!$A23,0)</f>
        <v>281375</v>
      </c>
      <c r="BI22" s="27" t="e">
        <f t="shared" si="14"/>
        <v>#DIV/0!</v>
      </c>
      <c r="BJ22" s="11">
        <f t="shared" si="44"/>
        <v>0</v>
      </c>
      <c r="BK22" s="15" t="s">
        <v>33</v>
      </c>
      <c r="BL22" s="24">
        <f>IF(BK22="x",'Gemensamma Tjänster'!$A23,0)</f>
        <v>281375</v>
      </c>
      <c r="BM22" s="27" t="e">
        <f t="shared" si="15"/>
        <v>#DIV/0!</v>
      </c>
      <c r="BN22" s="11">
        <f t="shared" si="45"/>
        <v>0</v>
      </c>
      <c r="BO22" s="15" t="s">
        <v>33</v>
      </c>
      <c r="BP22" s="24">
        <f>IF(BO22="x",'Gemensamma Tjänster'!$A23,0)</f>
        <v>281375</v>
      </c>
      <c r="BQ22" s="27" t="e">
        <f t="shared" si="16"/>
        <v>#DIV/0!</v>
      </c>
      <c r="BR22" s="11">
        <f t="shared" si="46"/>
        <v>0</v>
      </c>
      <c r="BS22" s="15" t="s">
        <v>33</v>
      </c>
      <c r="BT22" s="24">
        <f>IF(BS22="x",'Gemensamma Tjänster'!$A23,0)</f>
        <v>281375</v>
      </c>
      <c r="BU22" s="27" t="e">
        <f t="shared" si="17"/>
        <v>#DIV/0!</v>
      </c>
      <c r="BV22" s="11">
        <f t="shared" si="47"/>
        <v>0</v>
      </c>
      <c r="BW22" s="15" t="s">
        <v>33</v>
      </c>
      <c r="BX22" s="24">
        <f>IF(BW22="x",'Gemensamma Tjänster'!$A23,0)</f>
        <v>281375</v>
      </c>
      <c r="BY22" s="27" t="e">
        <f t="shared" si="18"/>
        <v>#DIV/0!</v>
      </c>
      <c r="BZ22" s="11">
        <f t="shared" si="48"/>
        <v>0</v>
      </c>
      <c r="CA22" s="15" t="s">
        <v>33</v>
      </c>
      <c r="CB22" s="24">
        <f>IF(CA22="x",'Gemensamma Tjänster'!$A23,0)</f>
        <v>281375</v>
      </c>
      <c r="CC22" s="27" t="e">
        <f t="shared" si="19"/>
        <v>#DIV/0!</v>
      </c>
      <c r="CD22" s="11">
        <f t="shared" si="49"/>
        <v>0</v>
      </c>
      <c r="CE22" s="15" t="s">
        <v>33</v>
      </c>
      <c r="CF22" s="24">
        <f>IF(CE22="x",'Gemensamma Tjänster'!$A23,0)</f>
        <v>281375</v>
      </c>
      <c r="CG22" s="27" t="e">
        <f t="shared" si="20"/>
        <v>#DIV/0!</v>
      </c>
      <c r="CH22" s="11">
        <f t="shared" si="50"/>
        <v>0</v>
      </c>
      <c r="CI22" s="15" t="s">
        <v>33</v>
      </c>
      <c r="CJ22" s="24">
        <f>IF(CI22="x",'Gemensamma Tjänster'!$A23,0)</f>
        <v>281375</v>
      </c>
      <c r="CK22" s="27" t="e">
        <f t="shared" si="21"/>
        <v>#DIV/0!</v>
      </c>
      <c r="CL22" s="11">
        <f t="shared" si="51"/>
        <v>0</v>
      </c>
      <c r="CM22" s="15" t="s">
        <v>33</v>
      </c>
      <c r="CN22" s="24">
        <f>IF(CM22="x",'Gemensamma Tjänster'!$A23,0)</f>
        <v>281375</v>
      </c>
      <c r="CO22" s="27" t="e">
        <f t="shared" si="22"/>
        <v>#DIV/0!</v>
      </c>
      <c r="CP22" s="11">
        <f t="shared" si="52"/>
        <v>0</v>
      </c>
      <c r="CQ22" s="15" t="s">
        <v>33</v>
      </c>
      <c r="CR22" s="24">
        <f>IF(CQ22="x",'Gemensamma Tjänster'!$A23,0)</f>
        <v>281375</v>
      </c>
      <c r="CS22" s="27" t="e">
        <f t="shared" si="23"/>
        <v>#DIV/0!</v>
      </c>
      <c r="CT22" s="11">
        <f t="shared" si="53"/>
        <v>0</v>
      </c>
      <c r="CU22" s="15" t="s">
        <v>33</v>
      </c>
      <c r="CV22" s="24">
        <f>IF(CU22="x",'Gemensamma Tjänster'!$A23,0)</f>
        <v>281375</v>
      </c>
      <c r="CW22" s="27" t="e">
        <f t="shared" si="24"/>
        <v>#DIV/0!</v>
      </c>
      <c r="CX22" s="11">
        <f t="shared" si="54"/>
        <v>0</v>
      </c>
      <c r="CY22" s="15" t="s">
        <v>33</v>
      </c>
      <c r="CZ22" s="24">
        <f>IF(CY22="x",'Gemensamma Tjänster'!$A23,0)</f>
        <v>281375</v>
      </c>
      <c r="DA22" s="27" t="e">
        <f t="shared" si="25"/>
        <v>#DIV/0!</v>
      </c>
      <c r="DB22" s="11">
        <f t="shared" si="55"/>
        <v>0</v>
      </c>
      <c r="DC22" s="15" t="s">
        <v>33</v>
      </c>
      <c r="DD22" s="24">
        <f>IF(DC22="x",'Gemensamma Tjänster'!$A23,0)</f>
        <v>281375</v>
      </c>
      <c r="DE22" s="27" t="e">
        <f t="shared" si="26"/>
        <v>#DIV/0!</v>
      </c>
      <c r="DF22" s="11">
        <f t="shared" si="56"/>
        <v>0</v>
      </c>
      <c r="DG22" s="15" t="s">
        <v>33</v>
      </c>
      <c r="DH22" s="24">
        <f>IF(DG22="x",'Gemensamma Tjänster'!$A23,0)</f>
        <v>281375</v>
      </c>
      <c r="DI22" s="27" t="e">
        <f t="shared" si="27"/>
        <v>#DIV/0!</v>
      </c>
      <c r="DJ22" s="11">
        <f t="shared" si="57"/>
        <v>0</v>
      </c>
      <c r="DK22" s="15" t="s">
        <v>33</v>
      </c>
      <c r="DL22" s="24">
        <f>IF(DK22="x",'Gemensamma Tjänster'!$A23,0)</f>
        <v>281375</v>
      </c>
      <c r="DM22" s="27" t="e">
        <f t="shared" si="28"/>
        <v>#DIV/0!</v>
      </c>
      <c r="DN22" s="11">
        <f t="shared" si="58"/>
        <v>0</v>
      </c>
    </row>
    <row r="23" spans="1:118" x14ac:dyDescent="0.3">
      <c r="A23" s="14" t="s">
        <v>116</v>
      </c>
      <c r="B23" s="18">
        <f t="shared" si="29"/>
        <v>783097.59000749351</v>
      </c>
      <c r="C23" s="32" t="s">
        <v>33</v>
      </c>
      <c r="D23" s="23">
        <f>IF(C23="x",'Gemensamma Tjänster'!$A24,0)</f>
        <v>286673</v>
      </c>
      <c r="E23" s="26">
        <f t="shared" si="0"/>
        <v>3.0391807115236296E-2</v>
      </c>
      <c r="F23" s="10">
        <f t="shared" si="30"/>
        <v>246800.8522491453</v>
      </c>
      <c r="G23" s="14" t="s">
        <v>33</v>
      </c>
      <c r="H23" s="23">
        <f>IF(G23="x",'Gemensamma Tjänster'!$A24,0)</f>
        <v>286673</v>
      </c>
      <c r="I23" s="26">
        <f t="shared" si="1"/>
        <v>4.6349971851098293E-2</v>
      </c>
      <c r="J23" s="10">
        <f t="shared" si="31"/>
        <v>362142.8902583482</v>
      </c>
      <c r="K23" s="32" t="s">
        <v>33</v>
      </c>
      <c r="L23" s="23">
        <f>IF(K23="x",'Gemensamma Tjänster'!$A24,0)</f>
        <v>286673</v>
      </c>
      <c r="M23" s="26">
        <f t="shared" si="2"/>
        <v>2.7263056306224057E-2</v>
      </c>
      <c r="N23" s="10">
        <f t="shared" si="32"/>
        <v>174153.8475</v>
      </c>
      <c r="O23" s="32"/>
      <c r="P23" s="23">
        <f>IF(O23="x",'Gemensamma Tjänster'!$A24,0)</f>
        <v>0</v>
      </c>
      <c r="Q23" s="26">
        <f t="shared" si="3"/>
        <v>0</v>
      </c>
      <c r="R23" s="10">
        <f t="shared" si="33"/>
        <v>0</v>
      </c>
      <c r="S23" s="14" t="s">
        <v>33</v>
      </c>
      <c r="T23" s="23">
        <f>IF(S23="x",'Gemensamma Tjänster'!$A24,0)</f>
        <v>286673</v>
      </c>
      <c r="U23" s="26">
        <f t="shared" si="4"/>
        <v>3.621756488665058E-2</v>
      </c>
      <c r="V23" s="10">
        <f t="shared" si="34"/>
        <v>0</v>
      </c>
      <c r="W23" s="14" t="s">
        <v>33</v>
      </c>
      <c r="X23" s="23">
        <f>IF(W23="x",'Gemensamma Tjänster'!$A24,0)</f>
        <v>286673</v>
      </c>
      <c r="Y23" s="26">
        <f t="shared" si="5"/>
        <v>2.7105623079108691E-2</v>
      </c>
      <c r="Z23" s="10">
        <f t="shared" si="35"/>
        <v>0</v>
      </c>
      <c r="AA23" s="14"/>
      <c r="AB23" s="23">
        <f>IF(AA23="x",'Gemensamma Tjänster'!$A24,0)</f>
        <v>0</v>
      </c>
      <c r="AC23" s="26">
        <f t="shared" si="6"/>
        <v>0</v>
      </c>
      <c r="AD23" s="10">
        <f t="shared" si="36"/>
        <v>0</v>
      </c>
      <c r="AE23" s="14"/>
      <c r="AF23" s="23">
        <f>IF(AE23="x",'Gemensamma Tjänster'!$A24,0)</f>
        <v>0</v>
      </c>
      <c r="AG23" s="26">
        <f t="shared" si="7"/>
        <v>0</v>
      </c>
      <c r="AH23" s="10">
        <f t="shared" si="37"/>
        <v>0</v>
      </c>
      <c r="AI23" s="14"/>
      <c r="AJ23" s="23">
        <f>IF(AI23="x",'Gemensamma Tjänster'!$A24,0)</f>
        <v>0</v>
      </c>
      <c r="AK23" s="26">
        <f t="shared" si="8"/>
        <v>0</v>
      </c>
      <c r="AL23" s="10">
        <f t="shared" si="38"/>
        <v>0</v>
      </c>
      <c r="AM23" s="14"/>
      <c r="AN23" s="23">
        <f>IF(AM23="x",'Gemensamma Tjänster'!$A24,0)</f>
        <v>0</v>
      </c>
      <c r="AO23" s="26">
        <f t="shared" si="9"/>
        <v>0</v>
      </c>
      <c r="AP23" s="10">
        <f t="shared" si="39"/>
        <v>0</v>
      </c>
      <c r="AQ23" s="14" t="s">
        <v>33</v>
      </c>
      <c r="AR23" s="23">
        <f>IF(AQ23="x",'Gemensamma Tjänster'!$A24,0)</f>
        <v>286673</v>
      </c>
      <c r="AS23" s="26">
        <f t="shared" si="10"/>
        <v>2.7105623079108691E-2</v>
      </c>
      <c r="AT23" s="10">
        <f t="shared" si="40"/>
        <v>0</v>
      </c>
      <c r="AU23" s="14" t="s">
        <v>33</v>
      </c>
      <c r="AV23" s="23">
        <f>IF(AU23="x",'Gemensamma Tjänster'!$A24,0)</f>
        <v>286673</v>
      </c>
      <c r="AW23" s="26" t="e">
        <f t="shared" si="11"/>
        <v>#DIV/0!</v>
      </c>
      <c r="AX23" s="10">
        <f t="shared" si="41"/>
        <v>0</v>
      </c>
      <c r="AY23" s="14" t="s">
        <v>33</v>
      </c>
      <c r="AZ23" s="23">
        <f>IF(AY23="x",'Gemensamma Tjänster'!$A24,0)</f>
        <v>286673</v>
      </c>
      <c r="BA23" s="26" t="e">
        <f t="shared" si="12"/>
        <v>#DIV/0!</v>
      </c>
      <c r="BB23" s="10">
        <f t="shared" si="42"/>
        <v>0</v>
      </c>
      <c r="BC23" s="14" t="s">
        <v>33</v>
      </c>
      <c r="BD23" s="23">
        <f>IF(BC23="x",'Gemensamma Tjänster'!$A24,0)</f>
        <v>286673</v>
      </c>
      <c r="BE23" s="26" t="e">
        <f t="shared" si="13"/>
        <v>#DIV/0!</v>
      </c>
      <c r="BF23" s="10">
        <f t="shared" si="43"/>
        <v>0</v>
      </c>
      <c r="BG23" s="14" t="s">
        <v>33</v>
      </c>
      <c r="BH23" s="23">
        <f>IF(BG23="x",'Gemensamma Tjänster'!$A24,0)</f>
        <v>286673</v>
      </c>
      <c r="BI23" s="26" t="e">
        <f t="shared" si="14"/>
        <v>#DIV/0!</v>
      </c>
      <c r="BJ23" s="10">
        <f t="shared" si="44"/>
        <v>0</v>
      </c>
      <c r="BK23" s="14" t="s">
        <v>33</v>
      </c>
      <c r="BL23" s="23">
        <f>IF(BK23="x",'Gemensamma Tjänster'!$A24,0)</f>
        <v>286673</v>
      </c>
      <c r="BM23" s="26" t="e">
        <f t="shared" si="15"/>
        <v>#DIV/0!</v>
      </c>
      <c r="BN23" s="10">
        <f t="shared" si="45"/>
        <v>0</v>
      </c>
      <c r="BO23" s="14" t="s">
        <v>33</v>
      </c>
      <c r="BP23" s="23">
        <f>IF(BO23="x",'Gemensamma Tjänster'!$A24,0)</f>
        <v>286673</v>
      </c>
      <c r="BQ23" s="26" t="e">
        <f t="shared" si="16"/>
        <v>#DIV/0!</v>
      </c>
      <c r="BR23" s="10">
        <f t="shared" si="46"/>
        <v>0</v>
      </c>
      <c r="BS23" s="14" t="s">
        <v>33</v>
      </c>
      <c r="BT23" s="23">
        <f>IF(BS23="x",'Gemensamma Tjänster'!$A24,0)</f>
        <v>286673</v>
      </c>
      <c r="BU23" s="26" t="e">
        <f t="shared" si="17"/>
        <v>#DIV/0!</v>
      </c>
      <c r="BV23" s="10">
        <f t="shared" si="47"/>
        <v>0</v>
      </c>
      <c r="BW23" s="14" t="s">
        <v>33</v>
      </c>
      <c r="BX23" s="23">
        <f>IF(BW23="x",'Gemensamma Tjänster'!$A24,0)</f>
        <v>286673</v>
      </c>
      <c r="BY23" s="26" t="e">
        <f t="shared" si="18"/>
        <v>#DIV/0!</v>
      </c>
      <c r="BZ23" s="10">
        <f t="shared" si="48"/>
        <v>0</v>
      </c>
      <c r="CA23" s="14" t="s">
        <v>33</v>
      </c>
      <c r="CB23" s="23">
        <f>IF(CA23="x",'Gemensamma Tjänster'!$A24,0)</f>
        <v>286673</v>
      </c>
      <c r="CC23" s="26" t="e">
        <f t="shared" si="19"/>
        <v>#DIV/0!</v>
      </c>
      <c r="CD23" s="10">
        <f t="shared" si="49"/>
        <v>0</v>
      </c>
      <c r="CE23" s="14" t="s">
        <v>33</v>
      </c>
      <c r="CF23" s="23">
        <f>IF(CE23="x",'Gemensamma Tjänster'!$A24,0)</f>
        <v>286673</v>
      </c>
      <c r="CG23" s="26" t="e">
        <f t="shared" si="20"/>
        <v>#DIV/0!</v>
      </c>
      <c r="CH23" s="10">
        <f t="shared" si="50"/>
        <v>0</v>
      </c>
      <c r="CI23" s="14" t="s">
        <v>33</v>
      </c>
      <c r="CJ23" s="23">
        <f>IF(CI23="x",'Gemensamma Tjänster'!$A24,0)</f>
        <v>286673</v>
      </c>
      <c r="CK23" s="26" t="e">
        <f t="shared" si="21"/>
        <v>#DIV/0!</v>
      </c>
      <c r="CL23" s="10">
        <f t="shared" si="51"/>
        <v>0</v>
      </c>
      <c r="CM23" s="14" t="s">
        <v>33</v>
      </c>
      <c r="CN23" s="23">
        <f>IF(CM23="x",'Gemensamma Tjänster'!$A24,0)</f>
        <v>286673</v>
      </c>
      <c r="CO23" s="26" t="e">
        <f t="shared" si="22"/>
        <v>#DIV/0!</v>
      </c>
      <c r="CP23" s="10">
        <f t="shared" si="52"/>
        <v>0</v>
      </c>
      <c r="CQ23" s="14" t="s">
        <v>33</v>
      </c>
      <c r="CR23" s="23">
        <f>IF(CQ23="x",'Gemensamma Tjänster'!$A24,0)</f>
        <v>286673</v>
      </c>
      <c r="CS23" s="26" t="e">
        <f t="shared" si="23"/>
        <v>#DIV/0!</v>
      </c>
      <c r="CT23" s="10">
        <f t="shared" si="53"/>
        <v>0</v>
      </c>
      <c r="CU23" s="14" t="s">
        <v>33</v>
      </c>
      <c r="CV23" s="23">
        <f>IF(CU23="x",'Gemensamma Tjänster'!$A24,0)</f>
        <v>286673</v>
      </c>
      <c r="CW23" s="26" t="e">
        <f t="shared" si="24"/>
        <v>#DIV/0!</v>
      </c>
      <c r="CX23" s="10">
        <f t="shared" si="54"/>
        <v>0</v>
      </c>
      <c r="CY23" s="14" t="s">
        <v>33</v>
      </c>
      <c r="CZ23" s="23">
        <f>IF(CY23="x",'Gemensamma Tjänster'!$A24,0)</f>
        <v>286673</v>
      </c>
      <c r="DA23" s="26" t="e">
        <f t="shared" si="25"/>
        <v>#DIV/0!</v>
      </c>
      <c r="DB23" s="10">
        <f t="shared" si="55"/>
        <v>0</v>
      </c>
      <c r="DC23" s="14" t="s">
        <v>33</v>
      </c>
      <c r="DD23" s="23">
        <f>IF(DC23="x",'Gemensamma Tjänster'!$A24,0)</f>
        <v>286673</v>
      </c>
      <c r="DE23" s="26" t="e">
        <f t="shared" si="26"/>
        <v>#DIV/0!</v>
      </c>
      <c r="DF23" s="10">
        <f t="shared" si="56"/>
        <v>0</v>
      </c>
      <c r="DG23" s="14" t="s">
        <v>33</v>
      </c>
      <c r="DH23" s="23">
        <f>IF(DG23="x",'Gemensamma Tjänster'!$A24,0)</f>
        <v>286673</v>
      </c>
      <c r="DI23" s="26" t="e">
        <f t="shared" si="27"/>
        <v>#DIV/0!</v>
      </c>
      <c r="DJ23" s="10">
        <f t="shared" si="57"/>
        <v>0</v>
      </c>
      <c r="DK23" s="14" t="s">
        <v>33</v>
      </c>
      <c r="DL23" s="23">
        <f>IF(DK23="x",'Gemensamma Tjänster'!$A24,0)</f>
        <v>286673</v>
      </c>
      <c r="DM23" s="26" t="e">
        <f t="shared" si="28"/>
        <v>#DIV/0!</v>
      </c>
      <c r="DN23" s="10">
        <f t="shared" si="58"/>
        <v>0</v>
      </c>
    </row>
    <row r="24" spans="1:118" x14ac:dyDescent="0.3">
      <c r="A24" s="15" t="s">
        <v>22</v>
      </c>
      <c r="B24" s="19">
        <f t="shared" si="29"/>
        <v>173105.91</v>
      </c>
      <c r="C24" s="33"/>
      <c r="D24" s="24">
        <f>IF(C24="x",'Gemensamma Tjänster'!$A25,0)</f>
        <v>0</v>
      </c>
      <c r="E24" s="27">
        <f t="shared" si="0"/>
        <v>0</v>
      </c>
      <c r="F24" s="11">
        <f t="shared" si="30"/>
        <v>0</v>
      </c>
      <c r="G24" s="15"/>
      <c r="H24" s="24">
        <f>IF(G24="x",'Gemensamma Tjänster'!$A25,0)</f>
        <v>0</v>
      </c>
      <c r="I24" s="27">
        <f t="shared" si="1"/>
        <v>0</v>
      </c>
      <c r="J24" s="11">
        <f t="shared" si="31"/>
        <v>0</v>
      </c>
      <c r="K24" s="33" t="s">
        <v>33</v>
      </c>
      <c r="L24" s="24">
        <f>IF(K24="x",'Gemensamma Tjänster'!$A25,0)</f>
        <v>284948</v>
      </c>
      <c r="M24" s="27">
        <f t="shared" si="2"/>
        <v>2.7099006074328354E-2</v>
      </c>
      <c r="N24" s="11">
        <f t="shared" si="32"/>
        <v>173105.91</v>
      </c>
      <c r="O24" s="33"/>
      <c r="P24" s="24">
        <f>IF(O24="x",'Gemensamma Tjänster'!$A25,0)</f>
        <v>0</v>
      </c>
      <c r="Q24" s="27">
        <f t="shared" si="3"/>
        <v>0</v>
      </c>
      <c r="R24" s="11">
        <f t="shared" si="33"/>
        <v>0</v>
      </c>
      <c r="S24" s="15" t="s">
        <v>33</v>
      </c>
      <c r="T24" s="24">
        <f>IF(S24="x",'Gemensamma Tjänster'!$A25,0)</f>
        <v>284948</v>
      </c>
      <c r="U24" s="27">
        <f t="shared" si="4"/>
        <v>3.5999632610400387E-2</v>
      </c>
      <c r="V24" s="11">
        <f t="shared" si="34"/>
        <v>0</v>
      </c>
      <c r="W24" s="15" t="s">
        <v>33</v>
      </c>
      <c r="X24" s="24">
        <f>IF(W24="x",'Gemensamma Tjänster'!$A25,0)</f>
        <v>284948</v>
      </c>
      <c r="Y24" s="27">
        <f t="shared" si="5"/>
        <v>2.6942520171574804E-2</v>
      </c>
      <c r="Z24" s="11">
        <f t="shared" si="35"/>
        <v>0</v>
      </c>
      <c r="AA24" s="15"/>
      <c r="AB24" s="24">
        <f>IF(AA24="x",'Gemensamma Tjänster'!$A25,0)</f>
        <v>0</v>
      </c>
      <c r="AC24" s="27">
        <f t="shared" si="6"/>
        <v>0</v>
      </c>
      <c r="AD24" s="11">
        <f t="shared" si="36"/>
        <v>0</v>
      </c>
      <c r="AE24" s="15"/>
      <c r="AF24" s="24">
        <f>IF(AE24="x",'Gemensamma Tjänster'!$A25,0)</f>
        <v>0</v>
      </c>
      <c r="AG24" s="27">
        <f t="shared" si="7"/>
        <v>0</v>
      </c>
      <c r="AH24" s="11">
        <f t="shared" si="37"/>
        <v>0</v>
      </c>
      <c r="AI24" s="15"/>
      <c r="AJ24" s="24">
        <f>IF(AI24="x",'Gemensamma Tjänster'!$A25,0)</f>
        <v>0</v>
      </c>
      <c r="AK24" s="27">
        <f t="shared" si="8"/>
        <v>0</v>
      </c>
      <c r="AL24" s="11">
        <f t="shared" si="38"/>
        <v>0</v>
      </c>
      <c r="AM24" s="15"/>
      <c r="AN24" s="24">
        <f>IF(AM24="x",'Gemensamma Tjänster'!$A25,0)</f>
        <v>0</v>
      </c>
      <c r="AO24" s="27">
        <f t="shared" si="9"/>
        <v>0</v>
      </c>
      <c r="AP24" s="11">
        <f t="shared" si="39"/>
        <v>0</v>
      </c>
      <c r="AQ24" s="15" t="s">
        <v>33</v>
      </c>
      <c r="AR24" s="24">
        <f>IF(AQ24="x",'Gemensamma Tjänster'!$A25,0)</f>
        <v>284948</v>
      </c>
      <c r="AS24" s="27">
        <f t="shared" si="10"/>
        <v>2.6942520171574804E-2</v>
      </c>
      <c r="AT24" s="11">
        <f t="shared" si="40"/>
        <v>0</v>
      </c>
      <c r="AU24" s="15" t="s">
        <v>33</v>
      </c>
      <c r="AV24" s="24">
        <f>IF(AU24="x",'Gemensamma Tjänster'!$A25,0)</f>
        <v>284948</v>
      </c>
      <c r="AW24" s="27" t="e">
        <f t="shared" si="11"/>
        <v>#DIV/0!</v>
      </c>
      <c r="AX24" s="11">
        <f t="shared" si="41"/>
        <v>0</v>
      </c>
      <c r="AY24" s="15" t="s">
        <v>33</v>
      </c>
      <c r="AZ24" s="24">
        <f>IF(AY24="x",'Gemensamma Tjänster'!$A25,0)</f>
        <v>284948</v>
      </c>
      <c r="BA24" s="27" t="e">
        <f t="shared" si="12"/>
        <v>#DIV/0!</v>
      </c>
      <c r="BB24" s="11">
        <f t="shared" si="42"/>
        <v>0</v>
      </c>
      <c r="BC24" s="15" t="s">
        <v>33</v>
      </c>
      <c r="BD24" s="24">
        <f>IF(BC24="x",'Gemensamma Tjänster'!$A25,0)</f>
        <v>284948</v>
      </c>
      <c r="BE24" s="27" t="e">
        <f t="shared" si="13"/>
        <v>#DIV/0!</v>
      </c>
      <c r="BF24" s="11">
        <f t="shared" si="43"/>
        <v>0</v>
      </c>
      <c r="BG24" s="15" t="s">
        <v>33</v>
      </c>
      <c r="BH24" s="24">
        <f>IF(BG24="x",'Gemensamma Tjänster'!$A25,0)</f>
        <v>284948</v>
      </c>
      <c r="BI24" s="27" t="e">
        <f t="shared" si="14"/>
        <v>#DIV/0!</v>
      </c>
      <c r="BJ24" s="11">
        <f t="shared" si="44"/>
        <v>0</v>
      </c>
      <c r="BK24" s="15" t="s">
        <v>33</v>
      </c>
      <c r="BL24" s="24">
        <f>IF(BK24="x",'Gemensamma Tjänster'!$A25,0)</f>
        <v>284948</v>
      </c>
      <c r="BM24" s="27" t="e">
        <f t="shared" si="15"/>
        <v>#DIV/0!</v>
      </c>
      <c r="BN24" s="11">
        <f t="shared" si="45"/>
        <v>0</v>
      </c>
      <c r="BO24" s="15" t="s">
        <v>33</v>
      </c>
      <c r="BP24" s="24">
        <f>IF(BO24="x",'Gemensamma Tjänster'!$A25,0)</f>
        <v>284948</v>
      </c>
      <c r="BQ24" s="27" t="e">
        <f t="shared" si="16"/>
        <v>#DIV/0!</v>
      </c>
      <c r="BR24" s="11">
        <f t="shared" si="46"/>
        <v>0</v>
      </c>
      <c r="BS24" s="15" t="s">
        <v>33</v>
      </c>
      <c r="BT24" s="24">
        <f>IF(BS24="x",'Gemensamma Tjänster'!$A25,0)</f>
        <v>284948</v>
      </c>
      <c r="BU24" s="27" t="e">
        <f t="shared" si="17"/>
        <v>#DIV/0!</v>
      </c>
      <c r="BV24" s="11">
        <f t="shared" si="47"/>
        <v>0</v>
      </c>
      <c r="BW24" s="15" t="s">
        <v>33</v>
      </c>
      <c r="BX24" s="24">
        <f>IF(BW24="x",'Gemensamma Tjänster'!$A25,0)</f>
        <v>284948</v>
      </c>
      <c r="BY24" s="27" t="e">
        <f t="shared" si="18"/>
        <v>#DIV/0!</v>
      </c>
      <c r="BZ24" s="11">
        <f t="shared" si="48"/>
        <v>0</v>
      </c>
      <c r="CA24" s="15" t="s">
        <v>33</v>
      </c>
      <c r="CB24" s="24">
        <f>IF(CA24="x",'Gemensamma Tjänster'!$A25,0)</f>
        <v>284948</v>
      </c>
      <c r="CC24" s="27" t="e">
        <f t="shared" si="19"/>
        <v>#DIV/0!</v>
      </c>
      <c r="CD24" s="11">
        <f t="shared" si="49"/>
        <v>0</v>
      </c>
      <c r="CE24" s="15" t="s">
        <v>33</v>
      </c>
      <c r="CF24" s="24">
        <f>IF(CE24="x",'Gemensamma Tjänster'!$A25,0)</f>
        <v>284948</v>
      </c>
      <c r="CG24" s="27" t="e">
        <f t="shared" si="20"/>
        <v>#DIV/0!</v>
      </c>
      <c r="CH24" s="11">
        <f t="shared" si="50"/>
        <v>0</v>
      </c>
      <c r="CI24" s="15" t="s">
        <v>33</v>
      </c>
      <c r="CJ24" s="24">
        <f>IF(CI24="x",'Gemensamma Tjänster'!$A25,0)</f>
        <v>284948</v>
      </c>
      <c r="CK24" s="27" t="e">
        <f t="shared" si="21"/>
        <v>#DIV/0!</v>
      </c>
      <c r="CL24" s="11">
        <f t="shared" si="51"/>
        <v>0</v>
      </c>
      <c r="CM24" s="15" t="s">
        <v>33</v>
      </c>
      <c r="CN24" s="24">
        <f>IF(CM24="x",'Gemensamma Tjänster'!$A25,0)</f>
        <v>284948</v>
      </c>
      <c r="CO24" s="27" t="e">
        <f t="shared" si="22"/>
        <v>#DIV/0!</v>
      </c>
      <c r="CP24" s="11">
        <f t="shared" si="52"/>
        <v>0</v>
      </c>
      <c r="CQ24" s="15" t="s">
        <v>33</v>
      </c>
      <c r="CR24" s="24">
        <f>IF(CQ24="x",'Gemensamma Tjänster'!$A25,0)</f>
        <v>284948</v>
      </c>
      <c r="CS24" s="27" t="e">
        <f t="shared" si="23"/>
        <v>#DIV/0!</v>
      </c>
      <c r="CT24" s="11">
        <f t="shared" si="53"/>
        <v>0</v>
      </c>
      <c r="CU24" s="15" t="s">
        <v>33</v>
      </c>
      <c r="CV24" s="24">
        <f>IF(CU24="x",'Gemensamma Tjänster'!$A25,0)</f>
        <v>284948</v>
      </c>
      <c r="CW24" s="27" t="e">
        <f t="shared" si="24"/>
        <v>#DIV/0!</v>
      </c>
      <c r="CX24" s="11">
        <f t="shared" si="54"/>
        <v>0</v>
      </c>
      <c r="CY24" s="15" t="s">
        <v>33</v>
      </c>
      <c r="CZ24" s="24">
        <f>IF(CY24="x",'Gemensamma Tjänster'!$A25,0)</f>
        <v>284948</v>
      </c>
      <c r="DA24" s="27" t="e">
        <f t="shared" si="25"/>
        <v>#DIV/0!</v>
      </c>
      <c r="DB24" s="11">
        <f t="shared" si="55"/>
        <v>0</v>
      </c>
      <c r="DC24" s="15" t="s">
        <v>33</v>
      </c>
      <c r="DD24" s="24">
        <f>IF(DC24="x",'Gemensamma Tjänster'!$A25,0)</f>
        <v>284948</v>
      </c>
      <c r="DE24" s="27" t="e">
        <f t="shared" si="26"/>
        <v>#DIV/0!</v>
      </c>
      <c r="DF24" s="11">
        <f t="shared" si="56"/>
        <v>0</v>
      </c>
      <c r="DG24" s="15" t="s">
        <v>33</v>
      </c>
      <c r="DH24" s="24">
        <f>IF(DG24="x",'Gemensamma Tjänster'!$A25,0)</f>
        <v>284948</v>
      </c>
      <c r="DI24" s="27" t="e">
        <f t="shared" si="27"/>
        <v>#DIV/0!</v>
      </c>
      <c r="DJ24" s="11">
        <f t="shared" si="57"/>
        <v>0</v>
      </c>
      <c r="DK24" s="15" t="s">
        <v>33</v>
      </c>
      <c r="DL24" s="24">
        <f>IF(DK24="x",'Gemensamma Tjänster'!$A25,0)</f>
        <v>284948</v>
      </c>
      <c r="DM24" s="27" t="e">
        <f t="shared" si="28"/>
        <v>#DIV/0!</v>
      </c>
      <c r="DN24" s="11">
        <f t="shared" si="58"/>
        <v>0</v>
      </c>
    </row>
    <row r="25" spans="1:118" x14ac:dyDescent="0.3">
      <c r="A25" s="14" t="s">
        <v>117</v>
      </c>
      <c r="B25" s="18">
        <f t="shared" si="29"/>
        <v>355262.25434034324</v>
      </c>
      <c r="C25" s="32" t="s">
        <v>33</v>
      </c>
      <c r="D25" s="23">
        <f>IF(C25="x",'Gemensamma Tjänster'!$A26,0)</f>
        <v>241936</v>
      </c>
      <c r="E25" s="26">
        <f t="shared" si="0"/>
        <v>2.564898768363888E-2</v>
      </c>
      <c r="F25" s="10">
        <f t="shared" si="30"/>
        <v>208286.13434034324</v>
      </c>
      <c r="G25" s="14"/>
      <c r="H25" s="23">
        <f>IF(G25="x",'Gemensamma Tjänster'!$A26,0)</f>
        <v>0</v>
      </c>
      <c r="I25" s="26">
        <f t="shared" si="1"/>
        <v>0</v>
      </c>
      <c r="J25" s="10">
        <f t="shared" si="31"/>
        <v>0</v>
      </c>
      <c r="K25" s="32" t="s">
        <v>33</v>
      </c>
      <c r="L25" s="23">
        <f>IF(K25="x",'Gemensamma Tjänster'!$A26,0)</f>
        <v>241936</v>
      </c>
      <c r="M25" s="26">
        <f t="shared" si="2"/>
        <v>2.3008496755894777E-2</v>
      </c>
      <c r="N25" s="10">
        <f t="shared" si="32"/>
        <v>146976.12</v>
      </c>
      <c r="O25" s="32"/>
      <c r="P25" s="23">
        <f>IF(O25="x",'Gemensamma Tjänster'!$A26,0)</f>
        <v>0</v>
      </c>
      <c r="Q25" s="26">
        <f t="shared" si="3"/>
        <v>0</v>
      </c>
      <c r="R25" s="10">
        <f t="shared" si="33"/>
        <v>0</v>
      </c>
      <c r="S25" s="14" t="s">
        <v>33</v>
      </c>
      <c r="T25" s="23">
        <f>IF(S25="x",'Gemensamma Tjänster'!$A26,0)</f>
        <v>241936</v>
      </c>
      <c r="U25" s="26">
        <f t="shared" si="4"/>
        <v>3.0565601847459281E-2</v>
      </c>
      <c r="V25" s="10">
        <f t="shared" si="34"/>
        <v>0</v>
      </c>
      <c r="W25" s="14" t="s">
        <v>33</v>
      </c>
      <c r="X25" s="23">
        <f>IF(W25="x",'Gemensamma Tjänster'!$A26,0)</f>
        <v>241936</v>
      </c>
      <c r="Y25" s="26">
        <f t="shared" si="5"/>
        <v>2.287563190557618E-2</v>
      </c>
      <c r="Z25" s="10">
        <f t="shared" si="35"/>
        <v>0</v>
      </c>
      <c r="AA25" s="14"/>
      <c r="AB25" s="23">
        <f>IF(AA25="x",'Gemensamma Tjänster'!$A26,0)</f>
        <v>0</v>
      </c>
      <c r="AC25" s="26">
        <f t="shared" si="6"/>
        <v>0</v>
      </c>
      <c r="AD25" s="10">
        <f t="shared" si="36"/>
        <v>0</v>
      </c>
      <c r="AE25" s="14"/>
      <c r="AF25" s="23">
        <f>IF(AE25="x",'Gemensamma Tjänster'!$A26,0)</f>
        <v>0</v>
      </c>
      <c r="AG25" s="26">
        <f t="shared" si="7"/>
        <v>0</v>
      </c>
      <c r="AH25" s="10">
        <f t="shared" si="37"/>
        <v>0</v>
      </c>
      <c r="AI25" s="14"/>
      <c r="AJ25" s="23">
        <f>IF(AI25="x",'Gemensamma Tjänster'!$A26,0)</f>
        <v>0</v>
      </c>
      <c r="AK25" s="26">
        <f t="shared" si="8"/>
        <v>0</v>
      </c>
      <c r="AL25" s="10">
        <f t="shared" si="38"/>
        <v>0</v>
      </c>
      <c r="AM25" s="14"/>
      <c r="AN25" s="23">
        <f>IF(AM25="x",'Gemensamma Tjänster'!$A26,0)</f>
        <v>0</v>
      </c>
      <c r="AO25" s="26">
        <f t="shared" si="9"/>
        <v>0</v>
      </c>
      <c r="AP25" s="10">
        <f t="shared" si="39"/>
        <v>0</v>
      </c>
      <c r="AQ25" s="14" t="s">
        <v>33</v>
      </c>
      <c r="AR25" s="23">
        <f>IF(AQ25="x",'Gemensamma Tjänster'!$A26,0)</f>
        <v>241936</v>
      </c>
      <c r="AS25" s="26">
        <f t="shared" si="10"/>
        <v>2.287563190557618E-2</v>
      </c>
      <c r="AT25" s="10">
        <f t="shared" si="40"/>
        <v>0</v>
      </c>
      <c r="AU25" s="14" t="s">
        <v>33</v>
      </c>
      <c r="AV25" s="23">
        <f>IF(AU25="x",'Gemensamma Tjänster'!$A26,0)</f>
        <v>241936</v>
      </c>
      <c r="AW25" s="26" t="e">
        <f t="shared" si="11"/>
        <v>#DIV/0!</v>
      </c>
      <c r="AX25" s="10">
        <f t="shared" si="41"/>
        <v>0</v>
      </c>
      <c r="AY25" s="14" t="s">
        <v>33</v>
      </c>
      <c r="AZ25" s="23">
        <f>IF(AY25="x",'Gemensamma Tjänster'!$A26,0)</f>
        <v>241936</v>
      </c>
      <c r="BA25" s="26" t="e">
        <f t="shared" si="12"/>
        <v>#DIV/0!</v>
      </c>
      <c r="BB25" s="10">
        <f t="shared" si="42"/>
        <v>0</v>
      </c>
      <c r="BC25" s="14" t="s">
        <v>33</v>
      </c>
      <c r="BD25" s="23">
        <f>IF(BC25="x",'Gemensamma Tjänster'!$A26,0)</f>
        <v>241936</v>
      </c>
      <c r="BE25" s="26" t="e">
        <f t="shared" si="13"/>
        <v>#DIV/0!</v>
      </c>
      <c r="BF25" s="10">
        <f t="shared" si="43"/>
        <v>0</v>
      </c>
      <c r="BG25" s="14" t="s">
        <v>33</v>
      </c>
      <c r="BH25" s="23">
        <f>IF(BG25="x",'Gemensamma Tjänster'!$A26,0)</f>
        <v>241936</v>
      </c>
      <c r="BI25" s="26" t="e">
        <f t="shared" si="14"/>
        <v>#DIV/0!</v>
      </c>
      <c r="BJ25" s="10">
        <f t="shared" si="44"/>
        <v>0</v>
      </c>
      <c r="BK25" s="14" t="s">
        <v>33</v>
      </c>
      <c r="BL25" s="23">
        <f>IF(BK25="x",'Gemensamma Tjänster'!$A26,0)</f>
        <v>241936</v>
      </c>
      <c r="BM25" s="26" t="e">
        <f t="shared" si="15"/>
        <v>#DIV/0!</v>
      </c>
      <c r="BN25" s="10">
        <f t="shared" si="45"/>
        <v>0</v>
      </c>
      <c r="BO25" s="14" t="s">
        <v>33</v>
      </c>
      <c r="BP25" s="23">
        <f>IF(BO25="x",'Gemensamma Tjänster'!$A26,0)</f>
        <v>241936</v>
      </c>
      <c r="BQ25" s="26" t="e">
        <f t="shared" si="16"/>
        <v>#DIV/0!</v>
      </c>
      <c r="BR25" s="10">
        <f t="shared" si="46"/>
        <v>0</v>
      </c>
      <c r="BS25" s="14" t="s">
        <v>33</v>
      </c>
      <c r="BT25" s="23">
        <f>IF(BS25="x",'Gemensamma Tjänster'!$A26,0)</f>
        <v>241936</v>
      </c>
      <c r="BU25" s="26" t="e">
        <f t="shared" si="17"/>
        <v>#DIV/0!</v>
      </c>
      <c r="BV25" s="10">
        <f t="shared" si="47"/>
        <v>0</v>
      </c>
      <c r="BW25" s="14" t="s">
        <v>33</v>
      </c>
      <c r="BX25" s="23">
        <f>IF(BW25="x",'Gemensamma Tjänster'!$A26,0)</f>
        <v>241936</v>
      </c>
      <c r="BY25" s="26" t="e">
        <f t="shared" si="18"/>
        <v>#DIV/0!</v>
      </c>
      <c r="BZ25" s="10">
        <f t="shared" si="48"/>
        <v>0</v>
      </c>
      <c r="CA25" s="14" t="s">
        <v>33</v>
      </c>
      <c r="CB25" s="23">
        <f>IF(CA25="x",'Gemensamma Tjänster'!$A26,0)</f>
        <v>241936</v>
      </c>
      <c r="CC25" s="26" t="e">
        <f t="shared" si="19"/>
        <v>#DIV/0!</v>
      </c>
      <c r="CD25" s="10">
        <f t="shared" si="49"/>
        <v>0</v>
      </c>
      <c r="CE25" s="14" t="s">
        <v>33</v>
      </c>
      <c r="CF25" s="23">
        <f>IF(CE25="x",'Gemensamma Tjänster'!$A26,0)</f>
        <v>241936</v>
      </c>
      <c r="CG25" s="26" t="e">
        <f t="shared" si="20"/>
        <v>#DIV/0!</v>
      </c>
      <c r="CH25" s="10">
        <f t="shared" si="50"/>
        <v>0</v>
      </c>
      <c r="CI25" s="14" t="s">
        <v>33</v>
      </c>
      <c r="CJ25" s="23">
        <f>IF(CI25="x",'Gemensamma Tjänster'!$A26,0)</f>
        <v>241936</v>
      </c>
      <c r="CK25" s="26" t="e">
        <f t="shared" si="21"/>
        <v>#DIV/0!</v>
      </c>
      <c r="CL25" s="10">
        <f t="shared" si="51"/>
        <v>0</v>
      </c>
      <c r="CM25" s="14" t="s">
        <v>33</v>
      </c>
      <c r="CN25" s="23">
        <f>IF(CM25="x",'Gemensamma Tjänster'!$A26,0)</f>
        <v>241936</v>
      </c>
      <c r="CO25" s="26" t="e">
        <f t="shared" si="22"/>
        <v>#DIV/0!</v>
      </c>
      <c r="CP25" s="10">
        <f t="shared" si="52"/>
        <v>0</v>
      </c>
      <c r="CQ25" s="14" t="s">
        <v>33</v>
      </c>
      <c r="CR25" s="23">
        <f>IF(CQ25="x",'Gemensamma Tjänster'!$A26,0)</f>
        <v>241936</v>
      </c>
      <c r="CS25" s="26" t="e">
        <f t="shared" si="23"/>
        <v>#DIV/0!</v>
      </c>
      <c r="CT25" s="10">
        <f t="shared" si="53"/>
        <v>0</v>
      </c>
      <c r="CU25" s="14" t="s">
        <v>33</v>
      </c>
      <c r="CV25" s="23">
        <f>IF(CU25="x",'Gemensamma Tjänster'!$A26,0)</f>
        <v>241936</v>
      </c>
      <c r="CW25" s="26" t="e">
        <f t="shared" si="24"/>
        <v>#DIV/0!</v>
      </c>
      <c r="CX25" s="10">
        <f t="shared" si="54"/>
        <v>0</v>
      </c>
      <c r="CY25" s="14" t="s">
        <v>33</v>
      </c>
      <c r="CZ25" s="23">
        <f>IF(CY25="x",'Gemensamma Tjänster'!$A26,0)</f>
        <v>241936</v>
      </c>
      <c r="DA25" s="26" t="e">
        <f t="shared" si="25"/>
        <v>#DIV/0!</v>
      </c>
      <c r="DB25" s="10">
        <f t="shared" si="55"/>
        <v>0</v>
      </c>
      <c r="DC25" s="14" t="s">
        <v>33</v>
      </c>
      <c r="DD25" s="23">
        <f>IF(DC25="x",'Gemensamma Tjänster'!$A26,0)</f>
        <v>241936</v>
      </c>
      <c r="DE25" s="26" t="e">
        <f t="shared" si="26"/>
        <v>#DIV/0!</v>
      </c>
      <c r="DF25" s="10">
        <f t="shared" si="56"/>
        <v>0</v>
      </c>
      <c r="DG25" s="14" t="s">
        <v>33</v>
      </c>
      <c r="DH25" s="23">
        <f>IF(DG25="x",'Gemensamma Tjänster'!$A26,0)</f>
        <v>241936</v>
      </c>
      <c r="DI25" s="26" t="e">
        <f t="shared" si="27"/>
        <v>#DIV/0!</v>
      </c>
      <c r="DJ25" s="10">
        <f t="shared" si="57"/>
        <v>0</v>
      </c>
      <c r="DK25" s="14" t="s">
        <v>33</v>
      </c>
      <c r="DL25" s="23">
        <f>IF(DK25="x",'Gemensamma Tjänster'!$A26,0)</f>
        <v>241936</v>
      </c>
      <c r="DM25" s="26" t="e">
        <f t="shared" si="28"/>
        <v>#DIV/0!</v>
      </c>
      <c r="DN25" s="10">
        <f t="shared" si="58"/>
        <v>0</v>
      </c>
    </row>
    <row r="26" spans="1:118" x14ac:dyDescent="0.3">
      <c r="A26" s="15" t="s">
        <v>24</v>
      </c>
      <c r="B26" s="19">
        <f t="shared" si="29"/>
        <v>194673.54220503219</v>
      </c>
      <c r="C26" s="33" t="s">
        <v>33</v>
      </c>
      <c r="D26" s="24">
        <f>IF(C26="x",'Gemensamma Tjänster'!$A27,0)</f>
        <v>132574</v>
      </c>
      <c r="E26" s="27">
        <f t="shared" si="0"/>
        <v>1.405491077462941E-2</v>
      </c>
      <c r="F26" s="11">
        <f t="shared" si="30"/>
        <v>114134.83720503218</v>
      </c>
      <c r="G26" s="15"/>
      <c r="H26" s="24">
        <f>IF(G26="x",'Gemensamma Tjänster'!$A27,0)</f>
        <v>0</v>
      </c>
      <c r="I26" s="27">
        <f t="shared" si="1"/>
        <v>0</v>
      </c>
      <c r="J26" s="11">
        <f t="shared" si="31"/>
        <v>0</v>
      </c>
      <c r="K26" s="33" t="s">
        <v>33</v>
      </c>
      <c r="L26" s="24">
        <f>IF(K26="x",'Gemensamma Tjänster'!$A27,0)</f>
        <v>132574</v>
      </c>
      <c r="M26" s="27">
        <f t="shared" si="2"/>
        <v>1.2607997358458412E-2</v>
      </c>
      <c r="N26" s="11">
        <f t="shared" si="32"/>
        <v>80538.705000000002</v>
      </c>
      <c r="O26" s="33"/>
      <c r="P26" s="24">
        <f>IF(O26="x",'Gemensamma Tjänster'!$A27,0)</f>
        <v>0</v>
      </c>
      <c r="Q26" s="27">
        <f t="shared" si="3"/>
        <v>0</v>
      </c>
      <c r="R26" s="11">
        <f t="shared" si="33"/>
        <v>0</v>
      </c>
      <c r="S26" s="15"/>
      <c r="T26" s="24">
        <f>IF(S26="x",'Gemensamma Tjänster'!$A27,0)</f>
        <v>0</v>
      </c>
      <c r="U26" s="27">
        <f t="shared" si="4"/>
        <v>0</v>
      </c>
      <c r="V26" s="11">
        <f t="shared" si="34"/>
        <v>0</v>
      </c>
      <c r="W26" s="15" t="s">
        <v>33</v>
      </c>
      <c r="X26" s="24">
        <f>IF(W26="x",'Gemensamma Tjänster'!$A27,0)</f>
        <v>132574</v>
      </c>
      <c r="Y26" s="27">
        <f t="shared" si="5"/>
        <v>1.2535191225158128E-2</v>
      </c>
      <c r="Z26" s="11">
        <f t="shared" si="35"/>
        <v>0</v>
      </c>
      <c r="AA26" s="15"/>
      <c r="AB26" s="24">
        <f>IF(AA26="x",'Gemensamma Tjänster'!$A27,0)</f>
        <v>0</v>
      </c>
      <c r="AC26" s="27">
        <f t="shared" si="6"/>
        <v>0</v>
      </c>
      <c r="AD26" s="11">
        <f t="shared" si="36"/>
        <v>0</v>
      </c>
      <c r="AE26" s="15"/>
      <c r="AF26" s="24">
        <f>IF(AE26="x",'Gemensamma Tjänster'!$A27,0)</f>
        <v>0</v>
      </c>
      <c r="AG26" s="27">
        <f t="shared" si="7"/>
        <v>0</v>
      </c>
      <c r="AH26" s="11">
        <f t="shared" si="37"/>
        <v>0</v>
      </c>
      <c r="AI26" s="15"/>
      <c r="AJ26" s="24">
        <f>IF(AI26="x",'Gemensamma Tjänster'!$A27,0)</f>
        <v>0</v>
      </c>
      <c r="AK26" s="27">
        <f t="shared" si="8"/>
        <v>0</v>
      </c>
      <c r="AL26" s="11">
        <f t="shared" si="38"/>
        <v>0</v>
      </c>
      <c r="AM26" s="15"/>
      <c r="AN26" s="24">
        <f>IF(AM26="x",'Gemensamma Tjänster'!$A27,0)</f>
        <v>0</v>
      </c>
      <c r="AO26" s="27">
        <f t="shared" si="9"/>
        <v>0</v>
      </c>
      <c r="AP26" s="11">
        <f t="shared" si="39"/>
        <v>0</v>
      </c>
      <c r="AQ26" s="15" t="s">
        <v>33</v>
      </c>
      <c r="AR26" s="24">
        <f>IF(AQ26="x",'Gemensamma Tjänster'!$A27,0)</f>
        <v>132574</v>
      </c>
      <c r="AS26" s="27">
        <f t="shared" si="10"/>
        <v>1.2535191225158128E-2</v>
      </c>
      <c r="AT26" s="11">
        <f t="shared" si="40"/>
        <v>0</v>
      </c>
      <c r="AU26" s="15" t="s">
        <v>33</v>
      </c>
      <c r="AV26" s="24">
        <f>IF(AU26="x",'Gemensamma Tjänster'!$A27,0)</f>
        <v>132574</v>
      </c>
      <c r="AW26" s="27" t="e">
        <f t="shared" si="11"/>
        <v>#DIV/0!</v>
      </c>
      <c r="AX26" s="11">
        <f t="shared" si="41"/>
        <v>0</v>
      </c>
      <c r="AY26" s="15" t="s">
        <v>33</v>
      </c>
      <c r="AZ26" s="24">
        <f>IF(AY26="x",'Gemensamma Tjänster'!$A27,0)</f>
        <v>132574</v>
      </c>
      <c r="BA26" s="27" t="e">
        <f t="shared" si="12"/>
        <v>#DIV/0!</v>
      </c>
      <c r="BB26" s="11">
        <f t="shared" si="42"/>
        <v>0</v>
      </c>
      <c r="BC26" s="15" t="s">
        <v>33</v>
      </c>
      <c r="BD26" s="24">
        <f>IF(BC26="x",'Gemensamma Tjänster'!$A27,0)</f>
        <v>132574</v>
      </c>
      <c r="BE26" s="27" t="e">
        <f t="shared" si="13"/>
        <v>#DIV/0!</v>
      </c>
      <c r="BF26" s="11">
        <f t="shared" si="43"/>
        <v>0</v>
      </c>
      <c r="BG26" s="15" t="s">
        <v>33</v>
      </c>
      <c r="BH26" s="24">
        <f>IF(BG26="x",'Gemensamma Tjänster'!$A27,0)</f>
        <v>132574</v>
      </c>
      <c r="BI26" s="27" t="e">
        <f t="shared" si="14"/>
        <v>#DIV/0!</v>
      </c>
      <c r="BJ26" s="11">
        <f t="shared" si="44"/>
        <v>0</v>
      </c>
      <c r="BK26" s="15" t="s">
        <v>33</v>
      </c>
      <c r="BL26" s="24">
        <f>IF(BK26="x",'Gemensamma Tjänster'!$A27,0)</f>
        <v>132574</v>
      </c>
      <c r="BM26" s="27" t="e">
        <f t="shared" si="15"/>
        <v>#DIV/0!</v>
      </c>
      <c r="BN26" s="11">
        <f t="shared" si="45"/>
        <v>0</v>
      </c>
      <c r="BO26" s="15" t="s">
        <v>33</v>
      </c>
      <c r="BP26" s="24">
        <f>IF(BO26="x",'Gemensamma Tjänster'!$A27,0)</f>
        <v>132574</v>
      </c>
      <c r="BQ26" s="27" t="e">
        <f t="shared" si="16"/>
        <v>#DIV/0!</v>
      </c>
      <c r="BR26" s="11">
        <f t="shared" si="46"/>
        <v>0</v>
      </c>
      <c r="BS26" s="15" t="s">
        <v>33</v>
      </c>
      <c r="BT26" s="24">
        <f>IF(BS26="x",'Gemensamma Tjänster'!$A27,0)</f>
        <v>132574</v>
      </c>
      <c r="BU26" s="27" t="e">
        <f t="shared" si="17"/>
        <v>#DIV/0!</v>
      </c>
      <c r="BV26" s="11">
        <f t="shared" si="47"/>
        <v>0</v>
      </c>
      <c r="BW26" s="15" t="s">
        <v>33</v>
      </c>
      <c r="BX26" s="24">
        <f>IF(BW26="x",'Gemensamma Tjänster'!$A27,0)</f>
        <v>132574</v>
      </c>
      <c r="BY26" s="27" t="e">
        <f t="shared" si="18"/>
        <v>#DIV/0!</v>
      </c>
      <c r="BZ26" s="11">
        <f t="shared" si="48"/>
        <v>0</v>
      </c>
      <c r="CA26" s="15" t="s">
        <v>33</v>
      </c>
      <c r="CB26" s="24">
        <f>IF(CA26="x",'Gemensamma Tjänster'!$A27,0)</f>
        <v>132574</v>
      </c>
      <c r="CC26" s="27" t="e">
        <f t="shared" si="19"/>
        <v>#DIV/0!</v>
      </c>
      <c r="CD26" s="11">
        <f t="shared" si="49"/>
        <v>0</v>
      </c>
      <c r="CE26" s="15" t="s">
        <v>33</v>
      </c>
      <c r="CF26" s="24">
        <f>IF(CE26="x",'Gemensamma Tjänster'!$A27,0)</f>
        <v>132574</v>
      </c>
      <c r="CG26" s="27" t="e">
        <f t="shared" si="20"/>
        <v>#DIV/0!</v>
      </c>
      <c r="CH26" s="11">
        <f t="shared" si="50"/>
        <v>0</v>
      </c>
      <c r="CI26" s="15" t="s">
        <v>33</v>
      </c>
      <c r="CJ26" s="24">
        <f>IF(CI26="x",'Gemensamma Tjänster'!$A27,0)</f>
        <v>132574</v>
      </c>
      <c r="CK26" s="27" t="e">
        <f t="shared" si="21"/>
        <v>#DIV/0!</v>
      </c>
      <c r="CL26" s="11">
        <f t="shared" si="51"/>
        <v>0</v>
      </c>
      <c r="CM26" s="15" t="s">
        <v>33</v>
      </c>
      <c r="CN26" s="24">
        <f>IF(CM26="x",'Gemensamma Tjänster'!$A27,0)</f>
        <v>132574</v>
      </c>
      <c r="CO26" s="27" t="e">
        <f t="shared" si="22"/>
        <v>#DIV/0!</v>
      </c>
      <c r="CP26" s="11">
        <f t="shared" si="52"/>
        <v>0</v>
      </c>
      <c r="CQ26" s="15" t="s">
        <v>33</v>
      </c>
      <c r="CR26" s="24">
        <f>IF(CQ26="x",'Gemensamma Tjänster'!$A27,0)</f>
        <v>132574</v>
      </c>
      <c r="CS26" s="27" t="e">
        <f t="shared" si="23"/>
        <v>#DIV/0!</v>
      </c>
      <c r="CT26" s="11">
        <f t="shared" si="53"/>
        <v>0</v>
      </c>
      <c r="CU26" s="15" t="s">
        <v>33</v>
      </c>
      <c r="CV26" s="24">
        <f>IF(CU26="x",'Gemensamma Tjänster'!$A27,0)</f>
        <v>132574</v>
      </c>
      <c r="CW26" s="27" t="e">
        <f t="shared" si="24"/>
        <v>#DIV/0!</v>
      </c>
      <c r="CX26" s="11">
        <f t="shared" si="54"/>
        <v>0</v>
      </c>
      <c r="CY26" s="15" t="s">
        <v>33</v>
      </c>
      <c r="CZ26" s="24">
        <f>IF(CY26="x",'Gemensamma Tjänster'!$A27,0)</f>
        <v>132574</v>
      </c>
      <c r="DA26" s="27" t="e">
        <f t="shared" si="25"/>
        <v>#DIV/0!</v>
      </c>
      <c r="DB26" s="11">
        <f t="shared" si="55"/>
        <v>0</v>
      </c>
      <c r="DC26" s="15" t="s">
        <v>33</v>
      </c>
      <c r="DD26" s="24">
        <f>IF(DC26="x",'Gemensamma Tjänster'!$A27,0)</f>
        <v>132574</v>
      </c>
      <c r="DE26" s="27" t="e">
        <f t="shared" si="26"/>
        <v>#DIV/0!</v>
      </c>
      <c r="DF26" s="11">
        <f t="shared" si="56"/>
        <v>0</v>
      </c>
      <c r="DG26" s="15" t="s">
        <v>33</v>
      </c>
      <c r="DH26" s="24">
        <f>IF(DG26="x",'Gemensamma Tjänster'!$A27,0)</f>
        <v>132574</v>
      </c>
      <c r="DI26" s="27" t="e">
        <f t="shared" si="27"/>
        <v>#DIV/0!</v>
      </c>
      <c r="DJ26" s="11">
        <f t="shared" si="57"/>
        <v>0</v>
      </c>
      <c r="DK26" s="15" t="s">
        <v>33</v>
      </c>
      <c r="DL26" s="24">
        <f>IF(DK26="x",'Gemensamma Tjänster'!$A27,0)</f>
        <v>132574</v>
      </c>
      <c r="DM26" s="27" t="e">
        <f t="shared" si="28"/>
        <v>#DIV/0!</v>
      </c>
      <c r="DN26" s="11">
        <f t="shared" si="58"/>
        <v>0</v>
      </c>
    </row>
    <row r="27" spans="1:118" x14ac:dyDescent="0.3">
      <c r="A27" s="14" t="s">
        <v>118</v>
      </c>
      <c r="B27" s="18">
        <f t="shared" si="29"/>
        <v>767259.33587521233</v>
      </c>
      <c r="C27" s="32" t="s">
        <v>33</v>
      </c>
      <c r="D27" s="23">
        <f>IF(C27="x",'Gemensamma Tjänster'!$A28,0)</f>
        <v>280875</v>
      </c>
      <c r="E27" s="26">
        <f t="shared" si="0"/>
        <v>2.9777128726779272E-2</v>
      </c>
      <c r="F27" s="10">
        <f t="shared" si="30"/>
        <v>241809.27180264163</v>
      </c>
      <c r="G27" s="14" t="s">
        <v>33</v>
      </c>
      <c r="H27" s="23">
        <f>IF(G27="x",'Gemensamma Tjänster'!$A28,0)</f>
        <v>280875</v>
      </c>
      <c r="I27" s="26">
        <f t="shared" si="1"/>
        <v>4.5412537433512166E-2</v>
      </c>
      <c r="J27" s="10">
        <f t="shared" si="31"/>
        <v>354818.50157257071</v>
      </c>
      <c r="K27" s="32" t="s">
        <v>33</v>
      </c>
      <c r="L27" s="23">
        <f>IF(K27="x",'Gemensamma Tjänster'!$A28,0)</f>
        <v>280875</v>
      </c>
      <c r="M27" s="26">
        <f t="shared" si="2"/>
        <v>2.6711657323887084E-2</v>
      </c>
      <c r="N27" s="10">
        <f t="shared" si="32"/>
        <v>170631.5625</v>
      </c>
      <c r="O27" s="32"/>
      <c r="P27" s="23">
        <f>IF(O27="x",'Gemensamma Tjänster'!$A28,0)</f>
        <v>0</v>
      </c>
      <c r="Q27" s="26">
        <f t="shared" si="3"/>
        <v>0</v>
      </c>
      <c r="R27" s="10">
        <f t="shared" si="33"/>
        <v>0</v>
      </c>
      <c r="S27" s="14" t="s">
        <v>33</v>
      </c>
      <c r="T27" s="23">
        <f>IF(S27="x",'Gemensamma Tjänster'!$A28,0)</f>
        <v>280875</v>
      </c>
      <c r="U27" s="26">
        <f t="shared" si="4"/>
        <v>3.5485059763347024E-2</v>
      </c>
      <c r="V27" s="10">
        <f t="shared" si="34"/>
        <v>0</v>
      </c>
      <c r="W27" s="14" t="s">
        <v>33</v>
      </c>
      <c r="X27" s="23">
        <f>IF(W27="x",'Gemensamma Tjänster'!$A28,0)</f>
        <v>280875</v>
      </c>
      <c r="Y27" s="26">
        <f t="shared" si="5"/>
        <v>2.6557408204974497E-2</v>
      </c>
      <c r="Z27" s="10">
        <f t="shared" si="35"/>
        <v>0</v>
      </c>
      <c r="AA27" s="14"/>
      <c r="AB27" s="23">
        <f>IF(AA27="x",'Gemensamma Tjänster'!$A28,0)</f>
        <v>0</v>
      </c>
      <c r="AC27" s="26">
        <f t="shared" si="6"/>
        <v>0</v>
      </c>
      <c r="AD27" s="10">
        <f t="shared" si="36"/>
        <v>0</v>
      </c>
      <c r="AE27" s="14"/>
      <c r="AF27" s="23">
        <f>IF(AE27="x",'Gemensamma Tjänster'!$A28,0)</f>
        <v>0</v>
      </c>
      <c r="AG27" s="26">
        <f t="shared" si="7"/>
        <v>0</v>
      </c>
      <c r="AH27" s="10">
        <f t="shared" si="37"/>
        <v>0</v>
      </c>
      <c r="AI27" s="14"/>
      <c r="AJ27" s="23">
        <f>IF(AI27="x",'Gemensamma Tjänster'!$A28,0)</f>
        <v>0</v>
      </c>
      <c r="AK27" s="26">
        <f t="shared" si="8"/>
        <v>0</v>
      </c>
      <c r="AL27" s="10">
        <f t="shared" si="38"/>
        <v>0</v>
      </c>
      <c r="AM27" s="14"/>
      <c r="AN27" s="23">
        <f>IF(AM27="x",'Gemensamma Tjänster'!$A28,0)</f>
        <v>0</v>
      </c>
      <c r="AO27" s="26">
        <f t="shared" si="9"/>
        <v>0</v>
      </c>
      <c r="AP27" s="10">
        <f t="shared" si="39"/>
        <v>0</v>
      </c>
      <c r="AQ27" s="14" t="s">
        <v>33</v>
      </c>
      <c r="AR27" s="23">
        <f>IF(AQ27="x",'Gemensamma Tjänster'!$A28,0)</f>
        <v>280875</v>
      </c>
      <c r="AS27" s="26">
        <f t="shared" si="10"/>
        <v>2.6557408204974497E-2</v>
      </c>
      <c r="AT27" s="10">
        <f t="shared" si="40"/>
        <v>0</v>
      </c>
      <c r="AU27" s="14" t="s">
        <v>33</v>
      </c>
      <c r="AV27" s="23">
        <f>IF(AU27="x",'Gemensamma Tjänster'!$A28,0)</f>
        <v>280875</v>
      </c>
      <c r="AW27" s="26" t="e">
        <f t="shared" si="11"/>
        <v>#DIV/0!</v>
      </c>
      <c r="AX27" s="10">
        <f t="shared" si="41"/>
        <v>0</v>
      </c>
      <c r="AY27" s="14" t="s">
        <v>33</v>
      </c>
      <c r="AZ27" s="23">
        <f>IF(AY27="x",'Gemensamma Tjänster'!$A28,0)</f>
        <v>280875</v>
      </c>
      <c r="BA27" s="26" t="e">
        <f t="shared" si="12"/>
        <v>#DIV/0!</v>
      </c>
      <c r="BB27" s="10">
        <f t="shared" si="42"/>
        <v>0</v>
      </c>
      <c r="BC27" s="14" t="s">
        <v>33</v>
      </c>
      <c r="BD27" s="23">
        <f>IF(BC27="x",'Gemensamma Tjänster'!$A28,0)</f>
        <v>280875</v>
      </c>
      <c r="BE27" s="26" t="e">
        <f t="shared" si="13"/>
        <v>#DIV/0!</v>
      </c>
      <c r="BF27" s="10">
        <f t="shared" si="43"/>
        <v>0</v>
      </c>
      <c r="BG27" s="14" t="s">
        <v>33</v>
      </c>
      <c r="BH27" s="23">
        <f>IF(BG27="x",'Gemensamma Tjänster'!$A28,0)</f>
        <v>280875</v>
      </c>
      <c r="BI27" s="26" t="e">
        <f t="shared" si="14"/>
        <v>#DIV/0!</v>
      </c>
      <c r="BJ27" s="10">
        <f t="shared" si="44"/>
        <v>0</v>
      </c>
      <c r="BK27" s="14" t="s">
        <v>33</v>
      </c>
      <c r="BL27" s="23">
        <f>IF(BK27="x",'Gemensamma Tjänster'!$A28,0)</f>
        <v>280875</v>
      </c>
      <c r="BM27" s="26" t="e">
        <f t="shared" si="15"/>
        <v>#DIV/0!</v>
      </c>
      <c r="BN27" s="10">
        <f t="shared" si="45"/>
        <v>0</v>
      </c>
      <c r="BO27" s="14" t="s">
        <v>33</v>
      </c>
      <c r="BP27" s="23">
        <f>IF(BO27="x",'Gemensamma Tjänster'!$A28,0)</f>
        <v>280875</v>
      </c>
      <c r="BQ27" s="26" t="e">
        <f t="shared" si="16"/>
        <v>#DIV/0!</v>
      </c>
      <c r="BR27" s="10">
        <f t="shared" si="46"/>
        <v>0</v>
      </c>
      <c r="BS27" s="14" t="s">
        <v>33</v>
      </c>
      <c r="BT27" s="23">
        <f>IF(BS27="x",'Gemensamma Tjänster'!$A28,0)</f>
        <v>280875</v>
      </c>
      <c r="BU27" s="26" t="e">
        <f t="shared" si="17"/>
        <v>#DIV/0!</v>
      </c>
      <c r="BV27" s="10">
        <f t="shared" si="47"/>
        <v>0</v>
      </c>
      <c r="BW27" s="14" t="s">
        <v>33</v>
      </c>
      <c r="BX27" s="23">
        <f>IF(BW27="x",'Gemensamma Tjänster'!$A28,0)</f>
        <v>280875</v>
      </c>
      <c r="BY27" s="26" t="e">
        <f t="shared" si="18"/>
        <v>#DIV/0!</v>
      </c>
      <c r="BZ27" s="10">
        <f t="shared" si="48"/>
        <v>0</v>
      </c>
      <c r="CA27" s="14" t="s">
        <v>33</v>
      </c>
      <c r="CB27" s="23">
        <f>IF(CA27="x",'Gemensamma Tjänster'!$A28,0)</f>
        <v>280875</v>
      </c>
      <c r="CC27" s="26" t="e">
        <f t="shared" si="19"/>
        <v>#DIV/0!</v>
      </c>
      <c r="CD27" s="10">
        <f t="shared" si="49"/>
        <v>0</v>
      </c>
      <c r="CE27" s="14" t="s">
        <v>33</v>
      </c>
      <c r="CF27" s="23">
        <f>IF(CE27="x",'Gemensamma Tjänster'!$A28,0)</f>
        <v>280875</v>
      </c>
      <c r="CG27" s="26" t="e">
        <f t="shared" si="20"/>
        <v>#DIV/0!</v>
      </c>
      <c r="CH27" s="10">
        <f t="shared" si="50"/>
        <v>0</v>
      </c>
      <c r="CI27" s="14" t="s">
        <v>33</v>
      </c>
      <c r="CJ27" s="23">
        <f>IF(CI27="x",'Gemensamma Tjänster'!$A28,0)</f>
        <v>280875</v>
      </c>
      <c r="CK27" s="26" t="e">
        <f t="shared" si="21"/>
        <v>#DIV/0!</v>
      </c>
      <c r="CL27" s="10">
        <f t="shared" si="51"/>
        <v>0</v>
      </c>
      <c r="CM27" s="14" t="s">
        <v>33</v>
      </c>
      <c r="CN27" s="23">
        <f>IF(CM27="x",'Gemensamma Tjänster'!$A28,0)</f>
        <v>280875</v>
      </c>
      <c r="CO27" s="26" t="e">
        <f t="shared" si="22"/>
        <v>#DIV/0!</v>
      </c>
      <c r="CP27" s="10">
        <f t="shared" si="52"/>
        <v>0</v>
      </c>
      <c r="CQ27" s="14" t="s">
        <v>33</v>
      </c>
      <c r="CR27" s="23">
        <f>IF(CQ27="x",'Gemensamma Tjänster'!$A28,0)</f>
        <v>280875</v>
      </c>
      <c r="CS27" s="26" t="e">
        <f t="shared" si="23"/>
        <v>#DIV/0!</v>
      </c>
      <c r="CT27" s="10">
        <f t="shared" si="53"/>
        <v>0</v>
      </c>
      <c r="CU27" s="14" t="s">
        <v>33</v>
      </c>
      <c r="CV27" s="23">
        <f>IF(CU27="x",'Gemensamma Tjänster'!$A28,0)</f>
        <v>280875</v>
      </c>
      <c r="CW27" s="26" t="e">
        <f t="shared" si="24"/>
        <v>#DIV/0!</v>
      </c>
      <c r="CX27" s="10">
        <f t="shared" si="54"/>
        <v>0</v>
      </c>
      <c r="CY27" s="14" t="s">
        <v>33</v>
      </c>
      <c r="CZ27" s="23">
        <f>IF(CY27="x",'Gemensamma Tjänster'!$A28,0)</f>
        <v>280875</v>
      </c>
      <c r="DA27" s="26" t="e">
        <f t="shared" si="25"/>
        <v>#DIV/0!</v>
      </c>
      <c r="DB27" s="10">
        <f t="shared" si="55"/>
        <v>0</v>
      </c>
      <c r="DC27" s="14" t="s">
        <v>33</v>
      </c>
      <c r="DD27" s="23">
        <f>IF(DC27="x",'Gemensamma Tjänster'!$A28,0)</f>
        <v>280875</v>
      </c>
      <c r="DE27" s="26" t="e">
        <f t="shared" si="26"/>
        <v>#DIV/0!</v>
      </c>
      <c r="DF27" s="10">
        <f t="shared" si="56"/>
        <v>0</v>
      </c>
      <c r="DG27" s="14" t="s">
        <v>33</v>
      </c>
      <c r="DH27" s="23">
        <f>IF(DG27="x",'Gemensamma Tjänster'!$A28,0)</f>
        <v>280875</v>
      </c>
      <c r="DI27" s="26" t="e">
        <f t="shared" si="27"/>
        <v>#DIV/0!</v>
      </c>
      <c r="DJ27" s="10">
        <f t="shared" si="57"/>
        <v>0</v>
      </c>
      <c r="DK27" s="14" t="s">
        <v>33</v>
      </c>
      <c r="DL27" s="23">
        <f>IF(DK27="x",'Gemensamma Tjänster'!$A28,0)</f>
        <v>280875</v>
      </c>
      <c r="DM27" s="26" t="e">
        <f t="shared" si="28"/>
        <v>#DIV/0!</v>
      </c>
      <c r="DN27" s="10">
        <f t="shared" si="58"/>
        <v>0</v>
      </c>
    </row>
    <row r="28" spans="1:118" ht="15" thickBot="1" x14ac:dyDescent="0.35">
      <c r="A28" s="16" t="s">
        <v>27</v>
      </c>
      <c r="B28" s="20">
        <f t="shared" si="29"/>
        <v>150980.1525</v>
      </c>
      <c r="C28" s="34"/>
      <c r="D28" s="25">
        <f>IF(C28="x",'Gemensamma Tjänster'!$A29,0)</f>
        <v>0</v>
      </c>
      <c r="E28" s="28">
        <f t="shared" si="0"/>
        <v>0</v>
      </c>
      <c r="F28" s="12">
        <f t="shared" si="30"/>
        <v>0</v>
      </c>
      <c r="G28" s="16"/>
      <c r="H28" s="25">
        <f>IF(G28="x",'Gemensamma Tjänster'!$A29,0)</f>
        <v>0</v>
      </c>
      <c r="I28" s="28">
        <f t="shared" si="1"/>
        <v>0</v>
      </c>
      <c r="J28" s="12">
        <f t="shared" si="31"/>
        <v>0</v>
      </c>
      <c r="K28" s="34" t="s">
        <v>33</v>
      </c>
      <c r="L28" s="25">
        <f>IF(K28="x",'Gemensamma Tjänster'!$A29,0)</f>
        <v>248527</v>
      </c>
      <c r="M28" s="28">
        <f t="shared" si="2"/>
        <v>2.3635311294111918E-2</v>
      </c>
      <c r="N28" s="12">
        <f t="shared" si="32"/>
        <v>150980.1525</v>
      </c>
      <c r="O28" s="34"/>
      <c r="P28" s="25">
        <f>IF(O28="x",'Gemensamma Tjänster'!$A29,0)</f>
        <v>0</v>
      </c>
      <c r="Q28" s="28">
        <f t="shared" si="3"/>
        <v>0</v>
      </c>
      <c r="R28" s="12">
        <f t="shared" si="33"/>
        <v>0</v>
      </c>
      <c r="S28" s="16" t="s">
        <v>33</v>
      </c>
      <c r="T28" s="25">
        <f>IF(S28="x",'Gemensamma Tjänster'!$A29,0)</f>
        <v>248527</v>
      </c>
      <c r="U28" s="28">
        <f t="shared" si="4"/>
        <v>3.1398292649062201E-2</v>
      </c>
      <c r="V28" s="12">
        <f t="shared" si="34"/>
        <v>0</v>
      </c>
      <c r="W28" s="16" t="s">
        <v>33</v>
      </c>
      <c r="X28" s="25">
        <f>IF(W28="x",'Gemensamma Tjänster'!$A29,0)</f>
        <v>248527</v>
      </c>
      <c r="Y28" s="28">
        <f t="shared" si="5"/>
        <v>2.3498826840970884E-2</v>
      </c>
      <c r="Z28" s="12">
        <f t="shared" si="35"/>
        <v>0</v>
      </c>
      <c r="AA28" s="16"/>
      <c r="AB28" s="25">
        <f>IF(AA28="x",'Gemensamma Tjänster'!$A29,0)</f>
        <v>0</v>
      </c>
      <c r="AC28" s="28">
        <f t="shared" si="6"/>
        <v>0</v>
      </c>
      <c r="AD28" s="12">
        <f t="shared" si="36"/>
        <v>0</v>
      </c>
      <c r="AE28" s="16"/>
      <c r="AF28" s="25">
        <f>IF(AE28="x",'Gemensamma Tjänster'!$A29,0)</f>
        <v>0</v>
      </c>
      <c r="AG28" s="28">
        <f t="shared" si="7"/>
        <v>0</v>
      </c>
      <c r="AH28" s="12">
        <f t="shared" si="37"/>
        <v>0</v>
      </c>
      <c r="AI28" s="16"/>
      <c r="AJ28" s="25">
        <f>IF(AI28="x",'Gemensamma Tjänster'!$A29,0)</f>
        <v>0</v>
      </c>
      <c r="AK28" s="28">
        <f t="shared" si="8"/>
        <v>0</v>
      </c>
      <c r="AL28" s="12">
        <f t="shared" si="38"/>
        <v>0</v>
      </c>
      <c r="AM28" s="16"/>
      <c r="AN28" s="25">
        <f>IF(AM28="x",'Gemensamma Tjänster'!$A29,0)</f>
        <v>0</v>
      </c>
      <c r="AO28" s="28">
        <f t="shared" si="9"/>
        <v>0</v>
      </c>
      <c r="AP28" s="12">
        <f t="shared" si="39"/>
        <v>0</v>
      </c>
      <c r="AQ28" s="16" t="s">
        <v>33</v>
      </c>
      <c r="AR28" s="25">
        <f>IF(AQ28="x",'Gemensamma Tjänster'!$A29,0)</f>
        <v>248527</v>
      </c>
      <c r="AS28" s="28">
        <f t="shared" si="10"/>
        <v>2.3498826840970884E-2</v>
      </c>
      <c r="AT28" s="12">
        <f t="shared" si="40"/>
        <v>0</v>
      </c>
      <c r="AU28" s="16" t="s">
        <v>33</v>
      </c>
      <c r="AV28" s="25">
        <f>IF(AU28="x",'Gemensamma Tjänster'!$A29,0)</f>
        <v>248527</v>
      </c>
      <c r="AW28" s="28" t="e">
        <f t="shared" si="11"/>
        <v>#DIV/0!</v>
      </c>
      <c r="AX28" s="12">
        <f t="shared" si="41"/>
        <v>0</v>
      </c>
      <c r="AY28" s="16" t="s">
        <v>33</v>
      </c>
      <c r="AZ28" s="25">
        <f>IF(AY28="x",'Gemensamma Tjänster'!$A29,0)</f>
        <v>248527</v>
      </c>
      <c r="BA28" s="28" t="e">
        <f t="shared" si="12"/>
        <v>#DIV/0!</v>
      </c>
      <c r="BB28" s="12">
        <f t="shared" si="42"/>
        <v>0</v>
      </c>
      <c r="BC28" s="16" t="s">
        <v>33</v>
      </c>
      <c r="BD28" s="25">
        <f>IF(BC28="x",'Gemensamma Tjänster'!$A29,0)</f>
        <v>248527</v>
      </c>
      <c r="BE28" s="28" t="e">
        <f t="shared" si="13"/>
        <v>#DIV/0!</v>
      </c>
      <c r="BF28" s="12">
        <f t="shared" si="43"/>
        <v>0</v>
      </c>
      <c r="BG28" s="16" t="s">
        <v>33</v>
      </c>
      <c r="BH28" s="25">
        <f>IF(BG28="x",'Gemensamma Tjänster'!$A29,0)</f>
        <v>248527</v>
      </c>
      <c r="BI28" s="28" t="e">
        <f t="shared" si="14"/>
        <v>#DIV/0!</v>
      </c>
      <c r="BJ28" s="12">
        <f t="shared" si="44"/>
        <v>0</v>
      </c>
      <c r="BK28" s="16" t="s">
        <v>33</v>
      </c>
      <c r="BL28" s="25">
        <f>IF(BK28="x",'Gemensamma Tjänster'!$A29,0)</f>
        <v>248527</v>
      </c>
      <c r="BM28" s="28" t="e">
        <f t="shared" si="15"/>
        <v>#DIV/0!</v>
      </c>
      <c r="BN28" s="12">
        <f t="shared" si="45"/>
        <v>0</v>
      </c>
      <c r="BO28" s="16" t="s">
        <v>33</v>
      </c>
      <c r="BP28" s="25">
        <f>IF(BO28="x",'Gemensamma Tjänster'!$A29,0)</f>
        <v>248527</v>
      </c>
      <c r="BQ28" s="28" t="e">
        <f t="shared" si="16"/>
        <v>#DIV/0!</v>
      </c>
      <c r="BR28" s="12">
        <f t="shared" si="46"/>
        <v>0</v>
      </c>
      <c r="BS28" s="16" t="s">
        <v>33</v>
      </c>
      <c r="BT28" s="25">
        <f>IF(BS28="x",'Gemensamma Tjänster'!$A29,0)</f>
        <v>248527</v>
      </c>
      <c r="BU28" s="28" t="e">
        <f t="shared" si="17"/>
        <v>#DIV/0!</v>
      </c>
      <c r="BV28" s="12">
        <f t="shared" si="47"/>
        <v>0</v>
      </c>
      <c r="BW28" s="16" t="s">
        <v>33</v>
      </c>
      <c r="BX28" s="25">
        <f>IF(BW28="x",'Gemensamma Tjänster'!$A29,0)</f>
        <v>248527</v>
      </c>
      <c r="BY28" s="28" t="e">
        <f t="shared" si="18"/>
        <v>#DIV/0!</v>
      </c>
      <c r="BZ28" s="12">
        <f t="shared" si="48"/>
        <v>0</v>
      </c>
      <c r="CA28" s="16" t="s">
        <v>33</v>
      </c>
      <c r="CB28" s="25">
        <f>IF(CA28="x",'Gemensamma Tjänster'!$A29,0)</f>
        <v>248527</v>
      </c>
      <c r="CC28" s="28" t="e">
        <f t="shared" si="19"/>
        <v>#DIV/0!</v>
      </c>
      <c r="CD28" s="12">
        <f t="shared" si="49"/>
        <v>0</v>
      </c>
      <c r="CE28" s="16" t="s">
        <v>33</v>
      </c>
      <c r="CF28" s="25">
        <f>IF(CE28="x",'Gemensamma Tjänster'!$A29,0)</f>
        <v>248527</v>
      </c>
      <c r="CG28" s="28" t="e">
        <f t="shared" si="20"/>
        <v>#DIV/0!</v>
      </c>
      <c r="CH28" s="12">
        <f t="shared" si="50"/>
        <v>0</v>
      </c>
      <c r="CI28" s="16" t="s">
        <v>33</v>
      </c>
      <c r="CJ28" s="25">
        <f>IF(CI28="x",'Gemensamma Tjänster'!$A29,0)</f>
        <v>248527</v>
      </c>
      <c r="CK28" s="28" t="e">
        <f t="shared" si="21"/>
        <v>#DIV/0!</v>
      </c>
      <c r="CL28" s="12">
        <f t="shared" si="51"/>
        <v>0</v>
      </c>
      <c r="CM28" s="16" t="s">
        <v>33</v>
      </c>
      <c r="CN28" s="25">
        <f>IF(CM28="x",'Gemensamma Tjänster'!$A29,0)</f>
        <v>248527</v>
      </c>
      <c r="CO28" s="28" t="e">
        <f t="shared" si="22"/>
        <v>#DIV/0!</v>
      </c>
      <c r="CP28" s="12">
        <f t="shared" si="52"/>
        <v>0</v>
      </c>
      <c r="CQ28" s="16" t="s">
        <v>33</v>
      </c>
      <c r="CR28" s="25">
        <f>IF(CQ28="x",'Gemensamma Tjänster'!$A29,0)</f>
        <v>248527</v>
      </c>
      <c r="CS28" s="28" t="e">
        <f t="shared" si="23"/>
        <v>#DIV/0!</v>
      </c>
      <c r="CT28" s="12">
        <f t="shared" si="53"/>
        <v>0</v>
      </c>
      <c r="CU28" s="16" t="s">
        <v>33</v>
      </c>
      <c r="CV28" s="25">
        <f>IF(CU28="x",'Gemensamma Tjänster'!$A29,0)</f>
        <v>248527</v>
      </c>
      <c r="CW28" s="28" t="e">
        <f t="shared" si="24"/>
        <v>#DIV/0!</v>
      </c>
      <c r="CX28" s="12">
        <f t="shared" si="54"/>
        <v>0</v>
      </c>
      <c r="CY28" s="16" t="s">
        <v>33</v>
      </c>
      <c r="CZ28" s="25">
        <f>IF(CY28="x",'Gemensamma Tjänster'!$A29,0)</f>
        <v>248527</v>
      </c>
      <c r="DA28" s="28" t="e">
        <f t="shared" si="25"/>
        <v>#DIV/0!</v>
      </c>
      <c r="DB28" s="12">
        <f t="shared" si="55"/>
        <v>0</v>
      </c>
      <c r="DC28" s="16" t="s">
        <v>33</v>
      </c>
      <c r="DD28" s="25">
        <f>IF(DC28="x",'Gemensamma Tjänster'!$A29,0)</f>
        <v>248527</v>
      </c>
      <c r="DE28" s="28" t="e">
        <f t="shared" si="26"/>
        <v>#DIV/0!</v>
      </c>
      <c r="DF28" s="12">
        <f t="shared" si="56"/>
        <v>0</v>
      </c>
      <c r="DG28" s="16" t="s">
        <v>33</v>
      </c>
      <c r="DH28" s="25">
        <f>IF(DG28="x",'Gemensamma Tjänster'!$A29,0)</f>
        <v>248527</v>
      </c>
      <c r="DI28" s="28" t="e">
        <f t="shared" si="27"/>
        <v>#DIV/0!</v>
      </c>
      <c r="DJ28" s="12">
        <f t="shared" si="57"/>
        <v>0</v>
      </c>
      <c r="DK28" s="16" t="s">
        <v>33</v>
      </c>
      <c r="DL28" s="25">
        <f>IF(DK28="x",'Gemensamma Tjänster'!$A29,0)</f>
        <v>248527</v>
      </c>
      <c r="DM28" s="28" t="e">
        <f t="shared" si="28"/>
        <v>#DIV/0!</v>
      </c>
      <c r="DN28" s="12">
        <f t="shared" si="58"/>
        <v>0</v>
      </c>
    </row>
    <row r="29" spans="1:118" s="24" customFormat="1" ht="13.8" x14ac:dyDescent="0.3">
      <c r="F29" s="308" t="s">
        <v>425</v>
      </c>
      <c r="J29" s="165" t="s">
        <v>430</v>
      </c>
      <c r="N29" s="165" t="s">
        <v>521</v>
      </c>
    </row>
    <row r="30" spans="1:118" s="24" customFormat="1" ht="13.8" x14ac:dyDescent="0.3">
      <c r="A30" s="24" t="s">
        <v>36</v>
      </c>
      <c r="F30" s="24" t="s">
        <v>62</v>
      </c>
      <c r="J30" s="24" t="s">
        <v>62</v>
      </c>
      <c r="N30" s="24" t="s">
        <v>62</v>
      </c>
      <c r="R30" s="24" t="s">
        <v>147</v>
      </c>
      <c r="V30" s="24" t="s">
        <v>147</v>
      </c>
      <c r="Z30" s="24" t="s">
        <v>147</v>
      </c>
      <c r="AD30" s="24" t="s">
        <v>147</v>
      </c>
    </row>
    <row r="31" spans="1:118" s="24" customFormat="1" ht="13.8" x14ac:dyDescent="0.3">
      <c r="A31" s="24" t="s">
        <v>37</v>
      </c>
      <c r="F31" s="24" t="s">
        <v>63</v>
      </c>
      <c r="J31" s="24" t="s">
        <v>63</v>
      </c>
      <c r="N31" s="24" t="s">
        <v>522</v>
      </c>
      <c r="R31" s="183" t="s">
        <v>147</v>
      </c>
      <c r="V31" s="24" t="s">
        <v>147</v>
      </c>
      <c r="Z31" s="24" t="s">
        <v>147</v>
      </c>
      <c r="AD31" s="24" t="s">
        <v>147</v>
      </c>
    </row>
    <row r="32" spans="1:118" s="24" customFormat="1" ht="13.8" x14ac:dyDescent="0.3">
      <c r="A32" s="24" t="s">
        <v>285</v>
      </c>
      <c r="F32" s="24" t="s">
        <v>426</v>
      </c>
      <c r="J32" s="24" t="s">
        <v>431</v>
      </c>
      <c r="N32" s="24" t="s">
        <v>520</v>
      </c>
      <c r="R32" s="165" t="s">
        <v>343</v>
      </c>
      <c r="V32" s="24" t="s">
        <v>343</v>
      </c>
      <c r="Z32" s="24" t="s">
        <v>343</v>
      </c>
      <c r="AD32" s="24" t="s">
        <v>544</v>
      </c>
    </row>
    <row r="33" spans="1:34" s="24" customFormat="1" ht="13.8" x14ac:dyDescent="0.3">
      <c r="F33" s="24" t="s">
        <v>388</v>
      </c>
    </row>
    <row r="34" spans="1:34" s="24" customFormat="1" hidden="1" outlineLevel="1" x14ac:dyDescent="0.3">
      <c r="A34" s="175" t="s">
        <v>65</v>
      </c>
      <c r="F34" s="24" t="s">
        <v>384</v>
      </c>
      <c r="R34"/>
    </row>
    <row r="35" spans="1:34" s="24" customFormat="1" hidden="1" outlineLevel="1" x14ac:dyDescent="0.3">
      <c r="A35" s="24" t="s">
        <v>439</v>
      </c>
      <c r="F35" s="173" t="s">
        <v>246</v>
      </c>
      <c r="J35" s="173" t="s">
        <v>246</v>
      </c>
      <c r="R35"/>
    </row>
    <row r="36" spans="1:34" s="24" customFormat="1" hidden="1" outlineLevel="1" x14ac:dyDescent="0.3">
      <c r="F36" s="24" t="s">
        <v>383</v>
      </c>
      <c r="J36" s="24" t="s">
        <v>383</v>
      </c>
      <c r="N36" s="24" t="s">
        <v>383</v>
      </c>
      <c r="R36"/>
    </row>
    <row r="37" spans="1:34" s="24" customFormat="1" ht="13.8" hidden="1" outlineLevel="1" x14ac:dyDescent="0.3">
      <c r="F37" s="24" t="s">
        <v>390</v>
      </c>
      <c r="V37" s="298"/>
    </row>
    <row r="38" spans="1:34" s="24" customFormat="1" hidden="1" outlineLevel="1" x14ac:dyDescent="0.3">
      <c r="F38" s="182" t="s">
        <v>427</v>
      </c>
      <c r="R38"/>
      <c r="V38"/>
    </row>
    <row r="39" spans="1:34" s="24" customFormat="1" hidden="1" outlineLevel="1" x14ac:dyDescent="0.3">
      <c r="A39" s="24" t="s">
        <v>245</v>
      </c>
      <c r="R39" s="174"/>
      <c r="V39" s="174"/>
    </row>
    <row r="40" spans="1:34" s="24" customFormat="1" ht="13.8" hidden="1" outlineLevel="1" x14ac:dyDescent="0.3">
      <c r="A40" s="24" t="s">
        <v>247</v>
      </c>
    </row>
    <row r="41" spans="1:34" s="24" customFormat="1" hidden="1" outlineLevel="1" x14ac:dyDescent="0.3">
      <c r="R41"/>
      <c r="V41"/>
      <c r="AH41"/>
    </row>
    <row r="42" spans="1:34" s="24" customFormat="1" hidden="1" outlineLevel="1" x14ac:dyDescent="0.3">
      <c r="R42"/>
      <c r="V42"/>
    </row>
    <row r="43" spans="1:34" s="24" customFormat="1" ht="13.8" hidden="1" outlineLevel="1" x14ac:dyDescent="0.3"/>
    <row r="44" spans="1:34" s="24" customFormat="1" ht="16.5" customHeight="1" collapsed="1" x14ac:dyDescent="0.3">
      <c r="J44" s="29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AAD3-1E10-4B00-A99A-EACE247CB682}">
  <sheetPr>
    <tabColor rgb="FFCCCCCC"/>
  </sheetPr>
  <dimension ref="A1:E296"/>
  <sheetViews>
    <sheetView zoomScale="130" zoomScaleNormal="130" workbookViewId="0">
      <pane ySplit="4" topLeftCell="A267" activePane="bottomLeft" state="frozenSplit"/>
      <selection activeCell="K45" sqref="K45"/>
      <selection pane="bottomLeft" activeCell="A303" sqref="A303"/>
    </sheetView>
  </sheetViews>
  <sheetFormatPr defaultRowHeight="14.4" x14ac:dyDescent="0.3"/>
  <cols>
    <col min="1" max="3" width="9.109375" style="51"/>
    <col min="4" max="4" width="104.109375" style="51" customWidth="1"/>
    <col min="5" max="5" width="58.88671875" style="51" customWidth="1"/>
  </cols>
  <sheetData>
    <row r="1" spans="1:5" ht="21" x14ac:dyDescent="0.4">
      <c r="A1" s="53" t="s">
        <v>49</v>
      </c>
      <c r="D1" s="51" t="s">
        <v>34</v>
      </c>
    </row>
    <row r="2" spans="1:5" ht="6" customHeight="1" x14ac:dyDescent="0.3"/>
    <row r="3" spans="1:5" ht="6" customHeight="1" thickBot="1" x14ac:dyDescent="0.35"/>
    <row r="4" spans="1:5" x14ac:dyDescent="0.3">
      <c r="A4" s="294" t="s">
        <v>43</v>
      </c>
      <c r="B4" s="295" t="s">
        <v>47</v>
      </c>
      <c r="C4" s="295" t="s">
        <v>46</v>
      </c>
      <c r="D4" s="295" t="s">
        <v>44</v>
      </c>
      <c r="E4" s="296" t="s">
        <v>45</v>
      </c>
    </row>
    <row r="5" spans="1:5" s="52" customFormat="1" ht="15.6" customHeight="1" x14ac:dyDescent="0.3">
      <c r="A5" s="56">
        <v>200131</v>
      </c>
      <c r="B5" s="54" t="s">
        <v>54</v>
      </c>
      <c r="C5" s="54" t="s">
        <v>48</v>
      </c>
      <c r="D5" s="55" t="s">
        <v>67</v>
      </c>
      <c r="E5" s="57"/>
    </row>
    <row r="6" spans="1:5" s="52" customFormat="1" x14ac:dyDescent="0.3">
      <c r="A6" s="56">
        <v>200107</v>
      </c>
      <c r="B6" s="54" t="s">
        <v>68</v>
      </c>
      <c r="C6" s="54" t="s">
        <v>48</v>
      </c>
      <c r="D6" s="54" t="s">
        <v>71</v>
      </c>
      <c r="E6" s="57"/>
    </row>
    <row r="7" spans="1:5" s="52" customFormat="1" x14ac:dyDescent="0.3">
      <c r="A7" s="56" t="s">
        <v>70</v>
      </c>
      <c r="B7" s="54" t="s">
        <v>68</v>
      </c>
      <c r="C7" s="54" t="s">
        <v>70</v>
      </c>
      <c r="D7" s="54" t="s">
        <v>69</v>
      </c>
      <c r="E7" s="57"/>
    </row>
    <row r="8" spans="1:5" s="52" customFormat="1" x14ac:dyDescent="0.3">
      <c r="A8" s="56">
        <v>200304</v>
      </c>
      <c r="B8" s="54" t="s">
        <v>68</v>
      </c>
      <c r="C8" s="54" t="s">
        <v>48</v>
      </c>
      <c r="D8" s="54" t="s">
        <v>72</v>
      </c>
      <c r="E8" s="57"/>
    </row>
    <row r="9" spans="1:5" s="52" customFormat="1" x14ac:dyDescent="0.3">
      <c r="A9" s="56">
        <v>200310</v>
      </c>
      <c r="B9" s="54" t="s">
        <v>74</v>
      </c>
      <c r="C9" s="54" t="s">
        <v>48</v>
      </c>
      <c r="D9" s="54" t="s">
        <v>73</v>
      </c>
      <c r="E9" s="57"/>
    </row>
    <row r="10" spans="1:5" s="52" customFormat="1" x14ac:dyDescent="0.3">
      <c r="A10" s="56">
        <v>200406</v>
      </c>
      <c r="B10" s="54" t="s">
        <v>74</v>
      </c>
      <c r="C10" s="54" t="s">
        <v>48</v>
      </c>
      <c r="D10" s="54" t="s">
        <v>75</v>
      </c>
      <c r="E10" s="57"/>
    </row>
    <row r="11" spans="1:5" s="52" customFormat="1" x14ac:dyDescent="0.3">
      <c r="A11" s="56">
        <v>200406</v>
      </c>
      <c r="B11" s="54" t="s">
        <v>74</v>
      </c>
      <c r="C11" s="54" t="s">
        <v>48</v>
      </c>
      <c r="D11" s="54" t="s">
        <v>76</v>
      </c>
      <c r="E11" s="57"/>
    </row>
    <row r="12" spans="1:5" s="52" customFormat="1" x14ac:dyDescent="0.3">
      <c r="A12" s="56">
        <v>200407</v>
      </c>
      <c r="B12" s="54" t="s">
        <v>74</v>
      </c>
      <c r="C12" s="54" t="s">
        <v>48</v>
      </c>
      <c r="D12" s="54" t="s">
        <v>80</v>
      </c>
      <c r="E12" s="57"/>
    </row>
    <row r="13" spans="1:5" s="52" customFormat="1" x14ac:dyDescent="0.3">
      <c r="A13" s="56">
        <v>200414</v>
      </c>
      <c r="B13" s="54" t="s">
        <v>74</v>
      </c>
      <c r="C13" s="54" t="s">
        <v>48</v>
      </c>
      <c r="D13" s="54" t="s">
        <v>77</v>
      </c>
      <c r="E13" s="57"/>
    </row>
    <row r="14" spans="1:5" s="52" customFormat="1" x14ac:dyDescent="0.3">
      <c r="A14" s="56">
        <v>200515</v>
      </c>
      <c r="B14" s="54" t="s">
        <v>74</v>
      </c>
      <c r="C14" s="54" t="s">
        <v>48</v>
      </c>
      <c r="D14" s="54" t="s">
        <v>78</v>
      </c>
      <c r="E14" s="57"/>
    </row>
    <row r="15" spans="1:5" s="52" customFormat="1" x14ac:dyDescent="0.3">
      <c r="A15" s="56">
        <v>200515</v>
      </c>
      <c r="B15" s="54" t="s">
        <v>74</v>
      </c>
      <c r="C15" s="54" t="s">
        <v>48</v>
      </c>
      <c r="D15" s="54" t="s">
        <v>79</v>
      </c>
      <c r="E15" s="57"/>
    </row>
    <row r="16" spans="1:5" s="52" customFormat="1" x14ac:dyDescent="0.3">
      <c r="A16" s="56">
        <v>200609</v>
      </c>
      <c r="B16" s="54" t="s">
        <v>74</v>
      </c>
      <c r="C16" s="54" t="s">
        <v>48</v>
      </c>
      <c r="D16" s="54" t="s">
        <v>81</v>
      </c>
      <c r="E16" s="57"/>
    </row>
    <row r="17" spans="1:5" s="52" customFormat="1" x14ac:dyDescent="0.3">
      <c r="A17" s="56">
        <v>200609</v>
      </c>
      <c r="B17" s="54" t="s">
        <v>74</v>
      </c>
      <c r="C17" s="54" t="s">
        <v>48</v>
      </c>
      <c r="D17" s="54" t="s">
        <v>82</v>
      </c>
      <c r="E17" s="57"/>
    </row>
    <row r="18" spans="1:5" s="52" customFormat="1" x14ac:dyDescent="0.3">
      <c r="A18" s="56">
        <v>200616</v>
      </c>
      <c r="B18" s="54" t="s">
        <v>74</v>
      </c>
      <c r="C18" s="54" t="s">
        <v>48</v>
      </c>
      <c r="D18" s="54" t="s">
        <v>84</v>
      </c>
      <c r="E18" s="57"/>
    </row>
    <row r="19" spans="1:5" s="52" customFormat="1" x14ac:dyDescent="0.3">
      <c r="A19" s="56">
        <v>200625</v>
      </c>
      <c r="B19" s="54" t="s">
        <v>119</v>
      </c>
      <c r="C19" s="54" t="s">
        <v>48</v>
      </c>
      <c r="D19" s="54" t="s">
        <v>85</v>
      </c>
      <c r="E19" s="57"/>
    </row>
    <row r="20" spans="1:5" s="52" customFormat="1" x14ac:dyDescent="0.3">
      <c r="A20" s="56">
        <v>200625</v>
      </c>
      <c r="B20" s="54" t="s">
        <v>119</v>
      </c>
      <c r="C20" s="54" t="s">
        <v>48</v>
      </c>
      <c r="D20" s="54" t="s">
        <v>86</v>
      </c>
      <c r="E20" s="57"/>
    </row>
    <row r="21" spans="1:5" s="52" customFormat="1" x14ac:dyDescent="0.3">
      <c r="A21" s="56">
        <v>200625</v>
      </c>
      <c r="B21" s="54" t="s">
        <v>119</v>
      </c>
      <c r="C21" s="54" t="s">
        <v>48</v>
      </c>
      <c r="D21" s="54" t="s">
        <v>87</v>
      </c>
      <c r="E21" s="57"/>
    </row>
    <row r="22" spans="1:5" s="52" customFormat="1" x14ac:dyDescent="0.3">
      <c r="A22" s="56">
        <v>200930</v>
      </c>
      <c r="B22" s="54" t="s">
        <v>119</v>
      </c>
      <c r="C22" s="54" t="s">
        <v>48</v>
      </c>
      <c r="D22" s="54" t="s">
        <v>88</v>
      </c>
      <c r="E22" s="57"/>
    </row>
    <row r="23" spans="1:5" s="52" customFormat="1" x14ac:dyDescent="0.3">
      <c r="A23" s="56">
        <v>201007</v>
      </c>
      <c r="B23" s="54" t="s">
        <v>119</v>
      </c>
      <c r="C23" s="54" t="s">
        <v>48</v>
      </c>
      <c r="D23" s="54" t="s">
        <v>89</v>
      </c>
      <c r="E23" s="57"/>
    </row>
    <row r="24" spans="1:5" s="52" customFormat="1" x14ac:dyDescent="0.3">
      <c r="A24" s="56">
        <v>201007</v>
      </c>
      <c r="B24" s="54" t="s">
        <v>119</v>
      </c>
      <c r="C24" s="54" t="s">
        <v>48</v>
      </c>
      <c r="D24" s="54" t="s">
        <v>90</v>
      </c>
      <c r="E24" s="57"/>
    </row>
    <row r="25" spans="1:5" s="52" customFormat="1" x14ac:dyDescent="0.3">
      <c r="A25" s="56">
        <v>201007</v>
      </c>
      <c r="B25" s="54" t="s">
        <v>119</v>
      </c>
      <c r="C25" s="54" t="s">
        <v>48</v>
      </c>
      <c r="D25" s="54" t="s">
        <v>91</v>
      </c>
      <c r="E25" s="57"/>
    </row>
    <row r="26" spans="1:5" s="52" customFormat="1" x14ac:dyDescent="0.3">
      <c r="A26" s="56">
        <v>201007</v>
      </c>
      <c r="B26" s="54" t="s">
        <v>119</v>
      </c>
      <c r="C26" s="54" t="s">
        <v>48</v>
      </c>
      <c r="D26" s="54" t="s">
        <v>71</v>
      </c>
      <c r="E26" s="57"/>
    </row>
    <row r="27" spans="1:5" s="52" customFormat="1" x14ac:dyDescent="0.3">
      <c r="A27" s="56"/>
      <c r="B27" s="54"/>
      <c r="C27" s="54"/>
      <c r="D27" s="157" t="s">
        <v>92</v>
      </c>
      <c r="E27" s="57"/>
    </row>
    <row r="28" spans="1:5" s="52" customFormat="1" x14ac:dyDescent="0.3">
      <c r="A28" s="56"/>
      <c r="B28" s="54"/>
      <c r="C28" s="54"/>
      <c r="D28" s="54" t="s">
        <v>93</v>
      </c>
      <c r="E28" s="57"/>
    </row>
    <row r="29" spans="1:5" s="52" customFormat="1" x14ac:dyDescent="0.3">
      <c r="A29" s="56">
        <v>201110</v>
      </c>
      <c r="B29" s="54" t="s">
        <v>119</v>
      </c>
      <c r="C29" s="54" t="s">
        <v>48</v>
      </c>
      <c r="D29" s="54" t="s">
        <v>94</v>
      </c>
      <c r="E29" s="57"/>
    </row>
    <row r="30" spans="1:5" s="52" customFormat="1" x14ac:dyDescent="0.3">
      <c r="A30" s="56">
        <v>201110</v>
      </c>
      <c r="B30" s="54" t="s">
        <v>119</v>
      </c>
      <c r="C30" s="54" t="s">
        <v>48</v>
      </c>
      <c r="D30" s="54" t="s">
        <v>95</v>
      </c>
      <c r="E30" s="57"/>
    </row>
    <row r="31" spans="1:5" s="52" customFormat="1" x14ac:dyDescent="0.3">
      <c r="A31" s="56">
        <v>201111</v>
      </c>
      <c r="B31" s="54" t="s">
        <v>119</v>
      </c>
      <c r="C31" s="54" t="s">
        <v>48</v>
      </c>
      <c r="D31" s="54" t="s">
        <v>96</v>
      </c>
      <c r="E31" s="57"/>
    </row>
    <row r="32" spans="1:5" s="52" customFormat="1" x14ac:dyDescent="0.3">
      <c r="A32" s="56">
        <v>201111</v>
      </c>
      <c r="B32" s="54" t="s">
        <v>119</v>
      </c>
      <c r="C32" s="54" t="s">
        <v>48</v>
      </c>
      <c r="D32" s="54" t="s">
        <v>97</v>
      </c>
      <c r="E32" s="57"/>
    </row>
    <row r="33" spans="1:5" s="52" customFormat="1" x14ac:dyDescent="0.3">
      <c r="A33" s="56">
        <v>201111</v>
      </c>
      <c r="B33" s="54" t="s">
        <v>119</v>
      </c>
      <c r="C33" s="54" t="s">
        <v>48</v>
      </c>
      <c r="D33" s="54" t="s">
        <v>99</v>
      </c>
      <c r="E33" s="57"/>
    </row>
    <row r="34" spans="1:5" s="52" customFormat="1" x14ac:dyDescent="0.3">
      <c r="A34" s="56">
        <v>201111</v>
      </c>
      <c r="B34" s="54" t="s">
        <v>119</v>
      </c>
      <c r="C34" s="54" t="s">
        <v>48</v>
      </c>
      <c r="D34" s="54" t="s">
        <v>100</v>
      </c>
      <c r="E34" s="57"/>
    </row>
    <row r="35" spans="1:5" s="52" customFormat="1" x14ac:dyDescent="0.3">
      <c r="A35" s="56">
        <v>201111</v>
      </c>
      <c r="B35" s="54" t="s">
        <v>119</v>
      </c>
      <c r="C35" s="54" t="s">
        <v>48</v>
      </c>
      <c r="D35" s="54" t="s">
        <v>101</v>
      </c>
      <c r="E35" s="57"/>
    </row>
    <row r="36" spans="1:5" s="52" customFormat="1" x14ac:dyDescent="0.3">
      <c r="A36" s="56">
        <v>201119</v>
      </c>
      <c r="B36" s="54" t="s">
        <v>83</v>
      </c>
      <c r="C36" s="54" t="s">
        <v>48</v>
      </c>
      <c r="D36" s="54" t="s">
        <v>84</v>
      </c>
      <c r="E36" s="57"/>
    </row>
    <row r="37" spans="1:5" s="52" customFormat="1" x14ac:dyDescent="0.3">
      <c r="A37" s="56">
        <v>201124</v>
      </c>
      <c r="B37" s="54" t="s">
        <v>105</v>
      </c>
      <c r="C37" s="54" t="s">
        <v>48</v>
      </c>
      <c r="D37" s="54" t="s">
        <v>102</v>
      </c>
      <c r="E37" s="57"/>
    </row>
    <row r="38" spans="1:5" s="52" customFormat="1" x14ac:dyDescent="0.3">
      <c r="A38" s="56">
        <v>201126</v>
      </c>
      <c r="B38" s="54" t="s">
        <v>105</v>
      </c>
      <c r="C38" s="54" t="s">
        <v>48</v>
      </c>
      <c r="D38" s="54" t="s">
        <v>103</v>
      </c>
      <c r="E38" s="57"/>
    </row>
    <row r="39" spans="1:5" s="52" customFormat="1" x14ac:dyDescent="0.3">
      <c r="A39" s="56">
        <v>201130</v>
      </c>
      <c r="B39" s="54" t="s">
        <v>105</v>
      </c>
      <c r="C39" s="54" t="s">
        <v>48</v>
      </c>
      <c r="D39" s="54" t="s">
        <v>104</v>
      </c>
      <c r="E39" s="57" t="s">
        <v>106</v>
      </c>
    </row>
    <row r="40" spans="1:5" s="52" customFormat="1" x14ac:dyDescent="0.3">
      <c r="A40" s="56">
        <v>201130</v>
      </c>
      <c r="B40" s="54" t="s">
        <v>105</v>
      </c>
      <c r="C40" s="54" t="s">
        <v>48</v>
      </c>
      <c r="D40" s="54" t="s">
        <v>107</v>
      </c>
      <c r="E40" s="57" t="s">
        <v>108</v>
      </c>
    </row>
    <row r="41" spans="1:5" s="52" customFormat="1" x14ac:dyDescent="0.3">
      <c r="A41" s="56">
        <v>201130</v>
      </c>
      <c r="B41" s="54" t="s">
        <v>105</v>
      </c>
      <c r="C41" s="54" t="s">
        <v>48</v>
      </c>
      <c r="D41" s="54" t="s">
        <v>109</v>
      </c>
      <c r="E41" s="57"/>
    </row>
    <row r="42" spans="1:5" s="52" customFormat="1" x14ac:dyDescent="0.3">
      <c r="A42" s="56">
        <v>201203</v>
      </c>
      <c r="B42" s="54" t="s">
        <v>105</v>
      </c>
      <c r="C42" s="54" t="s">
        <v>48</v>
      </c>
      <c r="D42" s="54" t="s">
        <v>121</v>
      </c>
      <c r="E42" s="57"/>
    </row>
    <row r="43" spans="1:5" s="52" customFormat="1" x14ac:dyDescent="0.3">
      <c r="A43" s="56">
        <v>201203</v>
      </c>
      <c r="B43" s="54" t="s">
        <v>105</v>
      </c>
      <c r="C43" s="54" t="s">
        <v>48</v>
      </c>
      <c r="D43" s="54" t="s">
        <v>122</v>
      </c>
      <c r="E43" s="57" t="s">
        <v>123</v>
      </c>
    </row>
    <row r="44" spans="1:5" s="52" customFormat="1" x14ac:dyDescent="0.3">
      <c r="A44" s="56">
        <v>201207</v>
      </c>
      <c r="B44" s="54" t="s">
        <v>105</v>
      </c>
      <c r="C44" s="54" t="s">
        <v>48</v>
      </c>
      <c r="D44" s="54" t="s">
        <v>124</v>
      </c>
      <c r="E44" s="57"/>
    </row>
    <row r="45" spans="1:5" s="52" customFormat="1" x14ac:dyDescent="0.3">
      <c r="A45" s="56">
        <v>201208</v>
      </c>
      <c r="B45" s="54" t="s">
        <v>135</v>
      </c>
      <c r="C45" s="54" t="s">
        <v>48</v>
      </c>
      <c r="D45" s="54" t="s">
        <v>127</v>
      </c>
      <c r="E45" s="57"/>
    </row>
    <row r="46" spans="1:5" s="52" customFormat="1" x14ac:dyDescent="0.3">
      <c r="A46" s="56">
        <v>201208</v>
      </c>
      <c r="B46" s="54" t="s">
        <v>136</v>
      </c>
      <c r="C46" s="54" t="s">
        <v>48</v>
      </c>
      <c r="D46" s="54" t="s">
        <v>128</v>
      </c>
      <c r="E46" s="57"/>
    </row>
    <row r="47" spans="1:5" s="52" customFormat="1" x14ac:dyDescent="0.3">
      <c r="A47" s="56">
        <v>210121</v>
      </c>
      <c r="B47" s="54" t="s">
        <v>136</v>
      </c>
      <c r="C47" s="54" t="s">
        <v>48</v>
      </c>
      <c r="D47" s="54" t="s">
        <v>131</v>
      </c>
      <c r="E47" s="57"/>
    </row>
    <row r="48" spans="1:5" s="52" customFormat="1" x14ac:dyDescent="0.3">
      <c r="A48" s="56">
        <v>210201</v>
      </c>
      <c r="B48" s="54" t="s">
        <v>136</v>
      </c>
      <c r="C48" s="54" t="s">
        <v>48</v>
      </c>
      <c r="D48" s="54" t="s">
        <v>132</v>
      </c>
      <c r="E48" s="57"/>
    </row>
    <row r="49" spans="1:5" s="52" customFormat="1" x14ac:dyDescent="0.3">
      <c r="A49" s="56">
        <v>210209</v>
      </c>
      <c r="B49" s="54" t="s">
        <v>137</v>
      </c>
      <c r="C49" s="54" t="s">
        <v>48</v>
      </c>
      <c r="D49" s="54" t="s">
        <v>129</v>
      </c>
      <c r="E49" s="57"/>
    </row>
    <row r="50" spans="1:5" s="52" customFormat="1" x14ac:dyDescent="0.3">
      <c r="A50" s="56">
        <v>210209</v>
      </c>
      <c r="B50" s="54" t="s">
        <v>138</v>
      </c>
      <c r="C50" s="54" t="s">
        <v>48</v>
      </c>
      <c r="D50" s="54" t="s">
        <v>142</v>
      </c>
      <c r="E50" s="57"/>
    </row>
    <row r="51" spans="1:5" s="52" customFormat="1" x14ac:dyDescent="0.3">
      <c r="A51" s="56">
        <v>210510</v>
      </c>
      <c r="B51" s="54" t="s">
        <v>138</v>
      </c>
      <c r="C51" s="54" t="s">
        <v>48</v>
      </c>
      <c r="D51" s="54" t="s">
        <v>130</v>
      </c>
      <c r="E51" s="57"/>
    </row>
    <row r="52" spans="1:5" s="52" customFormat="1" x14ac:dyDescent="0.3">
      <c r="A52" s="56">
        <v>210527</v>
      </c>
      <c r="B52" s="54" t="s">
        <v>138</v>
      </c>
      <c r="C52" s="54" t="s">
        <v>48</v>
      </c>
      <c r="D52" s="54" t="s">
        <v>133</v>
      </c>
      <c r="E52" s="57"/>
    </row>
    <row r="53" spans="1:5" s="52" customFormat="1" x14ac:dyDescent="0.3">
      <c r="A53" s="56">
        <v>210528</v>
      </c>
      <c r="B53" s="54" t="s">
        <v>139</v>
      </c>
      <c r="C53" s="54" t="s">
        <v>48</v>
      </c>
      <c r="D53" s="54" t="s">
        <v>134</v>
      </c>
      <c r="E53" s="57"/>
    </row>
    <row r="54" spans="1:5" s="52" customFormat="1" x14ac:dyDescent="0.3">
      <c r="A54" s="56">
        <v>210528</v>
      </c>
      <c r="B54" s="54" t="s">
        <v>140</v>
      </c>
      <c r="C54" s="54" t="s">
        <v>48</v>
      </c>
      <c r="D54" s="54" t="s">
        <v>141</v>
      </c>
      <c r="E54" s="57"/>
    </row>
    <row r="55" spans="1:5" s="52" customFormat="1" x14ac:dyDescent="0.3">
      <c r="A55" s="56">
        <v>210702</v>
      </c>
      <c r="B55" s="54" t="s">
        <v>140</v>
      </c>
      <c r="C55" s="54" t="s">
        <v>48</v>
      </c>
      <c r="D55" s="54" t="s">
        <v>143</v>
      </c>
      <c r="E55" s="57"/>
    </row>
    <row r="56" spans="1:5" s="52" customFormat="1" x14ac:dyDescent="0.3">
      <c r="A56" s="56"/>
      <c r="B56" s="54" t="s">
        <v>140</v>
      </c>
      <c r="C56" s="54" t="s">
        <v>48</v>
      </c>
      <c r="D56" s="54" t="s">
        <v>153</v>
      </c>
      <c r="E56" s="57" t="s">
        <v>144</v>
      </c>
    </row>
    <row r="57" spans="1:5" s="52" customFormat="1" x14ac:dyDescent="0.3">
      <c r="A57" s="56" t="s">
        <v>154</v>
      </c>
      <c r="B57" s="54" t="s">
        <v>155</v>
      </c>
      <c r="C57" s="54" t="s">
        <v>48</v>
      </c>
      <c r="D57" s="54" t="s">
        <v>156</v>
      </c>
      <c r="E57" s="57"/>
    </row>
    <row r="58" spans="1:5" s="52" customFormat="1" x14ac:dyDescent="0.3">
      <c r="A58" s="56"/>
      <c r="B58" s="54"/>
      <c r="C58" s="54"/>
      <c r="D58" s="54" t="s">
        <v>162</v>
      </c>
      <c r="E58" s="57"/>
    </row>
    <row r="59" spans="1:5" s="52" customFormat="1" x14ac:dyDescent="0.3">
      <c r="A59" s="56"/>
      <c r="B59" s="54"/>
      <c r="C59" s="54"/>
      <c r="D59" s="54" t="s">
        <v>157</v>
      </c>
      <c r="E59" s="57"/>
    </row>
    <row r="60" spans="1:5" s="52" customFormat="1" x14ac:dyDescent="0.3">
      <c r="A60" s="56"/>
      <c r="B60" s="54"/>
      <c r="C60" s="54"/>
      <c r="D60" s="54" t="s">
        <v>158</v>
      </c>
      <c r="E60" s="57"/>
    </row>
    <row r="61" spans="1:5" s="52" customFormat="1" x14ac:dyDescent="0.3">
      <c r="A61" s="56"/>
      <c r="B61" s="54"/>
      <c r="C61" s="54"/>
      <c r="D61" s="54" t="s">
        <v>159</v>
      </c>
      <c r="E61" s="57"/>
    </row>
    <row r="62" spans="1:5" s="52" customFormat="1" x14ac:dyDescent="0.3">
      <c r="A62" s="56"/>
      <c r="B62" s="54"/>
      <c r="C62" s="54"/>
      <c r="D62" s="54" t="s">
        <v>160</v>
      </c>
      <c r="E62" s="57"/>
    </row>
    <row r="63" spans="1:5" s="52" customFormat="1" x14ac:dyDescent="0.3">
      <c r="A63" s="56"/>
      <c r="B63" s="54"/>
      <c r="C63" s="54"/>
      <c r="D63" s="54" t="s">
        <v>161</v>
      </c>
      <c r="E63" s="57"/>
    </row>
    <row r="64" spans="1:5" s="52" customFormat="1" x14ac:dyDescent="0.3">
      <c r="A64" s="56"/>
      <c r="B64" s="54"/>
      <c r="C64" s="54"/>
      <c r="D64" s="54" t="s">
        <v>163</v>
      </c>
      <c r="E64" s="57"/>
    </row>
    <row r="65" spans="1:5" s="52" customFormat="1" x14ac:dyDescent="0.3">
      <c r="A65" s="56"/>
      <c r="B65" s="54"/>
      <c r="C65" s="54"/>
      <c r="D65" s="54" t="s">
        <v>164</v>
      </c>
      <c r="E65" s="57"/>
    </row>
    <row r="66" spans="1:5" s="52" customFormat="1" x14ac:dyDescent="0.3">
      <c r="A66" s="56"/>
      <c r="B66" s="54"/>
      <c r="C66" s="54"/>
      <c r="D66" s="54" t="s">
        <v>165</v>
      </c>
      <c r="E66" s="57"/>
    </row>
    <row r="67" spans="1:5" s="52" customFormat="1" x14ac:dyDescent="0.3">
      <c r="A67" s="56"/>
      <c r="B67" s="54"/>
      <c r="C67" s="54"/>
      <c r="D67" s="54" t="s">
        <v>166</v>
      </c>
      <c r="E67" s="57"/>
    </row>
    <row r="68" spans="1:5" s="52" customFormat="1" x14ac:dyDescent="0.3">
      <c r="A68" s="56"/>
      <c r="B68" s="54"/>
      <c r="C68" s="54"/>
      <c r="D68" s="54" t="s">
        <v>169</v>
      </c>
      <c r="E68" s="57"/>
    </row>
    <row r="69" spans="1:5" s="52" customFormat="1" x14ac:dyDescent="0.3">
      <c r="A69" s="56"/>
      <c r="B69" s="54"/>
      <c r="C69" s="54"/>
      <c r="D69" s="54" t="s">
        <v>170</v>
      </c>
      <c r="E69" s="57"/>
    </row>
    <row r="70" spans="1:5" s="52" customFormat="1" x14ac:dyDescent="0.3">
      <c r="A70" s="56"/>
      <c r="B70" s="54"/>
      <c r="C70" s="54"/>
      <c r="D70" s="54" t="s">
        <v>171</v>
      </c>
      <c r="E70" s="57"/>
    </row>
    <row r="71" spans="1:5" s="52" customFormat="1" x14ac:dyDescent="0.3">
      <c r="A71" s="56"/>
      <c r="B71" s="54"/>
      <c r="C71" s="54"/>
      <c r="D71" s="54" t="s">
        <v>173</v>
      </c>
      <c r="E71" s="57"/>
    </row>
    <row r="72" spans="1:5" s="52" customFormat="1" x14ac:dyDescent="0.3">
      <c r="A72" s="56">
        <v>211028</v>
      </c>
      <c r="B72" s="54"/>
      <c r="C72" s="54"/>
      <c r="D72" s="54" t="s">
        <v>174</v>
      </c>
      <c r="E72" s="57"/>
    </row>
    <row r="73" spans="1:5" s="52" customFormat="1" x14ac:dyDescent="0.3">
      <c r="A73" s="56">
        <v>211028</v>
      </c>
      <c r="B73" s="54"/>
      <c r="C73" s="54"/>
      <c r="D73" s="54" t="s">
        <v>175</v>
      </c>
      <c r="E73" s="57"/>
    </row>
    <row r="74" spans="1:5" s="52" customFormat="1" x14ac:dyDescent="0.3">
      <c r="A74" s="56">
        <v>211102</v>
      </c>
      <c r="B74" s="54"/>
      <c r="C74" s="54"/>
      <c r="D74" s="54" t="s">
        <v>176</v>
      </c>
      <c r="E74" s="57"/>
    </row>
    <row r="75" spans="1:5" s="52" customFormat="1" x14ac:dyDescent="0.3">
      <c r="A75" s="56">
        <v>211108</v>
      </c>
      <c r="B75" s="54"/>
      <c r="C75" s="54"/>
      <c r="D75" s="54" t="s">
        <v>177</v>
      </c>
      <c r="E75" s="57"/>
    </row>
    <row r="76" spans="1:5" s="52" customFormat="1" x14ac:dyDescent="0.3">
      <c r="A76" s="56">
        <v>211110</v>
      </c>
      <c r="B76" s="54"/>
      <c r="C76" s="54"/>
      <c r="D76" s="54" t="s">
        <v>178</v>
      </c>
      <c r="E76" s="57"/>
    </row>
    <row r="77" spans="1:5" s="52" customFormat="1" x14ac:dyDescent="0.3">
      <c r="A77" s="56">
        <v>211110</v>
      </c>
      <c r="B77" s="54" t="s">
        <v>179</v>
      </c>
      <c r="C77" s="54"/>
      <c r="D77" s="54" t="s">
        <v>180</v>
      </c>
      <c r="E77" s="57"/>
    </row>
    <row r="78" spans="1:5" s="52" customFormat="1" x14ac:dyDescent="0.3">
      <c r="A78" s="56">
        <v>211110</v>
      </c>
      <c r="B78" s="54" t="s">
        <v>179</v>
      </c>
      <c r="C78" s="54"/>
      <c r="D78" s="54" t="s">
        <v>181</v>
      </c>
      <c r="E78" s="57"/>
    </row>
    <row r="79" spans="1:5" s="52" customFormat="1" x14ac:dyDescent="0.3">
      <c r="A79" s="56">
        <v>211115</v>
      </c>
      <c r="B79" s="54" t="s">
        <v>183</v>
      </c>
      <c r="C79" s="54"/>
      <c r="D79" s="54" t="s">
        <v>184</v>
      </c>
      <c r="E79" s="57"/>
    </row>
    <row r="80" spans="1:5" s="52" customFormat="1" x14ac:dyDescent="0.3">
      <c r="A80" s="56">
        <v>211115</v>
      </c>
      <c r="B80" s="54" t="s">
        <v>183</v>
      </c>
      <c r="C80" s="54"/>
      <c r="D80" s="54" t="s">
        <v>182</v>
      </c>
      <c r="E80" s="57"/>
    </row>
    <row r="81" spans="1:5" s="52" customFormat="1" x14ac:dyDescent="0.3">
      <c r="A81" s="56">
        <v>211117</v>
      </c>
      <c r="B81" s="54" t="s">
        <v>183</v>
      </c>
      <c r="C81" s="54"/>
      <c r="D81" s="54" t="s">
        <v>185</v>
      </c>
      <c r="E81" s="57"/>
    </row>
    <row r="82" spans="1:5" s="52" customFormat="1" x14ac:dyDescent="0.3">
      <c r="A82" s="56">
        <v>211119</v>
      </c>
      <c r="B82" s="54" t="s">
        <v>179</v>
      </c>
      <c r="C82" s="54"/>
      <c r="D82" s="54" t="s">
        <v>186</v>
      </c>
      <c r="E82" s="57"/>
    </row>
    <row r="83" spans="1:5" s="52" customFormat="1" x14ac:dyDescent="0.3">
      <c r="A83" s="56">
        <v>211201</v>
      </c>
      <c r="B83" s="54" t="s">
        <v>179</v>
      </c>
      <c r="C83" s="54"/>
      <c r="D83" s="54" t="s">
        <v>187</v>
      </c>
      <c r="E83" s="57"/>
    </row>
    <row r="84" spans="1:5" s="52" customFormat="1" x14ac:dyDescent="0.3">
      <c r="A84" s="56">
        <v>211201</v>
      </c>
      <c r="B84" s="54" t="s">
        <v>179</v>
      </c>
      <c r="C84" s="54"/>
      <c r="D84" s="54" t="s">
        <v>189</v>
      </c>
      <c r="E84" s="57"/>
    </row>
    <row r="85" spans="1:5" s="52" customFormat="1" x14ac:dyDescent="0.3">
      <c r="A85" s="56">
        <v>211201</v>
      </c>
      <c r="B85" s="54" t="s">
        <v>179</v>
      </c>
      <c r="C85" s="54"/>
      <c r="D85" s="54" t="s">
        <v>190</v>
      </c>
      <c r="E85" s="57"/>
    </row>
    <row r="86" spans="1:5" s="52" customFormat="1" x14ac:dyDescent="0.3">
      <c r="A86" s="56">
        <v>211202</v>
      </c>
      <c r="B86" s="54" t="s">
        <v>179</v>
      </c>
      <c r="C86" s="54"/>
      <c r="D86" s="54" t="s">
        <v>191</v>
      </c>
      <c r="E86" s="57"/>
    </row>
    <row r="87" spans="1:5" s="52" customFormat="1" x14ac:dyDescent="0.3">
      <c r="A87" s="56">
        <v>211209</v>
      </c>
      <c r="B87" s="54" t="s">
        <v>179</v>
      </c>
      <c r="C87" s="54"/>
      <c r="D87" s="54" t="s">
        <v>192</v>
      </c>
      <c r="E87" s="57"/>
    </row>
    <row r="88" spans="1:5" s="52" customFormat="1" x14ac:dyDescent="0.3">
      <c r="A88" s="56">
        <v>211213</v>
      </c>
      <c r="B88" s="54" t="s">
        <v>193</v>
      </c>
      <c r="C88" s="54"/>
      <c r="D88" s="54" t="s">
        <v>84</v>
      </c>
      <c r="E88" s="57"/>
    </row>
    <row r="89" spans="1:5" s="52" customFormat="1" x14ac:dyDescent="0.3">
      <c r="A89" s="56">
        <v>211213</v>
      </c>
      <c r="B89" s="54" t="s">
        <v>194</v>
      </c>
      <c r="C89" s="54"/>
      <c r="D89" s="54" t="s">
        <v>195</v>
      </c>
      <c r="E89" s="57"/>
    </row>
    <row r="90" spans="1:5" s="52" customFormat="1" x14ac:dyDescent="0.3">
      <c r="A90" s="56">
        <v>211216</v>
      </c>
      <c r="B90" s="54" t="s">
        <v>194</v>
      </c>
      <c r="C90" s="54"/>
      <c r="D90" s="54" t="s">
        <v>196</v>
      </c>
      <c r="E90" s="57"/>
    </row>
    <row r="91" spans="1:5" s="52" customFormat="1" x14ac:dyDescent="0.3">
      <c r="A91" s="56">
        <v>211223</v>
      </c>
      <c r="B91" s="54" t="s">
        <v>194</v>
      </c>
      <c r="C91" s="54"/>
      <c r="D91" s="54" t="s">
        <v>197</v>
      </c>
      <c r="E91" s="57"/>
    </row>
    <row r="92" spans="1:5" s="52" customFormat="1" x14ac:dyDescent="0.3">
      <c r="A92" s="56">
        <v>220110</v>
      </c>
      <c r="B92" s="54" t="s">
        <v>194</v>
      </c>
      <c r="C92" s="54"/>
      <c r="D92" s="54" t="s">
        <v>198</v>
      </c>
      <c r="E92" s="57"/>
    </row>
    <row r="93" spans="1:5" s="52" customFormat="1" x14ac:dyDescent="0.3">
      <c r="A93" s="56">
        <v>220112</v>
      </c>
      <c r="B93" s="54" t="s">
        <v>194</v>
      </c>
      <c r="C93" s="54"/>
      <c r="D93" s="54" t="s">
        <v>199</v>
      </c>
      <c r="E93" s="57"/>
    </row>
    <row r="94" spans="1:5" s="52" customFormat="1" x14ac:dyDescent="0.3">
      <c r="A94" s="56">
        <v>220125</v>
      </c>
      <c r="B94" s="54" t="s">
        <v>194</v>
      </c>
      <c r="C94" s="54"/>
      <c r="D94" s="54" t="s">
        <v>200</v>
      </c>
      <c r="E94" s="57"/>
    </row>
    <row r="95" spans="1:5" s="52" customFormat="1" x14ac:dyDescent="0.3">
      <c r="A95" s="56">
        <v>220126</v>
      </c>
      <c r="B95" s="54" t="s">
        <v>194</v>
      </c>
      <c r="C95" s="54"/>
      <c r="D95" s="54" t="s">
        <v>201</v>
      </c>
      <c r="E95" s="57"/>
    </row>
    <row r="96" spans="1:5" s="52" customFormat="1" x14ac:dyDescent="0.3">
      <c r="A96" s="56">
        <v>220128</v>
      </c>
      <c r="B96" s="54" t="s">
        <v>194</v>
      </c>
      <c r="C96" s="54"/>
      <c r="D96" s="54" t="s">
        <v>202</v>
      </c>
      <c r="E96" s="57"/>
    </row>
    <row r="97" spans="1:5" s="52" customFormat="1" x14ac:dyDescent="0.3">
      <c r="A97" s="56">
        <v>220318</v>
      </c>
      <c r="B97" s="54" t="s">
        <v>194</v>
      </c>
      <c r="C97" s="54"/>
      <c r="D97" s="54" t="s">
        <v>203</v>
      </c>
      <c r="E97" s="57"/>
    </row>
    <row r="98" spans="1:5" s="52" customFormat="1" x14ac:dyDescent="0.3">
      <c r="A98" s="56">
        <v>220331</v>
      </c>
      <c r="B98" s="54" t="s">
        <v>194</v>
      </c>
      <c r="C98" s="54"/>
      <c r="D98" s="54" t="s">
        <v>204</v>
      </c>
      <c r="E98" s="57"/>
    </row>
    <row r="99" spans="1:5" s="52" customFormat="1" x14ac:dyDescent="0.3">
      <c r="A99" s="56">
        <v>220331</v>
      </c>
      <c r="B99" s="54" t="s">
        <v>208</v>
      </c>
      <c r="C99" s="54"/>
      <c r="D99" s="54" t="s">
        <v>206</v>
      </c>
      <c r="E99" s="57"/>
    </row>
    <row r="100" spans="1:5" s="52" customFormat="1" x14ac:dyDescent="0.3">
      <c r="A100" s="56">
        <v>220331</v>
      </c>
      <c r="B100" s="54" t="s">
        <v>205</v>
      </c>
      <c r="C100" s="54"/>
      <c r="D100" s="54" t="s">
        <v>195</v>
      </c>
      <c r="E100" s="57"/>
    </row>
    <row r="101" spans="1:5" s="52" customFormat="1" x14ac:dyDescent="0.3">
      <c r="A101" s="56">
        <v>220331</v>
      </c>
      <c r="B101" s="54" t="s">
        <v>205</v>
      </c>
      <c r="C101" s="54"/>
      <c r="D101" s="54" t="s">
        <v>207</v>
      </c>
      <c r="E101" s="57"/>
    </row>
    <row r="102" spans="1:5" s="52" customFormat="1" x14ac:dyDescent="0.3">
      <c r="A102" s="56">
        <v>220407</v>
      </c>
      <c r="B102" s="54" t="s">
        <v>205</v>
      </c>
      <c r="C102" s="54"/>
      <c r="D102" s="54" t="s">
        <v>209</v>
      </c>
      <c r="E102" s="57"/>
    </row>
    <row r="103" spans="1:5" s="52" customFormat="1" x14ac:dyDescent="0.3">
      <c r="A103" s="56">
        <v>220412</v>
      </c>
      <c r="B103" s="54" t="s">
        <v>205</v>
      </c>
      <c r="C103" s="54"/>
      <c r="D103" s="54" t="s">
        <v>213</v>
      </c>
      <c r="E103" s="57"/>
    </row>
    <row r="104" spans="1:5" s="52" customFormat="1" x14ac:dyDescent="0.3">
      <c r="A104" s="56">
        <v>220511</v>
      </c>
      <c r="B104" s="54" t="s">
        <v>215</v>
      </c>
      <c r="C104" s="54"/>
      <c r="D104" s="54" t="s">
        <v>84</v>
      </c>
      <c r="E104" s="57"/>
    </row>
    <row r="105" spans="1:5" s="52" customFormat="1" x14ac:dyDescent="0.3">
      <c r="A105" s="56">
        <v>220511</v>
      </c>
      <c r="B105" s="54" t="s">
        <v>216</v>
      </c>
      <c r="C105" s="54"/>
      <c r="D105" s="54" t="s">
        <v>195</v>
      </c>
      <c r="E105" s="57"/>
    </row>
    <row r="106" spans="1:5" s="52" customFormat="1" x14ac:dyDescent="0.3">
      <c r="A106" s="56">
        <v>220515</v>
      </c>
      <c r="B106" s="54" t="s">
        <v>216</v>
      </c>
      <c r="C106" s="54"/>
      <c r="D106" s="54" t="s">
        <v>217</v>
      </c>
      <c r="E106" s="57"/>
    </row>
    <row r="107" spans="1:5" s="52" customFormat="1" x14ac:dyDescent="0.3">
      <c r="A107" s="56">
        <v>220517</v>
      </c>
      <c r="B107" s="54" t="s">
        <v>219</v>
      </c>
      <c r="C107" s="54"/>
      <c r="D107" s="54" t="s">
        <v>218</v>
      </c>
      <c r="E107" s="57"/>
    </row>
    <row r="108" spans="1:5" s="52" customFormat="1" x14ac:dyDescent="0.3">
      <c r="A108" s="56">
        <v>220623</v>
      </c>
      <c r="B108" s="54" t="s">
        <v>219</v>
      </c>
      <c r="C108" s="54"/>
      <c r="D108" s="54" t="s">
        <v>221</v>
      </c>
      <c r="E108" s="57"/>
    </row>
    <row r="109" spans="1:5" s="52" customFormat="1" x14ac:dyDescent="0.3">
      <c r="A109" s="56">
        <v>220701</v>
      </c>
      <c r="B109" s="54" t="s">
        <v>219</v>
      </c>
      <c r="C109" s="54"/>
      <c r="D109" s="54" t="s">
        <v>222</v>
      </c>
      <c r="E109" s="57"/>
    </row>
    <row r="110" spans="1:5" s="52" customFormat="1" x14ac:dyDescent="0.3">
      <c r="A110" s="56">
        <v>220812</v>
      </c>
      <c r="B110" s="54" t="s">
        <v>219</v>
      </c>
      <c r="C110" s="54"/>
      <c r="D110" s="54" t="s">
        <v>223</v>
      </c>
      <c r="E110" s="57"/>
    </row>
    <row r="111" spans="1:5" s="52" customFormat="1" x14ac:dyDescent="0.3">
      <c r="A111" s="56">
        <v>220812</v>
      </c>
      <c r="B111" s="54" t="s">
        <v>219</v>
      </c>
      <c r="C111" s="54"/>
      <c r="D111" s="54" t="s">
        <v>224</v>
      </c>
      <c r="E111" s="57"/>
    </row>
    <row r="112" spans="1:5" s="52" customFormat="1" x14ac:dyDescent="0.3">
      <c r="A112" s="56">
        <v>220812</v>
      </c>
      <c r="B112" s="54" t="s">
        <v>219</v>
      </c>
      <c r="C112" s="54"/>
      <c r="D112" s="54" t="s">
        <v>225</v>
      </c>
      <c r="E112" s="57"/>
    </row>
    <row r="113" spans="1:5" s="52" customFormat="1" x14ac:dyDescent="0.3">
      <c r="A113" s="56">
        <v>220812</v>
      </c>
      <c r="B113" s="54" t="s">
        <v>219</v>
      </c>
      <c r="C113" s="54"/>
      <c r="D113" s="54" t="s">
        <v>226</v>
      </c>
      <c r="E113" s="57"/>
    </row>
    <row r="114" spans="1:5" s="52" customFormat="1" x14ac:dyDescent="0.3">
      <c r="A114" s="56">
        <v>220916</v>
      </c>
      <c r="B114" s="54" t="s">
        <v>219</v>
      </c>
      <c r="C114" s="54"/>
      <c r="D114" s="54" t="s">
        <v>228</v>
      </c>
      <c r="E114" s="57" t="s">
        <v>227</v>
      </c>
    </row>
    <row r="115" spans="1:5" s="52" customFormat="1" x14ac:dyDescent="0.3">
      <c r="A115" s="56">
        <v>220917</v>
      </c>
      <c r="B115" s="54" t="s">
        <v>219</v>
      </c>
      <c r="C115" s="54"/>
      <c r="D115" s="54" t="s">
        <v>229</v>
      </c>
      <c r="E115" s="57"/>
    </row>
    <row r="116" spans="1:5" s="52" customFormat="1" x14ac:dyDescent="0.3">
      <c r="A116" s="56">
        <v>220928</v>
      </c>
      <c r="B116" s="54" t="s">
        <v>219</v>
      </c>
      <c r="C116" s="54"/>
      <c r="D116" s="54" t="s">
        <v>231</v>
      </c>
      <c r="E116" s="57"/>
    </row>
    <row r="117" spans="1:5" s="52" customFormat="1" x14ac:dyDescent="0.3">
      <c r="A117" s="56">
        <v>220929</v>
      </c>
      <c r="B117" s="54" t="s">
        <v>219</v>
      </c>
      <c r="C117" s="54"/>
      <c r="D117" s="54" t="s">
        <v>232</v>
      </c>
      <c r="E117" s="57"/>
    </row>
    <row r="118" spans="1:5" s="52" customFormat="1" x14ac:dyDescent="0.3">
      <c r="A118" s="56">
        <v>221003</v>
      </c>
      <c r="B118" s="54" t="s">
        <v>234</v>
      </c>
      <c r="C118" s="54"/>
      <c r="D118" s="54" t="s">
        <v>235</v>
      </c>
      <c r="E118" s="57"/>
    </row>
    <row r="119" spans="1:5" s="52" customFormat="1" x14ac:dyDescent="0.3">
      <c r="A119" s="56">
        <v>221003</v>
      </c>
      <c r="B119" s="54" t="s">
        <v>236</v>
      </c>
      <c r="C119" s="54"/>
      <c r="D119" s="54" t="s">
        <v>237</v>
      </c>
      <c r="E119" s="57"/>
    </row>
    <row r="120" spans="1:5" s="52" customFormat="1" x14ac:dyDescent="0.3">
      <c r="A120" s="56">
        <v>221017</v>
      </c>
      <c r="B120" s="54"/>
      <c r="C120" s="54"/>
      <c r="D120" s="54" t="s">
        <v>238</v>
      </c>
      <c r="E120" s="57"/>
    </row>
    <row r="121" spans="1:5" s="52" customFormat="1" x14ac:dyDescent="0.3">
      <c r="A121" s="56">
        <v>111017</v>
      </c>
      <c r="B121" s="54" t="s">
        <v>240</v>
      </c>
      <c r="C121" s="54"/>
      <c r="D121" s="54" t="s">
        <v>239</v>
      </c>
      <c r="E121" s="57"/>
    </row>
    <row r="122" spans="1:5" s="52" customFormat="1" x14ac:dyDescent="0.3">
      <c r="A122" s="56">
        <v>111018</v>
      </c>
      <c r="B122" s="54" t="s">
        <v>240</v>
      </c>
      <c r="C122" s="54"/>
      <c r="D122" s="54" t="s">
        <v>241</v>
      </c>
      <c r="E122" s="57"/>
    </row>
    <row r="123" spans="1:5" s="52" customFormat="1" x14ac:dyDescent="0.3">
      <c r="A123" s="185"/>
      <c r="B123" s="186"/>
      <c r="C123" s="186"/>
      <c r="D123" s="194" t="s">
        <v>244</v>
      </c>
      <c r="E123" s="57"/>
    </row>
    <row r="124" spans="1:5" s="52" customFormat="1" x14ac:dyDescent="0.3">
      <c r="A124" s="56"/>
      <c r="B124" s="54" t="s">
        <v>240</v>
      </c>
      <c r="C124" s="54"/>
      <c r="D124" s="54" t="s">
        <v>248</v>
      </c>
      <c r="E124" s="57"/>
    </row>
    <row r="125" spans="1:5" s="52" customFormat="1" x14ac:dyDescent="0.3">
      <c r="A125" s="56"/>
      <c r="B125" s="54" t="s">
        <v>240</v>
      </c>
      <c r="C125" s="54"/>
      <c r="D125" s="54" t="s">
        <v>249</v>
      </c>
      <c r="E125" s="57"/>
    </row>
    <row r="126" spans="1:5" s="52" customFormat="1" x14ac:dyDescent="0.3">
      <c r="A126" s="56"/>
      <c r="B126" s="54" t="s">
        <v>240</v>
      </c>
      <c r="C126" s="54"/>
      <c r="D126" s="54" t="s">
        <v>251</v>
      </c>
      <c r="E126" s="54" t="s">
        <v>252</v>
      </c>
    </row>
    <row r="127" spans="1:5" s="52" customFormat="1" x14ac:dyDescent="0.3">
      <c r="A127" s="56"/>
      <c r="B127" s="54" t="s">
        <v>240</v>
      </c>
      <c r="C127" s="54"/>
      <c r="D127" s="54" t="s">
        <v>277</v>
      </c>
      <c r="E127" s="57"/>
    </row>
    <row r="128" spans="1:5" s="52" customFormat="1" x14ac:dyDescent="0.3">
      <c r="A128" s="56"/>
      <c r="B128" s="54" t="s">
        <v>240</v>
      </c>
      <c r="C128" s="54"/>
      <c r="D128" s="54" t="s">
        <v>250</v>
      </c>
      <c r="E128" s="57"/>
    </row>
    <row r="129" spans="1:5" s="52" customFormat="1" x14ac:dyDescent="0.3">
      <c r="A129" s="56"/>
      <c r="B129" s="54" t="s">
        <v>240</v>
      </c>
      <c r="C129" s="54"/>
      <c r="D129" s="54" t="s">
        <v>254</v>
      </c>
      <c r="E129" s="57"/>
    </row>
    <row r="130" spans="1:5" s="52" customFormat="1" x14ac:dyDescent="0.3">
      <c r="A130" s="56"/>
      <c r="B130" s="54" t="s">
        <v>240</v>
      </c>
      <c r="C130" s="54"/>
      <c r="D130" s="54" t="s">
        <v>255</v>
      </c>
      <c r="E130" s="57"/>
    </row>
    <row r="131" spans="1:5" s="52" customFormat="1" x14ac:dyDescent="0.3">
      <c r="A131" s="56"/>
      <c r="B131" s="54" t="s">
        <v>240</v>
      </c>
      <c r="C131" s="54"/>
      <c r="D131" s="54" t="s">
        <v>256</v>
      </c>
      <c r="E131" s="57"/>
    </row>
    <row r="132" spans="1:5" s="52" customFormat="1" x14ac:dyDescent="0.3">
      <c r="A132" s="56"/>
      <c r="B132" s="54" t="s">
        <v>240</v>
      </c>
      <c r="C132" s="54"/>
      <c r="D132" s="54" t="s">
        <v>262</v>
      </c>
      <c r="E132" s="57"/>
    </row>
    <row r="133" spans="1:5" s="52" customFormat="1" x14ac:dyDescent="0.3">
      <c r="A133" s="56"/>
      <c r="B133" s="54" t="s">
        <v>240</v>
      </c>
      <c r="C133" s="54"/>
      <c r="D133" s="54" t="s">
        <v>258</v>
      </c>
      <c r="E133" s="57"/>
    </row>
    <row r="134" spans="1:5" s="52" customFormat="1" x14ac:dyDescent="0.3">
      <c r="A134" s="56"/>
      <c r="B134" s="54" t="s">
        <v>240</v>
      </c>
      <c r="C134" s="54"/>
      <c r="D134" s="54" t="s">
        <v>259</v>
      </c>
      <c r="E134" s="57"/>
    </row>
    <row r="135" spans="1:5" s="52" customFormat="1" x14ac:dyDescent="0.3">
      <c r="A135" s="56"/>
      <c r="B135" s="54" t="s">
        <v>240</v>
      </c>
      <c r="C135" s="54"/>
      <c r="D135" s="54" t="s">
        <v>260</v>
      </c>
      <c r="E135" s="57"/>
    </row>
    <row r="136" spans="1:5" s="52" customFormat="1" x14ac:dyDescent="0.3">
      <c r="A136" s="56"/>
      <c r="B136" s="54" t="s">
        <v>240</v>
      </c>
      <c r="C136" s="54"/>
      <c r="D136" s="54" t="s">
        <v>261</v>
      </c>
      <c r="E136" s="57"/>
    </row>
    <row r="137" spans="1:5" s="52" customFormat="1" x14ac:dyDescent="0.3">
      <c r="A137" s="56"/>
      <c r="B137" s="54" t="s">
        <v>240</v>
      </c>
      <c r="C137" s="54"/>
      <c r="D137" s="54" t="s">
        <v>263</v>
      </c>
      <c r="E137" s="57"/>
    </row>
    <row r="138" spans="1:5" s="52" customFormat="1" x14ac:dyDescent="0.3">
      <c r="A138" s="56"/>
      <c r="B138" s="54" t="s">
        <v>240</v>
      </c>
      <c r="C138" s="54"/>
      <c r="D138" s="54" t="s">
        <v>264</v>
      </c>
      <c r="E138" s="57"/>
    </row>
    <row r="139" spans="1:5" s="52" customFormat="1" hidden="1" x14ac:dyDescent="0.3">
      <c r="A139" s="56"/>
      <c r="B139" s="54" t="s">
        <v>240</v>
      </c>
      <c r="C139" s="54"/>
      <c r="D139" s="195" t="s">
        <v>265</v>
      </c>
      <c r="E139" s="57"/>
    </row>
    <row r="140" spans="1:5" s="52" customFormat="1" x14ac:dyDescent="0.3">
      <c r="A140" s="56"/>
      <c r="B140" s="54" t="s">
        <v>240</v>
      </c>
      <c r="C140" s="54"/>
      <c r="D140" s="54" t="s">
        <v>268</v>
      </c>
      <c r="E140" s="57"/>
    </row>
    <row r="141" spans="1:5" s="52" customFormat="1" x14ac:dyDescent="0.3">
      <c r="A141" s="56"/>
      <c r="B141" s="54" t="s">
        <v>240</v>
      </c>
      <c r="C141" s="54"/>
      <c r="D141" s="52" t="s">
        <v>267</v>
      </c>
      <c r="E141" s="57"/>
    </row>
    <row r="142" spans="1:5" s="52" customFormat="1" x14ac:dyDescent="0.3">
      <c r="A142" s="56"/>
      <c r="B142" s="54" t="s">
        <v>240</v>
      </c>
      <c r="C142" s="54"/>
      <c r="D142" s="54" t="s">
        <v>276</v>
      </c>
      <c r="E142" s="57"/>
    </row>
    <row r="143" spans="1:5" s="52" customFormat="1" x14ac:dyDescent="0.3">
      <c r="A143" s="56"/>
      <c r="B143" s="54" t="s">
        <v>240</v>
      </c>
      <c r="C143" s="54"/>
      <c r="D143" s="54" t="s">
        <v>269</v>
      </c>
      <c r="E143" s="57"/>
    </row>
    <row r="144" spans="1:5" s="52" customFormat="1" x14ac:dyDescent="0.3">
      <c r="A144" s="56"/>
      <c r="B144" s="54" t="s">
        <v>240</v>
      </c>
      <c r="C144" s="54"/>
      <c r="D144" s="54" t="s">
        <v>271</v>
      </c>
      <c r="E144" s="57"/>
    </row>
    <row r="145" spans="1:5" s="52" customFormat="1" x14ac:dyDescent="0.3">
      <c r="A145" s="56"/>
      <c r="B145" s="54" t="s">
        <v>240</v>
      </c>
      <c r="C145" s="54"/>
      <c r="D145" s="54" t="s">
        <v>272</v>
      </c>
      <c r="E145" s="57"/>
    </row>
    <row r="146" spans="1:5" s="52" customFormat="1" x14ac:dyDescent="0.3">
      <c r="A146" s="56"/>
      <c r="B146" s="54" t="s">
        <v>240</v>
      </c>
      <c r="C146" s="54"/>
      <c r="D146" s="54" t="s">
        <v>274</v>
      </c>
      <c r="E146" s="57"/>
    </row>
    <row r="147" spans="1:5" s="52" customFormat="1" hidden="1" x14ac:dyDescent="0.3">
      <c r="A147" s="56"/>
      <c r="B147" s="54" t="s">
        <v>240</v>
      </c>
      <c r="C147" s="54"/>
      <c r="D147" s="54" t="s">
        <v>270</v>
      </c>
      <c r="E147" s="57"/>
    </row>
    <row r="148" spans="1:5" s="52" customFormat="1" x14ac:dyDescent="0.3">
      <c r="A148" s="56"/>
      <c r="B148" s="54" t="s">
        <v>240</v>
      </c>
      <c r="C148" s="54"/>
      <c r="D148" s="54" t="s">
        <v>273</v>
      </c>
      <c r="E148" s="57"/>
    </row>
    <row r="149" spans="1:5" s="52" customFormat="1" hidden="1" x14ac:dyDescent="0.3">
      <c r="A149" s="56"/>
      <c r="B149" s="54" t="s">
        <v>240</v>
      </c>
      <c r="C149" s="54"/>
      <c r="D149" s="195" t="s">
        <v>275</v>
      </c>
      <c r="E149" s="57"/>
    </row>
    <row r="150" spans="1:5" s="52" customFormat="1" x14ac:dyDescent="0.3">
      <c r="A150" s="56">
        <v>221115</v>
      </c>
      <c r="B150" s="54" t="s">
        <v>280</v>
      </c>
      <c r="C150" s="54"/>
      <c r="D150" s="54" t="s">
        <v>281</v>
      </c>
      <c r="E150" s="57"/>
    </row>
    <row r="151" spans="1:5" s="52" customFormat="1" x14ac:dyDescent="0.3">
      <c r="A151" s="56">
        <v>221115</v>
      </c>
      <c r="B151" s="54" t="s">
        <v>282</v>
      </c>
      <c r="C151" s="54"/>
      <c r="D151" s="54" t="s">
        <v>283</v>
      </c>
      <c r="E151" s="57"/>
    </row>
    <row r="152" spans="1:5" s="52" customFormat="1" x14ac:dyDescent="0.3">
      <c r="A152" s="56">
        <v>221219</v>
      </c>
      <c r="B152" s="54" t="s">
        <v>282</v>
      </c>
      <c r="C152" s="54"/>
      <c r="D152" s="54" t="s">
        <v>284</v>
      </c>
      <c r="E152" s="57"/>
    </row>
    <row r="153" spans="1:5" s="52" customFormat="1" x14ac:dyDescent="0.3">
      <c r="A153" s="56">
        <v>221219</v>
      </c>
      <c r="B153" s="54" t="s">
        <v>282</v>
      </c>
      <c r="C153" s="54"/>
      <c r="D153" s="54" t="s">
        <v>286</v>
      </c>
      <c r="E153" s="57"/>
    </row>
    <row r="154" spans="1:5" s="52" customFormat="1" x14ac:dyDescent="0.3">
      <c r="A154" s="56">
        <v>230111</v>
      </c>
      <c r="B154" s="54" t="s">
        <v>282</v>
      </c>
      <c r="C154" s="54"/>
      <c r="D154" s="54" t="s">
        <v>289</v>
      </c>
      <c r="E154" s="57"/>
    </row>
    <row r="155" spans="1:5" s="52" customFormat="1" x14ac:dyDescent="0.3">
      <c r="A155" s="56">
        <v>230111</v>
      </c>
      <c r="B155" s="54" t="s">
        <v>290</v>
      </c>
      <c r="C155" s="54"/>
      <c r="D155" s="54" t="s">
        <v>291</v>
      </c>
      <c r="E155" s="57"/>
    </row>
    <row r="156" spans="1:5" s="52" customFormat="1" x14ac:dyDescent="0.3">
      <c r="A156" s="56">
        <v>230111</v>
      </c>
      <c r="B156" s="54" t="s">
        <v>293</v>
      </c>
      <c r="C156" s="54"/>
      <c r="D156" s="54" t="s">
        <v>294</v>
      </c>
      <c r="E156" s="57"/>
    </row>
    <row r="157" spans="1:5" s="52" customFormat="1" x14ac:dyDescent="0.3">
      <c r="A157" s="56">
        <v>230123</v>
      </c>
      <c r="B157" s="54" t="s">
        <v>293</v>
      </c>
      <c r="C157" s="54"/>
      <c r="D157" s="54" t="s">
        <v>292</v>
      </c>
      <c r="E157" s="57"/>
    </row>
    <row r="158" spans="1:5" s="52" customFormat="1" x14ac:dyDescent="0.3">
      <c r="A158" s="56">
        <v>230123</v>
      </c>
      <c r="B158" s="54" t="s">
        <v>293</v>
      </c>
      <c r="C158" s="54"/>
      <c r="D158" s="54" t="s">
        <v>295</v>
      </c>
      <c r="E158" s="57"/>
    </row>
    <row r="159" spans="1:5" s="52" customFormat="1" x14ac:dyDescent="0.3">
      <c r="A159" s="56">
        <v>230123</v>
      </c>
      <c r="B159" s="54" t="s">
        <v>293</v>
      </c>
      <c r="C159" s="54"/>
      <c r="D159" s="54" t="s">
        <v>299</v>
      </c>
      <c r="E159" s="57"/>
    </row>
    <row r="160" spans="1:5" s="52" customFormat="1" x14ac:dyDescent="0.3">
      <c r="A160" s="56">
        <v>230201</v>
      </c>
      <c r="B160" s="54" t="s">
        <v>293</v>
      </c>
      <c r="C160" s="54"/>
      <c r="D160" s="54" t="s">
        <v>300</v>
      </c>
      <c r="E160" s="57" t="s">
        <v>301</v>
      </c>
    </row>
    <row r="161" spans="1:5" s="52" customFormat="1" x14ac:dyDescent="0.3">
      <c r="A161" s="56">
        <v>230206</v>
      </c>
      <c r="B161" s="54" t="s">
        <v>293</v>
      </c>
      <c r="C161" s="54"/>
      <c r="D161" s="54" t="s">
        <v>302</v>
      </c>
      <c r="E161" s="57"/>
    </row>
    <row r="162" spans="1:5" s="52" customFormat="1" x14ac:dyDescent="0.3">
      <c r="A162" s="56">
        <v>230206</v>
      </c>
      <c r="B162" s="54" t="s">
        <v>293</v>
      </c>
      <c r="C162" s="54"/>
      <c r="D162" s="54" t="s">
        <v>305</v>
      </c>
      <c r="E162" s="57"/>
    </row>
    <row r="163" spans="1:5" s="52" customFormat="1" x14ac:dyDescent="0.3">
      <c r="A163" s="56">
        <v>230208</v>
      </c>
      <c r="B163" s="54" t="s">
        <v>293</v>
      </c>
      <c r="C163" s="54"/>
      <c r="D163" s="194" t="s">
        <v>306</v>
      </c>
      <c r="E163" s="57"/>
    </row>
    <row r="164" spans="1:5" s="52" customFormat="1" x14ac:dyDescent="0.3">
      <c r="A164" s="56">
        <v>230209</v>
      </c>
      <c r="B164" s="54" t="s">
        <v>308</v>
      </c>
      <c r="C164" s="54"/>
      <c r="D164" s="54" t="s">
        <v>84</v>
      </c>
      <c r="E164" s="57"/>
    </row>
    <row r="165" spans="1:5" s="52" customFormat="1" x14ac:dyDescent="0.3">
      <c r="A165" s="56">
        <v>230209</v>
      </c>
      <c r="B165" s="54" t="s">
        <v>319</v>
      </c>
      <c r="C165" s="54"/>
      <c r="D165" s="54" t="s">
        <v>309</v>
      </c>
      <c r="E165" s="57"/>
    </row>
    <row r="166" spans="1:5" s="52" customFormat="1" x14ac:dyDescent="0.3">
      <c r="A166" s="56">
        <v>230228</v>
      </c>
      <c r="B166" s="54" t="s">
        <v>319</v>
      </c>
      <c r="C166" s="54" t="s">
        <v>48</v>
      </c>
      <c r="D166" s="54" t="s">
        <v>316</v>
      </c>
      <c r="E166" s="57"/>
    </row>
    <row r="167" spans="1:5" s="52" customFormat="1" x14ac:dyDescent="0.3">
      <c r="A167" s="56">
        <v>230228</v>
      </c>
      <c r="B167" s="54" t="s">
        <v>319</v>
      </c>
      <c r="C167" s="54" t="s">
        <v>48</v>
      </c>
      <c r="D167" s="54" t="s">
        <v>317</v>
      </c>
      <c r="E167" s="57"/>
    </row>
    <row r="168" spans="1:5" s="52" customFormat="1" x14ac:dyDescent="0.3">
      <c r="A168" s="56">
        <v>230303</v>
      </c>
      <c r="B168" s="54" t="s">
        <v>319</v>
      </c>
      <c r="C168" s="54" t="s">
        <v>48</v>
      </c>
      <c r="D168" s="54" t="s">
        <v>320</v>
      </c>
      <c r="E168" s="57"/>
    </row>
    <row r="169" spans="1:5" s="52" customFormat="1" x14ac:dyDescent="0.3">
      <c r="A169" s="56">
        <v>230327</v>
      </c>
      <c r="B169" s="54" t="s">
        <v>319</v>
      </c>
      <c r="C169" s="54" t="s">
        <v>48</v>
      </c>
      <c r="D169" s="54" t="s">
        <v>330</v>
      </c>
      <c r="E169" s="57"/>
    </row>
    <row r="170" spans="1:5" s="52" customFormat="1" x14ac:dyDescent="0.3">
      <c r="A170" s="56">
        <v>230403</v>
      </c>
      <c r="B170" s="54" t="s">
        <v>319</v>
      </c>
      <c r="C170" s="54" t="s">
        <v>48</v>
      </c>
      <c r="D170" s="198" t="s">
        <v>322</v>
      </c>
      <c r="E170" s="57"/>
    </row>
    <row r="171" spans="1:5" s="52" customFormat="1" x14ac:dyDescent="0.3">
      <c r="A171" s="56">
        <v>230424</v>
      </c>
      <c r="B171" s="54" t="s">
        <v>319</v>
      </c>
      <c r="C171" s="54" t="s">
        <v>48</v>
      </c>
      <c r="D171" s="54" t="s">
        <v>323</v>
      </c>
      <c r="E171" s="57"/>
    </row>
    <row r="172" spans="1:5" s="52" customFormat="1" x14ac:dyDescent="0.3">
      <c r="A172" s="56">
        <v>230424</v>
      </c>
      <c r="B172" s="54" t="s">
        <v>319</v>
      </c>
      <c r="C172" s="54" t="s">
        <v>48</v>
      </c>
      <c r="D172" s="54" t="s">
        <v>324</v>
      </c>
      <c r="E172" s="57"/>
    </row>
    <row r="173" spans="1:5" s="52" customFormat="1" x14ac:dyDescent="0.3">
      <c r="A173" s="56">
        <v>230424</v>
      </c>
      <c r="B173" s="54" t="s">
        <v>319</v>
      </c>
      <c r="C173" s="54" t="s">
        <v>48</v>
      </c>
      <c r="D173" s="194" t="s">
        <v>325</v>
      </c>
      <c r="E173" s="57"/>
    </row>
    <row r="174" spans="1:5" s="52" customFormat="1" x14ac:dyDescent="0.3">
      <c r="A174" s="56">
        <v>230502</v>
      </c>
      <c r="B174" s="54" t="s">
        <v>319</v>
      </c>
      <c r="C174" s="54" t="s">
        <v>48</v>
      </c>
      <c r="D174" s="54" t="s">
        <v>326</v>
      </c>
      <c r="E174" s="57"/>
    </row>
    <row r="175" spans="1:5" s="52" customFormat="1" x14ac:dyDescent="0.3">
      <c r="A175" s="56">
        <v>230502</v>
      </c>
      <c r="B175" s="54" t="s">
        <v>319</v>
      </c>
      <c r="C175" s="54" t="s">
        <v>48</v>
      </c>
      <c r="D175" s="157" t="s">
        <v>327</v>
      </c>
      <c r="E175" s="57"/>
    </row>
    <row r="176" spans="1:5" s="52" customFormat="1" x14ac:dyDescent="0.3">
      <c r="A176" s="56">
        <v>230504</v>
      </c>
      <c r="B176" s="54" t="s">
        <v>319</v>
      </c>
      <c r="C176" s="54" t="s">
        <v>48</v>
      </c>
      <c r="D176" s="54" t="s">
        <v>328</v>
      </c>
      <c r="E176" s="57"/>
    </row>
    <row r="177" spans="1:5" s="52" customFormat="1" x14ac:dyDescent="0.3">
      <c r="A177" s="56">
        <v>230508</v>
      </c>
      <c r="B177" s="54" t="s">
        <v>319</v>
      </c>
      <c r="C177" s="54" t="s">
        <v>48</v>
      </c>
      <c r="D177" s="194" t="s">
        <v>329</v>
      </c>
      <c r="E177" s="57"/>
    </row>
    <row r="178" spans="1:5" s="52" customFormat="1" x14ac:dyDescent="0.3">
      <c r="A178" s="56">
        <v>230511</v>
      </c>
      <c r="B178" s="54" t="s">
        <v>331</v>
      </c>
      <c r="C178" s="54" t="s">
        <v>48</v>
      </c>
      <c r="D178" s="54" t="s">
        <v>84</v>
      </c>
      <c r="E178" s="57"/>
    </row>
    <row r="179" spans="1:5" s="52" customFormat="1" x14ac:dyDescent="0.3">
      <c r="A179" s="56">
        <v>230511</v>
      </c>
      <c r="B179" s="54" t="s">
        <v>332</v>
      </c>
      <c r="C179" s="54" t="s">
        <v>48</v>
      </c>
      <c r="D179" s="54" t="s">
        <v>333</v>
      </c>
      <c r="E179" s="57"/>
    </row>
    <row r="180" spans="1:5" s="52" customFormat="1" x14ac:dyDescent="0.3">
      <c r="A180" s="56">
        <v>230614</v>
      </c>
      <c r="B180" s="54" t="s">
        <v>332</v>
      </c>
      <c r="C180" s="54" t="s">
        <v>48</v>
      </c>
      <c r="D180" s="54" t="s">
        <v>335</v>
      </c>
      <c r="E180" s="57"/>
    </row>
    <row r="181" spans="1:5" s="52" customFormat="1" x14ac:dyDescent="0.3">
      <c r="A181" s="56">
        <v>230619</v>
      </c>
      <c r="B181" s="54" t="s">
        <v>332</v>
      </c>
      <c r="C181" s="54" t="s">
        <v>48</v>
      </c>
      <c r="D181" s="157" t="s">
        <v>334</v>
      </c>
      <c r="E181" s="57"/>
    </row>
    <row r="182" spans="1:5" s="52" customFormat="1" x14ac:dyDescent="0.3">
      <c r="A182" s="56">
        <v>230811</v>
      </c>
      <c r="B182" s="54" t="s">
        <v>332</v>
      </c>
      <c r="C182" s="54" t="s">
        <v>48</v>
      </c>
      <c r="D182" s="54" t="s">
        <v>336</v>
      </c>
      <c r="E182" s="57"/>
    </row>
    <row r="183" spans="1:5" s="52" customFormat="1" x14ac:dyDescent="0.3">
      <c r="A183" s="56">
        <v>230811</v>
      </c>
      <c r="B183" s="54" t="s">
        <v>332</v>
      </c>
      <c r="C183" s="54" t="s">
        <v>48</v>
      </c>
      <c r="D183" s="54" t="s">
        <v>337</v>
      </c>
      <c r="E183" s="57"/>
    </row>
    <row r="184" spans="1:5" s="52" customFormat="1" x14ac:dyDescent="0.3">
      <c r="A184" s="56">
        <v>230830</v>
      </c>
      <c r="B184" s="54" t="s">
        <v>332</v>
      </c>
      <c r="C184" s="54" t="s">
        <v>48</v>
      </c>
      <c r="D184" s="54" t="s">
        <v>338</v>
      </c>
      <c r="E184" s="57"/>
    </row>
    <row r="185" spans="1:5" s="52" customFormat="1" x14ac:dyDescent="0.3">
      <c r="A185" s="56">
        <v>230830</v>
      </c>
      <c r="B185" s="54" t="s">
        <v>332</v>
      </c>
      <c r="C185" s="54" t="s">
        <v>48</v>
      </c>
      <c r="D185" s="54" t="s">
        <v>340</v>
      </c>
      <c r="E185" s="57"/>
    </row>
    <row r="186" spans="1:5" s="52" customFormat="1" x14ac:dyDescent="0.3">
      <c r="A186" s="56">
        <v>230911</v>
      </c>
      <c r="B186" s="54" t="s">
        <v>332</v>
      </c>
      <c r="C186" s="54" t="s">
        <v>48</v>
      </c>
      <c r="D186" s="54" t="s">
        <v>344</v>
      </c>
      <c r="E186" s="57"/>
    </row>
    <row r="187" spans="1:5" s="52" customFormat="1" x14ac:dyDescent="0.3">
      <c r="A187" s="56">
        <v>230912</v>
      </c>
      <c r="B187" s="54" t="s">
        <v>347</v>
      </c>
      <c r="C187" s="54" t="s">
        <v>48</v>
      </c>
      <c r="D187" s="54" t="s">
        <v>84</v>
      </c>
      <c r="E187" s="57"/>
    </row>
    <row r="188" spans="1:5" s="52" customFormat="1" x14ac:dyDescent="0.3">
      <c r="A188" s="56">
        <v>230912</v>
      </c>
      <c r="B188" s="54" t="s">
        <v>348</v>
      </c>
      <c r="C188" s="54" t="s">
        <v>48</v>
      </c>
      <c r="D188" s="54" t="s">
        <v>349</v>
      </c>
      <c r="E188" s="57"/>
    </row>
    <row r="189" spans="1:5" s="52" customFormat="1" x14ac:dyDescent="0.3">
      <c r="A189" s="56">
        <v>230913</v>
      </c>
      <c r="B189" s="54" t="s">
        <v>348</v>
      </c>
      <c r="C189" s="54" t="s">
        <v>48</v>
      </c>
      <c r="D189" s="54" t="s">
        <v>350</v>
      </c>
      <c r="E189" s="57"/>
    </row>
    <row r="190" spans="1:5" s="52" customFormat="1" x14ac:dyDescent="0.3">
      <c r="A190" s="56">
        <v>230920</v>
      </c>
      <c r="B190" s="54" t="s">
        <v>348</v>
      </c>
      <c r="C190" s="54" t="s">
        <v>48</v>
      </c>
      <c r="D190" s="54" t="s">
        <v>351</v>
      </c>
      <c r="E190" s="57"/>
    </row>
    <row r="191" spans="1:5" s="52" customFormat="1" x14ac:dyDescent="0.3">
      <c r="A191" s="56">
        <v>230920</v>
      </c>
      <c r="B191" s="54" t="s">
        <v>352</v>
      </c>
      <c r="C191" s="54" t="s">
        <v>48</v>
      </c>
      <c r="D191" s="54" t="s">
        <v>84</v>
      </c>
      <c r="E191" s="57"/>
    </row>
    <row r="192" spans="1:5" s="52" customFormat="1" x14ac:dyDescent="0.3">
      <c r="A192" s="56">
        <v>230920</v>
      </c>
      <c r="B192" s="54" t="s">
        <v>353</v>
      </c>
      <c r="C192" s="54" t="s">
        <v>48</v>
      </c>
      <c r="D192" s="54" t="s">
        <v>354</v>
      </c>
      <c r="E192" s="57"/>
    </row>
    <row r="193" spans="1:5" s="52" customFormat="1" x14ac:dyDescent="0.3">
      <c r="A193" s="56">
        <v>231002</v>
      </c>
      <c r="B193" s="54" t="s">
        <v>353</v>
      </c>
      <c r="C193" s="54" t="s">
        <v>48</v>
      </c>
      <c r="D193" s="54" t="s">
        <v>355</v>
      </c>
      <c r="E193" s="57"/>
    </row>
    <row r="194" spans="1:5" s="52" customFormat="1" x14ac:dyDescent="0.3">
      <c r="A194" s="56">
        <v>231002</v>
      </c>
      <c r="B194" s="54" t="s">
        <v>353</v>
      </c>
      <c r="C194" s="54" t="s">
        <v>48</v>
      </c>
      <c r="D194" s="54" t="s">
        <v>356</v>
      </c>
      <c r="E194" s="57"/>
    </row>
    <row r="195" spans="1:5" s="52" customFormat="1" x14ac:dyDescent="0.3">
      <c r="A195" s="56">
        <v>231002</v>
      </c>
      <c r="B195" s="54" t="s">
        <v>353</v>
      </c>
      <c r="C195" s="54" t="s">
        <v>48</v>
      </c>
      <c r="D195" s="54" t="s">
        <v>357</v>
      </c>
      <c r="E195" s="57"/>
    </row>
    <row r="196" spans="1:5" s="52" customFormat="1" x14ac:dyDescent="0.3">
      <c r="A196" s="56">
        <v>231002</v>
      </c>
      <c r="B196" s="54" t="s">
        <v>353</v>
      </c>
      <c r="C196" s="54" t="s">
        <v>48</v>
      </c>
      <c r="D196" s="194" t="s">
        <v>358</v>
      </c>
      <c r="E196" s="57"/>
    </row>
    <row r="197" spans="1:5" s="52" customFormat="1" x14ac:dyDescent="0.3">
      <c r="A197" s="56">
        <v>231002</v>
      </c>
      <c r="B197" s="54" t="s">
        <v>359</v>
      </c>
      <c r="C197" s="54" t="s">
        <v>48</v>
      </c>
      <c r="D197" s="54" t="s">
        <v>360</v>
      </c>
      <c r="E197" s="57"/>
    </row>
    <row r="198" spans="1:5" s="52" customFormat="1" x14ac:dyDescent="0.3">
      <c r="A198" s="56">
        <v>231011</v>
      </c>
      <c r="B198" s="54" t="s">
        <v>359</v>
      </c>
      <c r="C198" s="54" t="s">
        <v>48</v>
      </c>
      <c r="D198" s="54" t="s">
        <v>361</v>
      </c>
      <c r="E198" s="57"/>
    </row>
    <row r="199" spans="1:5" s="52" customFormat="1" x14ac:dyDescent="0.3">
      <c r="A199" s="56">
        <v>231011</v>
      </c>
      <c r="B199" s="54" t="s">
        <v>359</v>
      </c>
      <c r="C199" s="54" t="s">
        <v>48</v>
      </c>
      <c r="D199" s="54" t="s">
        <v>362</v>
      </c>
      <c r="E199" s="57"/>
    </row>
    <row r="200" spans="1:5" s="52" customFormat="1" x14ac:dyDescent="0.3">
      <c r="A200" s="56">
        <v>231027</v>
      </c>
      <c r="B200" s="54" t="s">
        <v>359</v>
      </c>
      <c r="C200" s="54" t="s">
        <v>48</v>
      </c>
      <c r="D200" s="54" t="s">
        <v>363</v>
      </c>
      <c r="E200" s="57"/>
    </row>
    <row r="201" spans="1:5" s="52" customFormat="1" x14ac:dyDescent="0.3">
      <c r="A201" s="56">
        <v>231031</v>
      </c>
      <c r="B201" s="54" t="s">
        <v>359</v>
      </c>
      <c r="C201" s="54" t="s">
        <v>48</v>
      </c>
      <c r="D201" s="54" t="s">
        <v>364</v>
      </c>
      <c r="E201" s="57"/>
    </row>
    <row r="202" spans="1:5" s="52" customFormat="1" x14ac:dyDescent="0.3">
      <c r="A202" s="56">
        <v>231031</v>
      </c>
      <c r="B202" s="54" t="s">
        <v>359</v>
      </c>
      <c r="C202" s="54" t="s">
        <v>48</v>
      </c>
      <c r="D202" s="54" t="s">
        <v>365</v>
      </c>
      <c r="E202" s="57"/>
    </row>
    <row r="203" spans="1:5" s="52" customFormat="1" x14ac:dyDescent="0.3">
      <c r="A203" s="56">
        <v>231107</v>
      </c>
      <c r="B203" s="54" t="s">
        <v>359</v>
      </c>
      <c r="C203" s="54" t="s">
        <v>48</v>
      </c>
      <c r="D203" s="54" t="s">
        <v>366</v>
      </c>
      <c r="E203" s="57"/>
    </row>
    <row r="204" spans="1:5" s="52" customFormat="1" x14ac:dyDescent="0.3">
      <c r="A204" s="56">
        <v>231107</v>
      </c>
      <c r="B204" s="54" t="s">
        <v>359</v>
      </c>
      <c r="C204" s="54" t="s">
        <v>48</v>
      </c>
      <c r="D204" s="194" t="s">
        <v>358</v>
      </c>
      <c r="E204" s="57"/>
    </row>
    <row r="205" spans="1:5" s="52" customFormat="1" x14ac:dyDescent="0.3">
      <c r="A205" s="56">
        <v>231108</v>
      </c>
      <c r="B205" s="54" t="s">
        <v>370</v>
      </c>
      <c r="C205" s="54" t="s">
        <v>48</v>
      </c>
      <c r="D205" s="54" t="s">
        <v>371</v>
      </c>
      <c r="E205" s="57"/>
    </row>
    <row r="206" spans="1:5" s="52" customFormat="1" x14ac:dyDescent="0.3">
      <c r="A206" s="56">
        <v>231108</v>
      </c>
      <c r="B206" s="54" t="s">
        <v>370</v>
      </c>
      <c r="C206" s="54" t="s">
        <v>48</v>
      </c>
      <c r="D206" s="54" t="s">
        <v>369</v>
      </c>
      <c r="E206" s="57"/>
    </row>
    <row r="207" spans="1:5" s="52" customFormat="1" x14ac:dyDescent="0.3">
      <c r="A207" s="56">
        <v>231113</v>
      </c>
      <c r="B207" s="54" t="s">
        <v>370</v>
      </c>
      <c r="C207" s="54" t="s">
        <v>48</v>
      </c>
      <c r="D207" s="54" t="s">
        <v>375</v>
      </c>
      <c r="E207" s="57"/>
    </row>
    <row r="208" spans="1:5" s="52" customFormat="1" x14ac:dyDescent="0.3">
      <c r="A208" s="56">
        <v>231113</v>
      </c>
      <c r="B208" s="54" t="s">
        <v>370</v>
      </c>
      <c r="C208" s="54" t="s">
        <v>48</v>
      </c>
      <c r="D208" s="54" t="s">
        <v>84</v>
      </c>
      <c r="E208" s="57"/>
    </row>
    <row r="209" spans="1:5" s="52" customFormat="1" x14ac:dyDescent="0.3">
      <c r="A209" s="56">
        <v>231113</v>
      </c>
      <c r="B209" s="54" t="s">
        <v>378</v>
      </c>
      <c r="C209" s="54" t="s">
        <v>48</v>
      </c>
      <c r="D209" s="54" t="s">
        <v>376</v>
      </c>
      <c r="E209" s="57"/>
    </row>
    <row r="210" spans="1:5" s="52" customFormat="1" x14ac:dyDescent="0.3">
      <c r="A210" s="56">
        <v>231121</v>
      </c>
      <c r="B210" s="54" t="s">
        <v>378</v>
      </c>
      <c r="C210" s="54" t="s">
        <v>48</v>
      </c>
      <c r="D210" s="54" t="s">
        <v>377</v>
      </c>
      <c r="E210" s="57"/>
    </row>
    <row r="211" spans="1:5" s="52" customFormat="1" x14ac:dyDescent="0.3">
      <c r="A211" s="56">
        <v>231121</v>
      </c>
      <c r="B211" s="54" t="s">
        <v>378</v>
      </c>
      <c r="C211" s="54" t="s">
        <v>48</v>
      </c>
      <c r="D211" s="52" t="s">
        <v>379</v>
      </c>
      <c r="E211" s="57"/>
    </row>
    <row r="212" spans="1:5" s="52" customFormat="1" x14ac:dyDescent="0.3">
      <c r="A212" s="56">
        <v>231208</v>
      </c>
      <c r="B212" s="54" t="s">
        <v>378</v>
      </c>
      <c r="C212" s="54" t="s">
        <v>48</v>
      </c>
      <c r="D212" s="54" t="s">
        <v>411</v>
      </c>
      <c r="E212" s="57"/>
    </row>
    <row r="213" spans="1:5" s="52" customFormat="1" x14ac:dyDescent="0.3">
      <c r="A213" s="56">
        <v>231212</v>
      </c>
      <c r="B213" s="54" t="s">
        <v>380</v>
      </c>
      <c r="C213" s="54" t="s">
        <v>48</v>
      </c>
      <c r="D213" s="54" t="s">
        <v>381</v>
      </c>
      <c r="E213" s="57"/>
    </row>
    <row r="214" spans="1:5" s="52" customFormat="1" x14ac:dyDescent="0.3">
      <c r="A214" s="56">
        <v>231212</v>
      </c>
      <c r="B214" s="54" t="s">
        <v>380</v>
      </c>
      <c r="C214" s="54" t="s">
        <v>48</v>
      </c>
      <c r="D214" s="54" t="s">
        <v>387</v>
      </c>
      <c r="E214" s="57"/>
    </row>
    <row r="215" spans="1:5" s="52" customFormat="1" x14ac:dyDescent="0.3">
      <c r="A215" s="56">
        <v>231218</v>
      </c>
      <c r="B215" s="54" t="s">
        <v>380</v>
      </c>
      <c r="C215" s="54" t="s">
        <v>48</v>
      </c>
      <c r="D215" s="54" t="s">
        <v>392</v>
      </c>
      <c r="E215" s="57"/>
    </row>
    <row r="216" spans="1:5" s="52" customFormat="1" x14ac:dyDescent="0.3">
      <c r="A216" s="56">
        <v>231218</v>
      </c>
      <c r="B216" s="54" t="s">
        <v>380</v>
      </c>
      <c r="C216" s="54" t="s">
        <v>48</v>
      </c>
      <c r="D216" s="54" t="s">
        <v>393</v>
      </c>
      <c r="E216" s="57"/>
    </row>
    <row r="217" spans="1:5" s="52" customFormat="1" x14ac:dyDescent="0.3">
      <c r="A217" s="56">
        <v>231218</v>
      </c>
      <c r="B217" s="54" t="s">
        <v>394</v>
      </c>
      <c r="C217" s="54" t="s">
        <v>48</v>
      </c>
      <c r="D217" s="54" t="s">
        <v>84</v>
      </c>
      <c r="E217" s="57"/>
    </row>
    <row r="218" spans="1:5" s="52" customFormat="1" x14ac:dyDescent="0.3">
      <c r="A218" s="56">
        <v>231220</v>
      </c>
      <c r="B218" s="54" t="s">
        <v>394</v>
      </c>
      <c r="C218" s="54" t="s">
        <v>48</v>
      </c>
      <c r="D218" s="54" t="s">
        <v>395</v>
      </c>
      <c r="E218" s="57"/>
    </row>
    <row r="219" spans="1:5" s="52" customFormat="1" x14ac:dyDescent="0.3">
      <c r="A219" s="56">
        <v>231220</v>
      </c>
      <c r="B219" s="54" t="s">
        <v>399</v>
      </c>
      <c r="C219" s="54" t="s">
        <v>48</v>
      </c>
      <c r="D219" s="54" t="s">
        <v>397</v>
      </c>
      <c r="E219" s="57"/>
    </row>
    <row r="220" spans="1:5" s="52" customFormat="1" x14ac:dyDescent="0.3">
      <c r="A220" s="56">
        <v>240115</v>
      </c>
      <c r="B220" s="54" t="s">
        <v>399</v>
      </c>
      <c r="C220" s="54" t="s">
        <v>48</v>
      </c>
      <c r="D220" s="54" t="s">
        <v>398</v>
      </c>
      <c r="E220" s="57"/>
    </row>
    <row r="221" spans="1:5" s="52" customFormat="1" x14ac:dyDescent="0.3">
      <c r="A221" s="56">
        <v>240115</v>
      </c>
      <c r="B221" s="54" t="s">
        <v>396</v>
      </c>
      <c r="C221" s="54" t="s">
        <v>48</v>
      </c>
      <c r="D221" s="54" t="s">
        <v>84</v>
      </c>
      <c r="E221" s="57"/>
    </row>
    <row r="222" spans="1:5" s="52" customFormat="1" x14ac:dyDescent="0.3">
      <c r="A222" s="56">
        <v>240115</v>
      </c>
      <c r="B222" s="54" t="s">
        <v>400</v>
      </c>
      <c r="C222" s="54" t="s">
        <v>48</v>
      </c>
      <c r="D222" s="54" t="s">
        <v>401</v>
      </c>
      <c r="E222" s="57"/>
    </row>
    <row r="223" spans="1:5" s="52" customFormat="1" x14ac:dyDescent="0.3">
      <c r="A223" s="56">
        <v>240215</v>
      </c>
      <c r="B223" s="54" t="s">
        <v>400</v>
      </c>
      <c r="C223" s="54" t="s">
        <v>48</v>
      </c>
      <c r="D223" s="54" t="s">
        <v>404</v>
      </c>
      <c r="E223" s="57"/>
    </row>
    <row r="224" spans="1:5" s="52" customFormat="1" x14ac:dyDescent="0.3">
      <c r="A224" s="56">
        <v>240304</v>
      </c>
      <c r="B224" s="54" t="s">
        <v>405</v>
      </c>
      <c r="C224" s="54" t="s">
        <v>48</v>
      </c>
      <c r="D224" s="54" t="s">
        <v>84</v>
      </c>
      <c r="E224" s="57"/>
    </row>
    <row r="225" spans="1:5" s="52" customFormat="1" x14ac:dyDescent="0.3">
      <c r="A225" s="56">
        <v>240304</v>
      </c>
      <c r="B225" s="54" t="s">
        <v>406</v>
      </c>
      <c r="C225" s="54" t="s">
        <v>48</v>
      </c>
      <c r="D225" s="54" t="s">
        <v>407</v>
      </c>
      <c r="E225" s="57"/>
    </row>
    <row r="226" spans="1:5" s="52" customFormat="1" x14ac:dyDescent="0.3">
      <c r="A226" s="56">
        <v>240304</v>
      </c>
      <c r="B226" s="54" t="s">
        <v>406</v>
      </c>
      <c r="C226" s="54" t="s">
        <v>48</v>
      </c>
      <c r="D226" s="54" t="s">
        <v>408</v>
      </c>
      <c r="E226" s="57"/>
    </row>
    <row r="227" spans="1:5" s="52" customFormat="1" x14ac:dyDescent="0.3">
      <c r="A227" s="56">
        <v>240305</v>
      </c>
      <c r="B227" s="54" t="s">
        <v>406</v>
      </c>
      <c r="C227" s="54" t="s">
        <v>48</v>
      </c>
      <c r="D227" s="54" t="s">
        <v>409</v>
      </c>
      <c r="E227" s="57"/>
    </row>
    <row r="228" spans="1:5" s="52" customFormat="1" x14ac:dyDescent="0.3">
      <c r="A228" s="56">
        <v>240305</v>
      </c>
      <c r="B228" s="54" t="s">
        <v>406</v>
      </c>
      <c r="C228" s="54" t="s">
        <v>48</v>
      </c>
      <c r="D228" s="54" t="s">
        <v>414</v>
      </c>
      <c r="E228" s="57"/>
    </row>
    <row r="229" spans="1:5" s="52" customFormat="1" x14ac:dyDescent="0.3">
      <c r="A229" s="56">
        <v>240514</v>
      </c>
      <c r="B229" s="54" t="s">
        <v>406</v>
      </c>
      <c r="C229" s="54" t="s">
        <v>48</v>
      </c>
      <c r="D229" s="54" t="s">
        <v>412</v>
      </c>
      <c r="E229" s="57"/>
    </row>
    <row r="230" spans="1:5" s="52" customFormat="1" x14ac:dyDescent="0.3">
      <c r="A230" s="56">
        <v>240624</v>
      </c>
      <c r="B230" s="54" t="s">
        <v>406</v>
      </c>
      <c r="C230" s="54" t="s">
        <v>48</v>
      </c>
      <c r="D230" s="197" t="s">
        <v>413</v>
      </c>
      <c r="E230" s="57"/>
    </row>
    <row r="231" spans="1:5" s="52" customFormat="1" x14ac:dyDescent="0.3">
      <c r="A231" s="56">
        <v>240704</v>
      </c>
      <c r="B231" s="54" t="s">
        <v>406</v>
      </c>
      <c r="C231" s="54" t="s">
        <v>48</v>
      </c>
      <c r="D231" s="54" t="s">
        <v>415</v>
      </c>
      <c r="E231" s="57"/>
    </row>
    <row r="232" spans="1:5" s="52" customFormat="1" x14ac:dyDescent="0.3">
      <c r="A232" s="56">
        <v>240704</v>
      </c>
      <c r="B232" s="54" t="s">
        <v>417</v>
      </c>
      <c r="C232" s="54" t="s">
        <v>48</v>
      </c>
      <c r="D232" s="54" t="s">
        <v>416</v>
      </c>
      <c r="E232" s="57"/>
    </row>
    <row r="233" spans="1:5" s="52" customFormat="1" x14ac:dyDescent="0.3">
      <c r="A233" s="56">
        <v>240704</v>
      </c>
      <c r="B233" s="54" t="s">
        <v>406</v>
      </c>
      <c r="C233" s="54" t="s">
        <v>48</v>
      </c>
      <c r="D233" s="54" t="s">
        <v>418</v>
      </c>
      <c r="E233" s="57"/>
    </row>
    <row r="234" spans="1:5" s="52" customFormat="1" x14ac:dyDescent="0.3">
      <c r="A234" s="56">
        <v>240710</v>
      </c>
      <c r="B234" s="54" t="s">
        <v>419</v>
      </c>
      <c r="C234" s="54" t="s">
        <v>48</v>
      </c>
      <c r="D234" s="54" t="s">
        <v>460</v>
      </c>
      <c r="E234" s="57"/>
    </row>
    <row r="235" spans="1:5" s="52" customFormat="1" x14ac:dyDescent="0.3">
      <c r="A235" s="56">
        <v>240710</v>
      </c>
      <c r="B235" s="54" t="s">
        <v>419</v>
      </c>
      <c r="C235" s="54" t="s">
        <v>48</v>
      </c>
      <c r="D235" s="54" t="s">
        <v>421</v>
      </c>
      <c r="E235" s="57"/>
    </row>
    <row r="236" spans="1:5" s="52" customFormat="1" x14ac:dyDescent="0.3">
      <c r="A236" s="56">
        <v>240710</v>
      </c>
      <c r="B236" s="54" t="s">
        <v>419</v>
      </c>
      <c r="C236" s="54" t="s">
        <v>48</v>
      </c>
      <c r="D236" s="197" t="s">
        <v>423</v>
      </c>
      <c r="E236" s="57"/>
    </row>
    <row r="237" spans="1:5" s="52" customFormat="1" x14ac:dyDescent="0.3">
      <c r="A237" s="56">
        <v>240711</v>
      </c>
      <c r="B237" s="54" t="s">
        <v>419</v>
      </c>
      <c r="C237" s="54" t="s">
        <v>48</v>
      </c>
      <c r="D237" s="197" t="s">
        <v>428</v>
      </c>
      <c r="E237" s="57"/>
    </row>
    <row r="238" spans="1:5" s="52" customFormat="1" x14ac:dyDescent="0.3">
      <c r="A238" s="56">
        <v>240822</v>
      </c>
      <c r="B238" s="54" t="s">
        <v>419</v>
      </c>
      <c r="C238" s="54" t="s">
        <v>48</v>
      </c>
      <c r="D238" s="197" t="s">
        <v>432</v>
      </c>
      <c r="E238" s="57" t="s">
        <v>429</v>
      </c>
    </row>
    <row r="239" spans="1:5" s="52" customFormat="1" x14ac:dyDescent="0.3">
      <c r="A239" s="56">
        <v>240827</v>
      </c>
      <c r="B239" s="54" t="s">
        <v>419</v>
      </c>
      <c r="C239" s="54" t="s">
        <v>48</v>
      </c>
      <c r="D239" s="197" t="s">
        <v>438</v>
      </c>
      <c r="E239" s="57"/>
    </row>
    <row r="240" spans="1:5" s="52" customFormat="1" x14ac:dyDescent="0.3">
      <c r="A240" s="56">
        <v>240829</v>
      </c>
      <c r="B240" s="54" t="s">
        <v>419</v>
      </c>
      <c r="C240" s="54" t="s">
        <v>48</v>
      </c>
      <c r="D240" s="197" t="s">
        <v>440</v>
      </c>
      <c r="E240" s="57"/>
    </row>
    <row r="241" spans="1:5" s="52" customFormat="1" x14ac:dyDescent="0.3">
      <c r="A241" s="56">
        <v>240829</v>
      </c>
      <c r="B241" s="54" t="s">
        <v>419</v>
      </c>
      <c r="C241" s="54" t="s">
        <v>48</v>
      </c>
      <c r="D241" s="197" t="s">
        <v>443</v>
      </c>
      <c r="E241" s="57"/>
    </row>
    <row r="242" spans="1:5" s="52" customFormat="1" x14ac:dyDescent="0.3">
      <c r="A242" s="56">
        <v>240903</v>
      </c>
      <c r="B242" s="54" t="s">
        <v>419</v>
      </c>
      <c r="C242" s="54" t="s">
        <v>48</v>
      </c>
      <c r="D242" s="54" t="s">
        <v>451</v>
      </c>
      <c r="E242" s="57"/>
    </row>
    <row r="243" spans="1:5" s="52" customFormat="1" x14ac:dyDescent="0.3">
      <c r="A243" s="56">
        <v>240917</v>
      </c>
      <c r="B243" s="54" t="s">
        <v>419</v>
      </c>
      <c r="C243" s="54" t="s">
        <v>48</v>
      </c>
      <c r="D243" s="54" t="s">
        <v>453</v>
      </c>
      <c r="E243" s="57"/>
    </row>
    <row r="244" spans="1:5" s="52" customFormat="1" x14ac:dyDescent="0.3">
      <c r="A244" s="56">
        <v>240923</v>
      </c>
      <c r="B244" s="54" t="s">
        <v>419</v>
      </c>
      <c r="C244" s="54" t="s">
        <v>48</v>
      </c>
      <c r="D244" s="54" t="s">
        <v>84</v>
      </c>
      <c r="E244" s="57"/>
    </row>
    <row r="245" spans="1:5" s="52" customFormat="1" x14ac:dyDescent="0.3">
      <c r="A245" s="56">
        <v>240923</v>
      </c>
      <c r="B245" s="54" t="s">
        <v>419</v>
      </c>
      <c r="C245" s="54" t="s">
        <v>48</v>
      </c>
      <c r="D245" s="197" t="s">
        <v>458</v>
      </c>
      <c r="E245" s="57"/>
    </row>
    <row r="246" spans="1:5" s="52" customFormat="1" x14ac:dyDescent="0.3">
      <c r="A246" s="56">
        <v>240923</v>
      </c>
      <c r="B246" s="54" t="s">
        <v>419</v>
      </c>
      <c r="C246" s="54" t="s">
        <v>48</v>
      </c>
      <c r="D246" s="197" t="s">
        <v>459</v>
      </c>
      <c r="E246" s="57"/>
    </row>
    <row r="247" spans="1:5" s="52" customFormat="1" x14ac:dyDescent="0.3">
      <c r="A247" s="56">
        <v>241003</v>
      </c>
      <c r="B247" s="54" t="s">
        <v>419</v>
      </c>
      <c r="C247" s="54" t="s">
        <v>48</v>
      </c>
      <c r="D247" s="54" t="s">
        <v>84</v>
      </c>
      <c r="E247" s="57"/>
    </row>
    <row r="248" spans="1:5" s="52" customFormat="1" x14ac:dyDescent="0.3">
      <c r="A248" s="56">
        <v>241004</v>
      </c>
      <c r="B248" s="54" t="s">
        <v>419</v>
      </c>
      <c r="C248" s="54" t="s">
        <v>48</v>
      </c>
      <c r="D248" s="54" t="s">
        <v>464</v>
      </c>
      <c r="E248" s="57"/>
    </row>
    <row r="249" spans="1:5" s="52" customFormat="1" x14ac:dyDescent="0.3">
      <c r="A249" s="56">
        <v>241004</v>
      </c>
      <c r="B249" s="54" t="s">
        <v>419</v>
      </c>
      <c r="C249" s="54" t="s">
        <v>48</v>
      </c>
      <c r="D249" s="197" t="s">
        <v>467</v>
      </c>
      <c r="E249" s="57"/>
    </row>
    <row r="250" spans="1:5" s="52" customFormat="1" x14ac:dyDescent="0.3">
      <c r="A250" s="56">
        <v>241008</v>
      </c>
      <c r="B250" s="54" t="s">
        <v>419</v>
      </c>
      <c r="C250" s="54" t="s">
        <v>48</v>
      </c>
      <c r="D250" s="54" t="s">
        <v>84</v>
      </c>
      <c r="E250" s="57"/>
    </row>
    <row r="251" spans="1:5" s="52" customFormat="1" x14ac:dyDescent="0.3">
      <c r="A251" s="56">
        <v>241029</v>
      </c>
      <c r="B251" s="54" t="s">
        <v>419</v>
      </c>
      <c r="C251" s="54" t="s">
        <v>48</v>
      </c>
      <c r="D251" s="197" t="s">
        <v>469</v>
      </c>
      <c r="E251" s="57"/>
    </row>
    <row r="252" spans="1:5" s="52" customFormat="1" x14ac:dyDescent="0.3">
      <c r="A252" s="56">
        <v>241029</v>
      </c>
      <c r="B252" s="54" t="s">
        <v>419</v>
      </c>
      <c r="C252" s="54" t="s">
        <v>48</v>
      </c>
      <c r="D252" s="197" t="s">
        <v>470</v>
      </c>
      <c r="E252" s="57"/>
    </row>
    <row r="253" spans="1:5" s="52" customFormat="1" x14ac:dyDescent="0.3">
      <c r="A253" s="56">
        <v>241104</v>
      </c>
      <c r="B253" s="54" t="s">
        <v>419</v>
      </c>
      <c r="C253" s="54" t="s">
        <v>48</v>
      </c>
      <c r="D253" s="54" t="s">
        <v>471</v>
      </c>
      <c r="E253" s="57"/>
    </row>
    <row r="254" spans="1:5" s="52" customFormat="1" x14ac:dyDescent="0.3">
      <c r="A254" s="56">
        <v>241104</v>
      </c>
      <c r="B254" s="54" t="s">
        <v>419</v>
      </c>
      <c r="C254" s="54" t="s">
        <v>48</v>
      </c>
      <c r="D254" s="54" t="s">
        <v>473</v>
      </c>
      <c r="E254" s="57"/>
    </row>
    <row r="255" spans="1:5" s="52" customFormat="1" x14ac:dyDescent="0.3">
      <c r="A255" s="56">
        <v>241202</v>
      </c>
      <c r="B255" s="54" t="s">
        <v>419</v>
      </c>
      <c r="C255" s="313" t="s">
        <v>48</v>
      </c>
      <c r="D255" s="197" t="s">
        <v>475</v>
      </c>
      <c r="E255" s="57"/>
    </row>
    <row r="256" spans="1:5" s="52" customFormat="1" x14ac:dyDescent="0.3">
      <c r="A256" s="56">
        <v>241202</v>
      </c>
      <c r="B256" s="54" t="s">
        <v>477</v>
      </c>
      <c r="C256" s="313" t="s">
        <v>48</v>
      </c>
      <c r="D256" s="54" t="s">
        <v>476</v>
      </c>
      <c r="E256" s="57"/>
    </row>
    <row r="257" spans="1:5" s="52" customFormat="1" x14ac:dyDescent="0.3">
      <c r="A257" s="56">
        <v>241219</v>
      </c>
      <c r="B257" s="54" t="s">
        <v>486</v>
      </c>
      <c r="C257" s="313" t="s">
        <v>48</v>
      </c>
      <c r="D257" s="54" t="s">
        <v>487</v>
      </c>
      <c r="E257" s="57"/>
    </row>
    <row r="258" spans="1:5" s="52" customFormat="1" x14ac:dyDescent="0.3">
      <c r="A258" s="56">
        <v>241219</v>
      </c>
      <c r="B258" s="54" t="s">
        <v>486</v>
      </c>
      <c r="C258" s="313" t="s">
        <v>48</v>
      </c>
      <c r="D258" s="197" t="s">
        <v>488</v>
      </c>
      <c r="E258" s="57"/>
    </row>
    <row r="259" spans="1:5" s="52" customFormat="1" x14ac:dyDescent="0.3">
      <c r="A259" s="56">
        <v>250108</v>
      </c>
      <c r="B259" s="54" t="s">
        <v>486</v>
      </c>
      <c r="C259" s="313" t="s">
        <v>48</v>
      </c>
      <c r="D259" s="54" t="s">
        <v>491</v>
      </c>
      <c r="E259" s="57"/>
    </row>
    <row r="260" spans="1:5" s="52" customFormat="1" x14ac:dyDescent="0.3">
      <c r="A260" s="56">
        <v>250114</v>
      </c>
      <c r="B260" s="54" t="s">
        <v>486</v>
      </c>
      <c r="C260" s="313" t="s">
        <v>48</v>
      </c>
      <c r="D260" s="54" t="s">
        <v>493</v>
      </c>
      <c r="E260" s="57"/>
    </row>
    <row r="261" spans="1:5" s="52" customFormat="1" x14ac:dyDescent="0.3">
      <c r="A261" s="56">
        <v>250116</v>
      </c>
      <c r="B261" s="54" t="s">
        <v>494</v>
      </c>
      <c r="C261" s="313" t="s">
        <v>48</v>
      </c>
      <c r="D261" s="54" t="s">
        <v>84</v>
      </c>
      <c r="E261" s="57"/>
    </row>
    <row r="262" spans="1:5" s="52" customFormat="1" x14ac:dyDescent="0.3">
      <c r="A262" s="56">
        <v>250124</v>
      </c>
      <c r="B262" s="54" t="s">
        <v>495</v>
      </c>
      <c r="C262" s="313" t="s">
        <v>48</v>
      </c>
      <c r="D262" s="54" t="s">
        <v>496</v>
      </c>
      <c r="E262" s="57"/>
    </row>
    <row r="263" spans="1:5" s="52" customFormat="1" x14ac:dyDescent="0.3">
      <c r="A263" s="56">
        <v>250124</v>
      </c>
      <c r="B263" s="54" t="s">
        <v>495</v>
      </c>
      <c r="C263" s="313" t="s">
        <v>48</v>
      </c>
      <c r="D263" s="54" t="s">
        <v>497</v>
      </c>
      <c r="E263" s="57"/>
    </row>
    <row r="264" spans="1:5" s="52" customFormat="1" x14ac:dyDescent="0.3">
      <c r="A264" s="56">
        <v>250127</v>
      </c>
      <c r="B264" s="54" t="s">
        <v>495</v>
      </c>
      <c r="C264" s="313" t="s">
        <v>48</v>
      </c>
      <c r="D264" s="54" t="s">
        <v>499</v>
      </c>
      <c r="E264" s="57"/>
    </row>
    <row r="265" spans="1:5" s="52" customFormat="1" x14ac:dyDescent="0.3">
      <c r="A265" s="56">
        <v>250127</v>
      </c>
      <c r="B265" s="54" t="s">
        <v>502</v>
      </c>
      <c r="C265" s="313" t="s">
        <v>48</v>
      </c>
      <c r="D265" s="54" t="s">
        <v>84</v>
      </c>
      <c r="E265" s="57"/>
    </row>
    <row r="266" spans="1:5" s="52" customFormat="1" x14ac:dyDescent="0.3">
      <c r="A266" s="56">
        <v>250127</v>
      </c>
      <c r="B266" s="54" t="s">
        <v>503</v>
      </c>
      <c r="C266" s="313" t="s">
        <v>48</v>
      </c>
      <c r="D266" s="54" t="s">
        <v>526</v>
      </c>
      <c r="E266" s="57"/>
    </row>
    <row r="267" spans="1:5" s="52" customFormat="1" x14ac:dyDescent="0.3">
      <c r="A267" s="56">
        <v>250213</v>
      </c>
      <c r="B267" s="54" t="s">
        <v>503</v>
      </c>
      <c r="C267" s="313" t="s">
        <v>48</v>
      </c>
      <c r="D267" s="197" t="s">
        <v>504</v>
      </c>
      <c r="E267" s="57"/>
    </row>
    <row r="268" spans="1:5" s="52" customFormat="1" x14ac:dyDescent="0.3">
      <c r="A268" s="56">
        <v>250213</v>
      </c>
      <c r="B268" s="54" t="s">
        <v>503</v>
      </c>
      <c r="C268" s="313" t="s">
        <v>48</v>
      </c>
      <c r="D268" s="197" t="s">
        <v>505</v>
      </c>
      <c r="E268" s="57"/>
    </row>
    <row r="269" spans="1:5" s="52" customFormat="1" x14ac:dyDescent="0.3">
      <c r="A269" s="56">
        <v>250221</v>
      </c>
      <c r="B269" s="54" t="s">
        <v>503</v>
      </c>
      <c r="C269" s="313" t="s">
        <v>48</v>
      </c>
      <c r="D269" s="197" t="s">
        <v>509</v>
      </c>
      <c r="E269" s="57"/>
    </row>
    <row r="270" spans="1:5" s="52" customFormat="1" x14ac:dyDescent="0.3">
      <c r="A270" s="56">
        <v>250221</v>
      </c>
      <c r="B270" s="54" t="s">
        <v>516</v>
      </c>
      <c r="C270" s="313" t="s">
        <v>48</v>
      </c>
      <c r="D270" s="54" t="s">
        <v>524</v>
      </c>
      <c r="E270" s="57"/>
    </row>
    <row r="271" spans="1:5" s="52" customFormat="1" x14ac:dyDescent="0.3">
      <c r="A271" s="56">
        <v>250221</v>
      </c>
      <c r="B271" s="54" t="s">
        <v>517</v>
      </c>
      <c r="C271" s="313" t="s">
        <v>48</v>
      </c>
      <c r="D271" s="54" t="s">
        <v>518</v>
      </c>
      <c r="E271" s="57"/>
    </row>
    <row r="272" spans="1:5" s="52" customFormat="1" x14ac:dyDescent="0.3">
      <c r="A272" s="56">
        <v>250221</v>
      </c>
      <c r="B272" s="54" t="s">
        <v>517</v>
      </c>
      <c r="C272" s="313" t="s">
        <v>48</v>
      </c>
      <c r="D272" s="197" t="s">
        <v>519</v>
      </c>
      <c r="E272" s="57"/>
    </row>
    <row r="273" spans="1:5" s="52" customFormat="1" x14ac:dyDescent="0.3">
      <c r="A273" s="56">
        <v>250324</v>
      </c>
      <c r="B273" s="54" t="s">
        <v>534</v>
      </c>
      <c r="C273" s="313" t="s">
        <v>48</v>
      </c>
      <c r="D273" s="54" t="s">
        <v>525</v>
      </c>
      <c r="E273" s="57"/>
    </row>
    <row r="274" spans="1:5" s="52" customFormat="1" x14ac:dyDescent="0.3">
      <c r="A274" s="56">
        <v>250324</v>
      </c>
      <c r="B274" s="54" t="s">
        <v>535</v>
      </c>
      <c r="C274" s="313" t="s">
        <v>48</v>
      </c>
      <c r="D274" s="54" t="s">
        <v>527</v>
      </c>
      <c r="E274" s="57"/>
    </row>
    <row r="275" spans="1:5" s="52" customFormat="1" x14ac:dyDescent="0.3">
      <c r="A275" s="56">
        <v>250324</v>
      </c>
      <c r="B275" s="54" t="s">
        <v>535</v>
      </c>
      <c r="C275" s="313" t="s">
        <v>48</v>
      </c>
      <c r="D275" s="54" t="s">
        <v>533</v>
      </c>
      <c r="E275" s="57"/>
    </row>
    <row r="276" spans="1:5" s="52" customFormat="1" x14ac:dyDescent="0.3">
      <c r="A276" s="56">
        <v>250325</v>
      </c>
      <c r="B276" s="54" t="s">
        <v>536</v>
      </c>
      <c r="C276" s="313" t="s">
        <v>48</v>
      </c>
      <c r="D276" s="54" t="s">
        <v>537</v>
      </c>
      <c r="E276" s="57"/>
    </row>
    <row r="277" spans="1:5" s="52" customFormat="1" x14ac:dyDescent="0.3">
      <c r="A277" s="56">
        <v>250325</v>
      </c>
      <c r="B277" s="54" t="s">
        <v>538</v>
      </c>
      <c r="C277" s="313" t="s">
        <v>48</v>
      </c>
      <c r="D277" s="54" t="s">
        <v>539</v>
      </c>
      <c r="E277" s="57"/>
    </row>
    <row r="278" spans="1:5" s="52" customFormat="1" x14ac:dyDescent="0.3">
      <c r="A278" s="56">
        <v>250331</v>
      </c>
      <c r="B278" s="54" t="s">
        <v>538</v>
      </c>
      <c r="C278" s="313" t="s">
        <v>48</v>
      </c>
      <c r="D278" s="197" t="s">
        <v>540</v>
      </c>
      <c r="E278" s="57"/>
    </row>
    <row r="279" spans="1:5" s="52" customFormat="1" x14ac:dyDescent="0.3">
      <c r="A279" s="56">
        <v>250409</v>
      </c>
      <c r="B279" s="54" t="s">
        <v>538</v>
      </c>
      <c r="C279" s="313" t="s">
        <v>48</v>
      </c>
      <c r="D279" s="54" t="s">
        <v>547</v>
      </c>
      <c r="E279" s="57"/>
    </row>
    <row r="280" spans="1:5" s="52" customFormat="1" x14ac:dyDescent="0.3">
      <c r="A280" s="56">
        <v>250523</v>
      </c>
      <c r="B280" s="54" t="s">
        <v>538</v>
      </c>
      <c r="C280" s="313" t="s">
        <v>48</v>
      </c>
      <c r="D280" s="54" t="s">
        <v>548</v>
      </c>
      <c r="E280" s="57"/>
    </row>
    <row r="281" spans="1:5" s="52" customFormat="1" x14ac:dyDescent="0.3">
      <c r="A281" s="56">
        <v>250602</v>
      </c>
      <c r="B281" s="54" t="s">
        <v>538</v>
      </c>
      <c r="C281" s="313" t="s">
        <v>48</v>
      </c>
      <c r="D281" s="197" t="s">
        <v>552</v>
      </c>
      <c r="E281" s="57"/>
    </row>
    <row r="282" spans="1:5" s="52" customFormat="1" x14ac:dyDescent="0.3">
      <c r="A282" s="56">
        <v>250605</v>
      </c>
      <c r="B282" s="54" t="s">
        <v>538</v>
      </c>
      <c r="C282" s="313" t="s">
        <v>48</v>
      </c>
      <c r="D282" s="197" t="s">
        <v>556</v>
      </c>
      <c r="E282" s="57"/>
    </row>
    <row r="283" spans="1:5" s="52" customFormat="1" x14ac:dyDescent="0.3">
      <c r="A283" s="56">
        <v>250610</v>
      </c>
      <c r="B283" s="54" t="s">
        <v>559</v>
      </c>
      <c r="C283" s="313" t="s">
        <v>48</v>
      </c>
      <c r="D283" s="54" t="s">
        <v>560</v>
      </c>
      <c r="E283" s="57"/>
    </row>
    <row r="284" spans="1:5" s="52" customFormat="1" x14ac:dyDescent="0.3">
      <c r="A284" s="56">
        <v>250610</v>
      </c>
      <c r="B284" s="54" t="s">
        <v>561</v>
      </c>
      <c r="C284" s="313" t="s">
        <v>48</v>
      </c>
      <c r="D284" s="54" t="s">
        <v>562</v>
      </c>
      <c r="E284" s="57"/>
    </row>
    <row r="285" spans="1:5" s="52" customFormat="1" x14ac:dyDescent="0.3">
      <c r="A285" s="56">
        <v>250703</v>
      </c>
      <c r="B285" s="54" t="s">
        <v>561</v>
      </c>
      <c r="C285" s="313" t="s">
        <v>48</v>
      </c>
      <c r="D285" s="54" t="s">
        <v>563</v>
      </c>
      <c r="E285" s="57"/>
    </row>
    <row r="286" spans="1:5" s="52" customFormat="1" x14ac:dyDescent="0.3">
      <c r="A286" s="56">
        <v>250703</v>
      </c>
      <c r="B286" s="54" t="s">
        <v>565</v>
      </c>
      <c r="C286" s="313" t="s">
        <v>48</v>
      </c>
      <c r="D286" s="197" t="s">
        <v>566</v>
      </c>
      <c r="E286" s="57"/>
    </row>
    <row r="287" spans="1:5" s="52" customFormat="1" x14ac:dyDescent="0.3">
      <c r="A287" s="56">
        <v>250704</v>
      </c>
      <c r="B287" s="54" t="s">
        <v>567</v>
      </c>
      <c r="C287" s="313" t="s">
        <v>48</v>
      </c>
      <c r="D287" s="54" t="s">
        <v>568</v>
      </c>
      <c r="E287" s="57"/>
    </row>
    <row r="288" spans="1:5" s="52" customFormat="1" x14ac:dyDescent="0.3">
      <c r="A288" s="56"/>
      <c r="B288" s="54"/>
      <c r="C288" s="313"/>
      <c r="D288" s="54"/>
      <c r="E288" s="57"/>
    </row>
    <row r="289" spans="1:5" s="52" customFormat="1" x14ac:dyDescent="0.3">
      <c r="A289" s="56"/>
      <c r="B289" s="54"/>
      <c r="C289" s="313"/>
      <c r="D289" s="54"/>
      <c r="E289" s="57"/>
    </row>
    <row r="290" spans="1:5" s="52" customFormat="1" x14ac:dyDescent="0.3">
      <c r="A290" s="56"/>
      <c r="B290" s="54"/>
      <c r="C290" s="313"/>
      <c r="D290" s="54"/>
      <c r="E290" s="57"/>
    </row>
    <row r="291" spans="1:5" s="52" customFormat="1" x14ac:dyDescent="0.3">
      <c r="A291" s="56"/>
      <c r="B291" s="54"/>
      <c r="C291" s="313"/>
      <c r="D291" s="54"/>
      <c r="E291" s="57"/>
    </row>
    <row r="292" spans="1:5" s="52" customFormat="1" x14ac:dyDescent="0.3">
      <c r="A292" s="56"/>
      <c r="B292" s="54"/>
      <c r="C292" s="313"/>
      <c r="D292" s="54"/>
      <c r="E292" s="57"/>
    </row>
    <row r="293" spans="1:5" s="52" customFormat="1" x14ac:dyDescent="0.3">
      <c r="A293" s="56"/>
      <c r="B293" s="54"/>
      <c r="C293" s="313"/>
      <c r="D293" s="54"/>
      <c r="E293" s="57"/>
    </row>
    <row r="294" spans="1:5" s="52" customFormat="1" x14ac:dyDescent="0.3">
      <c r="A294" s="56"/>
      <c r="B294" s="54"/>
      <c r="C294" s="313"/>
      <c r="D294" s="54"/>
      <c r="E294" s="57"/>
    </row>
    <row r="295" spans="1:5" s="52" customFormat="1" x14ac:dyDescent="0.3">
      <c r="A295" s="56"/>
      <c r="B295" s="54"/>
      <c r="C295" s="54"/>
      <c r="D295" s="54"/>
      <c r="E295" s="57"/>
    </row>
    <row r="296" spans="1:5" s="52" customFormat="1" ht="15" thickBot="1" x14ac:dyDescent="0.35">
      <c r="A296" s="58"/>
      <c r="B296" s="59"/>
      <c r="C296" s="59"/>
      <c r="D296" s="59"/>
      <c r="E296" s="60"/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031F-90CC-46F9-8225-045B6C129BD8}">
  <dimension ref="B3:J29"/>
  <sheetViews>
    <sheetView workbookViewId="0">
      <selection activeCell="M35" sqref="M35"/>
    </sheetView>
  </sheetViews>
  <sheetFormatPr defaultRowHeight="14.4" x14ac:dyDescent="0.3"/>
  <cols>
    <col min="2" max="2" width="24" bestFit="1" customWidth="1"/>
    <col min="3" max="3" width="16.6640625" bestFit="1" customWidth="1"/>
    <col min="4" max="4" width="14.6640625" bestFit="1" customWidth="1"/>
    <col min="5" max="5" width="15.6640625" bestFit="1" customWidth="1"/>
    <col min="6" max="6" width="13.6640625" bestFit="1" customWidth="1"/>
    <col min="7" max="7" width="16.109375" bestFit="1" customWidth="1"/>
    <col min="8" max="8" width="13.6640625" bestFit="1" customWidth="1"/>
    <col min="9" max="9" width="16.109375" bestFit="1" customWidth="1"/>
    <col min="10" max="10" width="13.6640625" bestFit="1" customWidth="1"/>
  </cols>
  <sheetData>
    <row r="3" spans="2:10" x14ac:dyDescent="0.3">
      <c r="C3" s="47">
        <f>'Gemensamma Tjänster'!D4</f>
        <v>712546279.56974304</v>
      </c>
      <c r="D3" s="47">
        <f>SUM(D5:D25)</f>
        <v>712546279.8797431</v>
      </c>
      <c r="E3" s="47">
        <f>'Valbara Tjänster'!BN3+'Valbara Tjänster'!BJ3+'Valbara Tjänster'!BF3+'Valbara Tjänster'!BB3+'Valbara Tjänster'!AX3+'Valbara Tjänster'!AT3+'Valbara Tjänster'!AP3+'Valbara Tjänster'!AL3+'Valbara Tjänster'!AH3+'Valbara Tjänster'!AD3+'Valbara Tjänster'!Z3+'Valbara Tjänster'!V3+'Valbara Tjänster'!R3+'Valbara Tjänster'!N3+'Valbara Tjänster'!J3+'Valbara Tjänster'!F3</f>
        <v>10.387820938240001</v>
      </c>
      <c r="F3" s="47">
        <f>SUM(F5:F25)</f>
        <v>220453013.15588704</v>
      </c>
      <c r="G3" s="47">
        <f>'Gemensamma i utveckling'!B3</f>
        <v>45000000</v>
      </c>
      <c r="H3" s="47">
        <f>SUM(H5:H25)</f>
        <v>45000000.000000007</v>
      </c>
      <c r="I3" s="47">
        <f>'Valbara i utveckling'!F3+'Valbara i utveckling'!J3+'Valbara i utveckling'!N3+'Valbara i utveckling'!R3+'Valbara i utveckling'!V3+'Valbara i utveckling'!Z3+'Valbara i utveckling'!AD3+'Valbara i utveckling'!AH3</f>
        <v>2.7316754281271467</v>
      </c>
      <c r="J3" s="47">
        <f>SUM(J5:J25)</f>
        <v>22321771.697484996</v>
      </c>
    </row>
    <row r="4" spans="2:10" x14ac:dyDescent="0.3">
      <c r="C4" s="47"/>
      <c r="D4" s="49"/>
      <c r="E4" s="49"/>
      <c r="F4" s="49"/>
      <c r="G4" s="49"/>
      <c r="H4" s="49"/>
      <c r="I4" s="49"/>
    </row>
    <row r="5" spans="2:10" x14ac:dyDescent="0.3">
      <c r="B5" s="22" t="s">
        <v>7</v>
      </c>
      <c r="C5" s="47"/>
      <c r="D5" s="48">
        <f>SLL!$D$7</f>
        <v>162129913.97520238</v>
      </c>
      <c r="E5" s="48"/>
      <c r="F5" s="48">
        <f>SLL!$D$58</f>
        <v>27304472.556995839</v>
      </c>
      <c r="G5" s="48"/>
      <c r="H5" s="48">
        <f>SLL!$D$110</f>
        <v>10497565.511819288</v>
      </c>
      <c r="I5" s="48"/>
      <c r="J5" s="48">
        <f>SLL!$D$134</f>
        <v>3622864.1359583661</v>
      </c>
    </row>
    <row r="6" spans="2:10" x14ac:dyDescent="0.3">
      <c r="B6" s="21" t="s">
        <v>26</v>
      </c>
      <c r="C6" s="47"/>
      <c r="D6" s="48">
        <f>Uppsala!$D$7</f>
        <v>27678902.398939606</v>
      </c>
      <c r="E6" s="48"/>
      <c r="F6" s="48">
        <f>Uppsala!$D$58</f>
        <v>11658779.305009438</v>
      </c>
      <c r="G6" s="48"/>
      <c r="H6" s="48">
        <f>Uppsala!$D$110</f>
        <v>1729668.0406707735</v>
      </c>
      <c r="I6" s="48"/>
      <c r="J6" s="48">
        <f>Uppsala!$D$134</f>
        <v>1110469.7683405352</v>
      </c>
    </row>
    <row r="7" spans="2:10" x14ac:dyDescent="0.3">
      <c r="B7" s="22" t="s">
        <v>8</v>
      </c>
      <c r="C7" s="47"/>
      <c r="D7" s="48">
        <f>Sörmland!$D$7</f>
        <v>20447825.848564442</v>
      </c>
      <c r="E7" s="48"/>
      <c r="F7" s="48">
        <f>Sörmland!$D$58</f>
        <v>4877599.6621411219</v>
      </c>
      <c r="G7" s="48"/>
      <c r="H7" s="48">
        <f>Sörmland!$D$110</f>
        <v>1284558.7877246388</v>
      </c>
      <c r="I7" s="48"/>
      <c r="J7" s="48">
        <f>Sörmland!$D$134</f>
        <v>183406.68000000002</v>
      </c>
    </row>
    <row r="8" spans="2:10" x14ac:dyDescent="0.3">
      <c r="B8" s="21" t="s">
        <v>9</v>
      </c>
      <c r="C8" s="47"/>
      <c r="D8" s="48">
        <f>Östergötland!$D$7</f>
        <v>32062273.440539222</v>
      </c>
      <c r="E8" s="48"/>
      <c r="F8" s="48">
        <f>Östergötland!$D$58</f>
        <v>13995203.539732825</v>
      </c>
      <c r="G8" s="48"/>
      <c r="H8" s="48">
        <f>Östergötland!$D$110</f>
        <v>2010173.8393337082</v>
      </c>
      <c r="I8" s="48"/>
      <c r="J8" s="48">
        <f>Östergötland!$D$134</f>
        <v>1290558.2026152452</v>
      </c>
    </row>
    <row r="9" spans="2:10" x14ac:dyDescent="0.3">
      <c r="B9" s="22" t="s">
        <v>10</v>
      </c>
      <c r="C9" s="47"/>
      <c r="D9" s="48">
        <f>Jönköping!$D$7</f>
        <v>25136566.426493943</v>
      </c>
      <c r="E9" s="48"/>
      <c r="F9" s="48">
        <f>Jönköping!$D$58</f>
        <v>10777984.373325584</v>
      </c>
      <c r="G9" s="48"/>
      <c r="H9" s="48">
        <f>Jönköping!$D$110</f>
        <v>1572102.1222761222</v>
      </c>
      <c r="I9" s="48"/>
      <c r="J9" s="48">
        <f>Jönköping!$D$134</f>
        <v>1009310.3638861307</v>
      </c>
    </row>
    <row r="10" spans="2:10" x14ac:dyDescent="0.3">
      <c r="B10" s="21" t="s">
        <v>11</v>
      </c>
      <c r="C10" s="47"/>
      <c r="D10" s="48">
        <f>Kronoberg!$D$7</f>
        <v>13789976.937323123</v>
      </c>
      <c r="E10" s="48"/>
      <c r="F10" s="48">
        <f>Kronoberg!$D$58</f>
        <v>5691742.0553458193</v>
      </c>
      <c r="G10" s="48"/>
      <c r="H10" s="48">
        <f>Kronoberg!$D$110</f>
        <v>864812.74604309991</v>
      </c>
      <c r="I10" s="48"/>
      <c r="J10" s="48">
        <f>Kronoberg!$D$134</f>
        <v>555221.22579312697</v>
      </c>
    </row>
    <row r="11" spans="2:10" x14ac:dyDescent="0.3">
      <c r="B11" s="22" t="s">
        <v>12</v>
      </c>
      <c r="C11" s="47"/>
      <c r="D11" s="48">
        <f>Kalmar!$D$7</f>
        <v>16699923.602056639</v>
      </c>
      <c r="E11" s="48"/>
      <c r="F11" s="48">
        <f>Kalmar!$D$58</f>
        <v>7203820.4928054474</v>
      </c>
      <c r="G11" s="48"/>
      <c r="H11" s="48">
        <f>Kalmar!$D$110</f>
        <v>1049354.467057704</v>
      </c>
      <c r="I11" s="48"/>
      <c r="J11" s="48">
        <f>Kalmar!$D$134</f>
        <v>673699.45246185758</v>
      </c>
    </row>
    <row r="12" spans="2:10" x14ac:dyDescent="0.3">
      <c r="B12" s="21" t="s">
        <v>13</v>
      </c>
      <c r="C12" s="47"/>
      <c r="D12" s="48">
        <f>Gotland!$D$7</f>
        <v>4108823.489996782</v>
      </c>
      <c r="E12" s="48"/>
      <c r="F12" s="48">
        <f>Gotland!$D$58</f>
        <v>1375196.9715247701</v>
      </c>
      <c r="G12" s="48"/>
      <c r="H12" s="48">
        <f>Gotland!$D$110</f>
        <v>259856.97056914406</v>
      </c>
      <c r="I12" s="48"/>
      <c r="J12" s="48">
        <f>Gotland!$D$134</f>
        <v>52578.612040241147</v>
      </c>
    </row>
    <row r="13" spans="2:10" x14ac:dyDescent="0.3">
      <c r="B13" s="22" t="s">
        <v>14</v>
      </c>
      <c r="C13" s="47"/>
      <c r="D13" s="48">
        <f>Blekinge!$D$7</f>
        <v>10639590.589945279</v>
      </c>
      <c r="E13" s="48"/>
      <c r="F13" s="48">
        <f>Blekinge!$D$58</f>
        <v>2804904.6582596959</v>
      </c>
      <c r="G13" s="48"/>
      <c r="H13" s="48">
        <f>Blekinge!$D$110</f>
        <v>670386.98883194209</v>
      </c>
      <c r="I13" s="48"/>
      <c r="J13" s="48">
        <f>Blekinge!$D$134</f>
        <v>430397.31710485695</v>
      </c>
    </row>
    <row r="14" spans="2:10" x14ac:dyDescent="0.3">
      <c r="B14" s="21" t="s">
        <v>15</v>
      </c>
      <c r="C14" s="47"/>
      <c r="D14" s="48">
        <f>Skåne!$D$7</f>
        <v>97000766.584755734</v>
      </c>
      <c r="E14" s="48"/>
      <c r="F14" s="48">
        <f>Skåne!$D$58</f>
        <v>41986185.561634861</v>
      </c>
      <c r="G14" s="48"/>
      <c r="H14" s="48">
        <f>Skåne!$D$110</f>
        <v>6067713.2357773082</v>
      </c>
      <c r="I14" s="48"/>
      <c r="J14" s="48">
        <f>Skåne!$D$134</f>
        <v>3895552.1827629958</v>
      </c>
    </row>
    <row r="15" spans="2:10" x14ac:dyDescent="0.3">
      <c r="B15" s="22" t="s">
        <v>16</v>
      </c>
      <c r="C15" s="47"/>
      <c r="D15" s="48">
        <f>Halland!$D$7</f>
        <v>23643807.895085134</v>
      </c>
      <c r="E15" s="48"/>
      <c r="F15" s="48">
        <f>Halland!$D$58</f>
        <v>6604955.482854736</v>
      </c>
      <c r="G15" s="48"/>
      <c r="H15" s="48">
        <f>Halland!$D$110</f>
        <v>1467207.0967256974</v>
      </c>
      <c r="I15" s="48"/>
      <c r="J15" s="48">
        <f>Halland!$D$134</f>
        <v>506354.73193916946</v>
      </c>
    </row>
    <row r="16" spans="2:10" x14ac:dyDescent="0.3">
      <c r="B16" s="21" t="s">
        <v>17</v>
      </c>
      <c r="C16" s="47"/>
      <c r="D16" s="48">
        <f>VGR!$D$7</f>
        <v>119769599.48445791</v>
      </c>
      <c r="E16" s="48"/>
      <c r="F16" s="48">
        <f>VGR!$D$58</f>
        <v>33934919.503577873</v>
      </c>
      <c r="G16" s="48"/>
      <c r="H16" s="48">
        <f>VGR!$D$110</f>
        <v>7534613.9826940726</v>
      </c>
      <c r="I16" s="48"/>
      <c r="J16" s="48">
        <f>VGR!$D$134</f>
        <v>4837321.8716886826</v>
      </c>
    </row>
    <row r="17" spans="2:10" x14ac:dyDescent="0.3">
      <c r="B17" s="22" t="s">
        <v>18</v>
      </c>
      <c r="C17" s="47"/>
      <c r="D17" s="48">
        <f>Värmland!$D$7</f>
        <v>19497409.423228979</v>
      </c>
      <c r="E17" s="48"/>
      <c r="F17" s="48">
        <f>Värmland!$D$58</f>
        <v>10354596.048209954</v>
      </c>
      <c r="G17" s="48"/>
      <c r="H17" s="48">
        <f>Värmland!$D$110</f>
        <v>1205282.2649462542</v>
      </c>
      <c r="I17" s="48"/>
      <c r="J17" s="48">
        <f>Värmland!$D$134</f>
        <v>773807.16187643306</v>
      </c>
    </row>
    <row r="18" spans="2:10" x14ac:dyDescent="0.3">
      <c r="B18" s="21" t="s">
        <v>19</v>
      </c>
      <c r="C18" s="47"/>
      <c r="D18" s="48">
        <f>Örebro!$D$7</f>
        <v>20974852.604385488</v>
      </c>
      <c r="E18" s="48"/>
      <c r="F18" s="48">
        <f>Örebro!$D$58</f>
        <v>7935381.6677781418</v>
      </c>
      <c r="G18" s="48"/>
      <c r="H18" s="48">
        <f>Örebro!$D$110</f>
        <v>1311309.0828463491</v>
      </c>
      <c r="I18" s="48"/>
      <c r="J18" s="48">
        <f>Örebro!$D$134</f>
        <v>187226.0325</v>
      </c>
    </row>
    <row r="19" spans="2:10" x14ac:dyDescent="0.3">
      <c r="B19" s="22" t="s">
        <v>20</v>
      </c>
      <c r="C19" s="47"/>
      <c r="D19" s="48">
        <f>Västmanland!$D$7</f>
        <v>19050723.831687294</v>
      </c>
      <c r="E19" s="48"/>
      <c r="F19" s="48">
        <f>Västmanland!$D$58</f>
        <v>4690652.7206669636</v>
      </c>
      <c r="G19" s="48"/>
      <c r="H19" s="48">
        <f>Västmanland!$D$110</f>
        <v>1197210.7984525552</v>
      </c>
      <c r="I19" s="48"/>
      <c r="J19" s="48">
        <f>Västmanland!$D$134</f>
        <v>768625.17358927592</v>
      </c>
    </row>
    <row r="20" spans="2:10" x14ac:dyDescent="0.3">
      <c r="B20" s="21" t="s">
        <v>21</v>
      </c>
      <c r="C20" s="47"/>
      <c r="D20" s="48">
        <f>Dalarna!$D$7</f>
        <v>19433004.869778562</v>
      </c>
      <c r="E20" s="48"/>
      <c r="F20" s="48">
        <f>Dalarna!$D$58</f>
        <v>8461972.7334242091</v>
      </c>
      <c r="G20" s="48"/>
      <c r="H20" s="48">
        <f>Dalarna!$D$110</f>
        <v>1219753.0385598911</v>
      </c>
      <c r="I20" s="48"/>
      <c r="J20" s="48">
        <f>Dalarna!$D$134</f>
        <v>783097.59000749351</v>
      </c>
    </row>
    <row r="21" spans="2:10" x14ac:dyDescent="0.3">
      <c r="B21" s="22" t="s">
        <v>22</v>
      </c>
      <c r="C21" s="47"/>
      <c r="D21" s="48">
        <f>Gävleborg!$D$7</f>
        <v>19162492.033273079</v>
      </c>
      <c r="E21" s="48"/>
      <c r="F21" s="48">
        <f>Gävleborg!$D$58</f>
        <v>3811315.0938023906</v>
      </c>
      <c r="G21" s="48"/>
      <c r="H21" s="48">
        <f>Gävleborg!$D$110</f>
        <v>1212413.4077208661</v>
      </c>
      <c r="I21" s="48"/>
      <c r="J21" s="48">
        <f>Gävleborg!$D$134</f>
        <v>173105.91</v>
      </c>
    </row>
    <row r="22" spans="2:10" x14ac:dyDescent="0.3">
      <c r="B22" s="21" t="s">
        <v>23</v>
      </c>
      <c r="C22" s="47"/>
      <c r="D22" s="48">
        <f>Västernorrland!$D$7</f>
        <v>16416498.025535546</v>
      </c>
      <c r="E22" s="48"/>
      <c r="F22" s="48">
        <f>Västernorrland!$D$58</f>
        <v>5890474.0774711156</v>
      </c>
      <c r="G22" s="48"/>
      <c r="H22" s="48">
        <f>Västernorrland!$D$110</f>
        <v>1029403.4357509281</v>
      </c>
      <c r="I22" s="48"/>
      <c r="J22" s="48">
        <f>Västernorrland!$D$134</f>
        <v>355262.25434034324</v>
      </c>
    </row>
    <row r="23" spans="2:10" x14ac:dyDescent="0.3">
      <c r="B23" s="22" t="s">
        <v>24</v>
      </c>
      <c r="C23" s="47"/>
      <c r="D23" s="48">
        <f>Jämtland!$D$7</f>
        <v>8960870.2804198917</v>
      </c>
      <c r="E23" s="48"/>
      <c r="F23" s="48">
        <f>Jämtland!$D$58</f>
        <v>1611395.1259854215</v>
      </c>
      <c r="G23" s="48"/>
      <c r="H23" s="48">
        <f>Jämtland!$D$110</f>
        <v>564083.60513211577</v>
      </c>
      <c r="I23" s="48"/>
      <c r="J23" s="48">
        <f>Jämtland!$D$134</f>
        <v>194673.54220503219</v>
      </c>
    </row>
    <row r="24" spans="2:10" x14ac:dyDescent="0.3">
      <c r="B24" s="21" t="s">
        <v>25</v>
      </c>
      <c r="C24" s="47"/>
      <c r="D24" s="48">
        <f>Västerbotten!$D$7</f>
        <v>19062365.701669686</v>
      </c>
      <c r="E24" s="48"/>
      <c r="F24" s="48">
        <f>Västerbotten!$D$59</f>
        <v>4908660.9161817832</v>
      </c>
      <c r="G24" s="48"/>
      <c r="H24" s="48">
        <f>Västerbotten!$D$110</f>
        <v>1195083.3692238524</v>
      </c>
      <c r="I24" s="48"/>
      <c r="J24" s="48">
        <f>Västerbotten!$D$133</f>
        <v>767259.33587521233</v>
      </c>
    </row>
    <row r="25" spans="2:10" x14ac:dyDescent="0.3">
      <c r="B25" s="22" t="s">
        <v>27</v>
      </c>
      <c r="C25" s="47"/>
      <c r="D25" s="48">
        <f>Norrbotten!$D$7</f>
        <v>16880092.436404288</v>
      </c>
      <c r="E25" s="48"/>
      <c r="F25" s="48">
        <f>Norrbotten!$D$58</f>
        <v>4572800.609159058</v>
      </c>
      <c r="G25" s="48"/>
      <c r="H25" s="48">
        <f>Norrbotten!$D$110</f>
        <v>1057447.2078436897</v>
      </c>
      <c r="I25" s="48"/>
      <c r="J25" s="48">
        <f>Norrbotten!$D$134</f>
        <v>150980.1525</v>
      </c>
    </row>
    <row r="28" spans="2:10" x14ac:dyDescent="0.3">
      <c r="B28" s="50">
        <f>C3+E3+G3+I3</f>
        <v>757546292.68923938</v>
      </c>
    </row>
    <row r="29" spans="2:10" x14ac:dyDescent="0.3">
      <c r="B29" s="50">
        <f>D3+F3+H3+J3</f>
        <v>1000321064.7331151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73E3-32B3-455A-B5AF-A1D76110F4B2}">
  <sheetPr>
    <tabColor rgb="FFE7DAC5"/>
  </sheetPr>
  <dimension ref="A1:K165"/>
  <sheetViews>
    <sheetView showZeros="0" workbookViewId="0">
      <selection activeCell="B187" sqref="B187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332031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Tjänster'!B11</f>
        <v>Region Sörmland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20447825.848564442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Tjänster'!E11</f>
        <v>1476120.9634047945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Tjänster'!F11</f>
        <v>189820.61083980979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Tjänster'!G11</f>
        <v>34237.63653588335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Tjänster'!H11</f>
        <v>333514.80516138917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Tjänster'!I11</f>
        <v>2398897.2307428839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Tjänster'!J11</f>
        <v>1846100.4519167999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Tjänster'!K11</f>
        <v>1899582.2191179115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Tjänster'!L11</f>
        <v>118798.41736844566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Tjänster'!M11</f>
        <v>124119.50518091423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Tjänster'!N11</f>
        <v>86602.030383509307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Tjänster'!O11</f>
        <v>287970.72196026053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Tjänster'!P11</f>
        <v>794733.41132535529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Tjänster'!Q11</f>
        <v>422600.93245605082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Tjänster'!R11</f>
        <v>440949.11344789615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Tjänster'!S11</f>
        <v>97165.78512174332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Tjänster'!T11</f>
        <v>286125.52462607122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Tjänster'!U11</f>
        <v>214015.21280595151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Tjänster'!V11</f>
        <v>971496.39645069162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Tjänster'!W11</f>
        <v>1392208.3081358662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Tjänster'!X11</f>
        <v>573678.77068947139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Tjänster'!Y11</f>
        <v>303472.68606411881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Tjänster'!Z11</f>
        <v>245930.20719742402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Tjänster'!AA11</f>
        <v>1074313.0984083898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Tjänster'!AB11</f>
        <v>108167.77422684732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Tjänster'!AC11</f>
        <v>2392579.7363699535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Tjänster'!AD11</f>
        <v>692251.1513844789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Tjänster'!AE11</f>
        <v>180411.86285369575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Tjänster'!AF11</f>
        <v>251029.87132978984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Tjänster'!AG11</f>
        <v>623083.17887181928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Tjänster'!AH11</f>
        <v>451463.13435173209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Tjänster'!AI11</f>
        <v>47436.633834505235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Tjänster'!AJ11</f>
        <v>88948.466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Tjänster'!AK11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Tjänster'!AL11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Tjänster'!AM11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Tjänster'!AN11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Tjänster'!AO11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Tjänster'!AP11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Tjänster'!AQ11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Tjänster'!AR11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Tjänster'!AS11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Tjänster'!AT11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Tjänster'!AU11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Tjänster'!AV11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Tjänster'!AW11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Tjänster'!AX11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Tjänster'!AY11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Tjänster'!AZ11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4877599.6621411219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Tjänster'!F7</f>
        <v>47567.99424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Tjänster'!J7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Tjänster'!N7</f>
        <v>47567.99424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Tjänster'!R7</f>
        <v>47567.99424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Tjänster'!V7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Tjänster'!Z7</f>
        <v>350812.44799999997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Tjänster'!AD7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Tjänster'!AH7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Tjänster'!AL7</f>
        <v>1051988.3999999999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Tjänster'!AP7</f>
        <v>1570056.3950661493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Tjänster'!AT7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Tjänster'!AX7</f>
        <v>27001.582400000003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Tjänster'!BB7</f>
        <v>236328.5774630144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Tjänster'!BF7</f>
        <v>0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Tjänster'!BJ7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Tjänster'!BN7</f>
        <v>0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Tjänster'!BR7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Tjänster'!BV7</f>
        <v>256631.96568401702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Tjänster'!BZ7</f>
        <v>474948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Tjänster'!CD7</f>
        <v>134500.04504346137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Tjänster'!CH7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Tjänster'!CL7</f>
        <v>412255.95008000004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Tjänster'!CP7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Tjänster'!CT7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Tjänster'!CX7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Tjänster'!DB7</f>
        <v>167772.31568448004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Tjänster'!DF7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Tjänster'!DJ7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Tjänster'!DN7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Tjänster'!DR7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Tjänster'!DV7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Tjänster'!DZ7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Tjänster'!ED7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Tjänster'!EH7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Tjänster'!EL7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Tjänster'!EP7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Tjänster'!ET7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Tjänster'!EX7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Tjänster'!FB7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Tjänster'!FF7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Tjänster'!FJ7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Tjänster'!FN7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Tjänster'!FR7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Tjänster'!FV7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Tjänster'!FZ7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Tjänster'!GD7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Tjänster'!GH7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Tjänster'!GL7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Tjänster'!GP7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1284558.7877246388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utveckling'!C10</f>
        <v>1284558.7877246388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utveckling'!D10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utveckling'!E10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utveckling'!F10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utveckling'!G10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utveckling'!H10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utveckling'!I10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utveckling'!J10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utveckling'!K10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utveckling'!L10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utveckling'!M10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utveckling'!N10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utveckling'!O10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utveckling'!P10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utveckling'!Q10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utveckling'!R10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utveckling'!S10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utveckling'!T10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utveckling'!U10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utveckling'!V10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utveckling'!W10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183406.68000000002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utveckling'!F10</f>
        <v>0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utveckling'!J10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utveckling'!N10</f>
        <v>183406.68000000002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utveckling'!R10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utveckling'!V10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utveckling'!Z10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utveckling'!AD10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utveckling'!AH10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utveckling'!AL10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utveckling'!AP10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utveckling'!AT10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utveckling'!AX10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utveckling'!BB10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utveckling'!BF10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utveckling'!BJ10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utveckling'!BN10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utveckling'!BR10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utveckling'!BV10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utveckling'!BZ10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utveckling'!CD10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utveckling'!CH10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utveckling'!CL10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utveckling'!CP10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utveckling'!CT10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utveckling'!CX10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utveckling'!DB10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utveckling'!DF10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utveckling'!DJ10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utveckling'!DN10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8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FECB-70E1-4710-8825-E13512438CE8}">
  <sheetPr>
    <tabColor rgb="FFE7DAC5"/>
  </sheetPr>
  <dimension ref="A1:K165"/>
  <sheetViews>
    <sheetView showZeros="0" workbookViewId="0">
      <selection activeCell="B184" sqref="B184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Tjänster'!B12</f>
        <v>Region Östergötland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32062273.440539222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Tjänster'!E12</f>
        <v>2309944.6850418942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Tjänster'!F12</f>
        <v>297045.5145555588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Tjänster'!G12</f>
        <v>53577.618979164909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Tjänster'!H12</f>
        <v>521908.95642342267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Tjänster'!I12</f>
        <v>3753974.1291490993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Tjänster'!J12</f>
        <v>2888916.3101663999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Tjänster'!K12</f>
        <v>2972608.5867179777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Tjänster'!L12</f>
        <v>185904.6647225052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Tjänster'!M12</f>
        <v>194231.50162528976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Tjänster'!N12</f>
        <v>135521.34598563088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Tjänster'!O12</f>
        <v>450638.16254289256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Tjänster'!P12</f>
        <v>1243658.389134869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Tjänster'!Q12</f>
        <v>661317.60338187497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Tjänster'!R12</f>
        <v>690030.21177444141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Tjänster'!S12</f>
        <v>152052.30091183507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Tjänster'!T12</f>
        <v>447750.65949901409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Tjänster'!U12</f>
        <v>334907.0405442437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Tjänster'!V12</f>
        <v>1520270.3526020115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Tjänster'!W12</f>
        <v>2178631.8747427161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Tjänster'!X12</f>
        <v>897735.524478229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Tjänster'!Y12</f>
        <v>474896.79749027645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Tjänster'!Z12</f>
        <v>384850.01506692654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Tjänster'!AA12</f>
        <v>1681165.6315857242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Tjänster'!AB12</f>
        <v>169269.03781096041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Tjänster'!AC12</f>
        <v>3744088.0406026207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Tjänster'!AD12</f>
        <v>1083286.4700778592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Tjänster'!AE12</f>
        <v>282322.00073641201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Tjänster'!AF12</f>
        <v>392830.35160444572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Tjänster'!AG12</f>
        <v>1039030.6999497331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Tjänster'!AH12</f>
        <v>706483.33947016613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Tjänster'!AI12</f>
        <v>74232.398915023718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Tjänster'!AJ12</f>
        <v>139193.22425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Tjänster'!AK12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Tjänster'!AL12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Tjänster'!AM12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Tjänster'!AN12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Tjänster'!AO12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Tjänster'!AP12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Tjänster'!AQ12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Tjänster'!AR12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Tjänster'!AS12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Tjänster'!AT12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Tjänster'!AU12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Tjänster'!AV12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Tjänster'!AW12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Tjänster'!AX12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Tjänster'!AY12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Tjänster'!AZ12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13995203.539732825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Tjänster'!F8</f>
        <v>74437.961519999997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Tjänster'!J8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Tjänster'!N8</f>
        <v>74437.961519999997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Tjänster'!R8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Tjänster'!V8</f>
        <v>359066.24610810098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Tjänster'!Z8</f>
        <v>548977.60399999993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Tjänster'!AD8</f>
        <v>182700.532754688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Tjänster'!AH8</f>
        <v>10600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Tjänster'!AL8</f>
        <v>1767120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Tjänster'!AP8</f>
        <v>2456941.8868178022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Tjänster'!AT8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Tjänster'!AX8</f>
        <v>8552.3567999999996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Tjänster'!BB8</f>
        <v>369824.66543597123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Tjänster'!BF8</f>
        <v>583812.56517428416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Tjänster'!BJ8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Tjänster'!BN8</f>
        <v>64895.014853136003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Tjänster'!BR8</f>
        <v>232884.67102447248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Tjänster'!BV8</f>
        <v>401596.92859878758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Tjänster'!BZ8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Tjänster'!CD8</f>
        <v>210475.7481862545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Tjänster'!CH8</f>
        <v>394091.35156593734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Tjänster'!CL8</f>
        <v>645128.99984000006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Tjänster'!CP8</f>
        <v>4157489.6000000006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Tjänster'!CT8</f>
        <v>1006301.46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Tjänster'!CX8</f>
        <v>183325.29525235001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Tjänster'!DB8</f>
        <v>262542.69028104004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Tjänster'!DF8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Tjänster'!DJ8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Tjänster'!DN8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Tjänster'!DR8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Tjänster'!DV8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7.25" hidden="1" customHeight="1" outlineLevel="1" x14ac:dyDescent="0.3">
      <c r="C90" s="87">
        <f>'Valbara Tjänster'!DZ1</f>
        <v>0</v>
      </c>
      <c r="D90" s="94">
        <f>'Valbara Tjänster'!DZ8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7.25" hidden="1" customHeight="1" outlineLevel="1" x14ac:dyDescent="0.3">
      <c r="C91" s="87">
        <f>'Valbara Tjänster'!ED1</f>
        <v>0</v>
      </c>
      <c r="D91" s="94">
        <f>'Valbara Tjänster'!ED8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7.25" hidden="1" customHeight="1" outlineLevel="1" x14ac:dyDescent="0.3">
      <c r="C92" s="87">
        <f>'Valbara Tjänster'!EH1</f>
        <v>0</v>
      </c>
      <c r="D92" s="94">
        <f>'Valbara Tjänster'!EH8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7.25" hidden="1" customHeight="1" outlineLevel="1" x14ac:dyDescent="0.3">
      <c r="C93" s="87">
        <f>'Valbara Tjänster'!EL1</f>
        <v>0</v>
      </c>
      <c r="D93" s="94">
        <f>'Valbara Tjänster'!EL8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7.25" hidden="1" customHeight="1" outlineLevel="1" x14ac:dyDescent="0.3">
      <c r="C94" s="87">
        <f>'Valbara Tjänster'!EP1</f>
        <v>0</v>
      </c>
      <c r="D94" s="94">
        <f>'Valbara Tjänster'!EP8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7.25" hidden="1" customHeight="1" outlineLevel="1" x14ac:dyDescent="0.3">
      <c r="C95" s="87">
        <f>'Valbara Tjänster'!ET1</f>
        <v>0</v>
      </c>
      <c r="D95" s="94">
        <f>'Valbara Tjänster'!ET8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7.25" hidden="1" customHeight="1" outlineLevel="1" x14ac:dyDescent="0.3">
      <c r="C96" s="87">
        <f>'Valbara Tjänster'!EX1</f>
        <v>0</v>
      </c>
      <c r="D96" s="94">
        <f>'Valbara Tjänster'!EX8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7.25" hidden="1" customHeight="1" outlineLevel="1" x14ac:dyDescent="0.3">
      <c r="C97" s="87">
        <f>'Valbara Tjänster'!FB1</f>
        <v>0</v>
      </c>
      <c r="D97" s="94">
        <f>'Valbara Tjänster'!FB8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7.25" hidden="1" customHeight="1" outlineLevel="1" x14ac:dyDescent="0.3">
      <c r="C98" s="87">
        <f>'Valbara Tjänster'!FF1</f>
        <v>0</v>
      </c>
      <c r="D98" s="94">
        <f>'Valbara Tjänster'!FF8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7.25" hidden="1" customHeight="1" outlineLevel="1" x14ac:dyDescent="0.3">
      <c r="C99" s="87">
        <f>'Valbara Tjänster'!FJ1</f>
        <v>0</v>
      </c>
      <c r="D99" s="94">
        <f>'Valbara Tjänster'!FJ8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7.25" hidden="1" customHeight="1" outlineLevel="1" x14ac:dyDescent="0.3">
      <c r="C100" s="87">
        <f>'Valbara Tjänster'!FN1</f>
        <v>0</v>
      </c>
      <c r="D100" s="94">
        <f>'Valbara Tjänster'!FN8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7.25" hidden="1" customHeight="1" outlineLevel="1" x14ac:dyDescent="0.3">
      <c r="C101" s="87">
        <f>'Valbara Tjänster'!FR1</f>
        <v>0</v>
      </c>
      <c r="D101" s="94">
        <f>'Valbara Tjänster'!FR8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7.25" hidden="1" customHeight="1" outlineLevel="1" x14ac:dyDescent="0.3">
      <c r="C102" s="87">
        <f>'Valbara Tjänster'!FV1</f>
        <v>0</v>
      </c>
      <c r="D102" s="94">
        <f>'Valbara Tjänster'!FV8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7.25" hidden="1" customHeight="1" outlineLevel="1" x14ac:dyDescent="0.3">
      <c r="C103" s="87">
        <f>'Valbara Tjänster'!FZ1</f>
        <v>0</v>
      </c>
      <c r="D103" s="94">
        <f>'Valbara Tjänster'!FZ8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7.25" hidden="1" customHeight="1" outlineLevel="1" x14ac:dyDescent="0.3">
      <c r="C104" s="87">
        <f>'Valbara Tjänster'!GD1</f>
        <v>0</v>
      </c>
      <c r="D104" s="94">
        <f>'Valbara Tjänster'!GD8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7.25" hidden="1" customHeight="1" outlineLevel="1" x14ac:dyDescent="0.3">
      <c r="C105" s="87">
        <f>'Valbara Tjänster'!GH1</f>
        <v>0</v>
      </c>
      <c r="D105" s="94">
        <f>'Valbara Tjänster'!GH8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7.25" hidden="1" customHeight="1" outlineLevel="1" x14ac:dyDescent="0.3">
      <c r="C106" s="87">
        <f>'Valbara Tjänster'!GL1</f>
        <v>0</v>
      </c>
      <c r="D106" s="94">
        <f>'Valbara Tjänster'!GL8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7.25" hidden="1" customHeight="1" outlineLevel="1" thickBot="1" x14ac:dyDescent="0.35">
      <c r="C107" s="97">
        <f>'Valbara Tjänster'!GP1</f>
        <v>0</v>
      </c>
      <c r="D107" s="98">
        <f>'Valbara Tjänster'!GP8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2010173.8393337082</v>
      </c>
      <c r="E110" s="90"/>
      <c r="F110" s="73" t="s">
        <v>39</v>
      </c>
      <c r="G110" s="91"/>
      <c r="H110" s="104"/>
      <c r="I110" s="90"/>
      <c r="J110" s="102"/>
    </row>
    <row r="111" spans="3:10" ht="16.5" hidden="1" customHeight="1" outlineLevel="1" x14ac:dyDescent="0.3">
      <c r="C111" s="87" t="str">
        <f>'Gemensamma i utveckling'!C1</f>
        <v>Utvecklingsram 2025</v>
      </c>
      <c r="D111" s="94">
        <f>'Gemensamma i utveckling'!C11</f>
        <v>2010173.8393337082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6.5" hidden="1" customHeight="1" outlineLevel="1" x14ac:dyDescent="0.3">
      <c r="C112" s="87" t="str">
        <f>'Gemensamma i utveckling'!D1</f>
        <v>Utveckling ny 1177-app</v>
      </c>
      <c r="D112" s="94">
        <f>'Gemensamma i utveckling'!D11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6.5" hidden="1" customHeight="1" outlineLevel="1" x14ac:dyDescent="0.3">
      <c r="C113" s="87" t="str">
        <f>'Gemensamma i utveckling'!E1</f>
        <v>Förenklad utgivning SITHS eID</v>
      </c>
      <c r="D113" s="94">
        <f>'Gemensamma i utveckling'!E11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6.5" hidden="1" customHeight="1" outlineLevel="1" x14ac:dyDescent="0.3">
      <c r="C114" s="87">
        <f>'Gemensamma i utveckling'!F1</f>
        <v>0</v>
      </c>
      <c r="D114" s="94">
        <f>'Gemensamma i utveckling'!F11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6.5" hidden="1" customHeight="1" outlineLevel="1" x14ac:dyDescent="0.3">
      <c r="C115" s="87">
        <f>'Gemensamma i utveckling'!G1</f>
        <v>0</v>
      </c>
      <c r="D115" s="94">
        <f>'Gemensamma i utveckling'!G11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6.5" hidden="1" customHeight="1" outlineLevel="1" x14ac:dyDescent="0.3">
      <c r="C116" s="87">
        <f>'Gemensamma i utveckling'!H1</f>
        <v>0</v>
      </c>
      <c r="D116" s="94">
        <f>'Gemensamma i utveckling'!H11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6.5" hidden="1" customHeight="1" outlineLevel="1" x14ac:dyDescent="0.3">
      <c r="C117" s="87">
        <f>'Gemensamma i utveckling'!I1</f>
        <v>0</v>
      </c>
      <c r="D117" s="94">
        <f>'Gemensamma i utveckling'!I11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6.5" hidden="1" customHeight="1" outlineLevel="1" x14ac:dyDescent="0.3">
      <c r="C118" s="87">
        <f>'Gemensamma i utveckling'!J1</f>
        <v>0</v>
      </c>
      <c r="D118" s="94">
        <f>'Gemensamma i utveckling'!J11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6.5" hidden="1" customHeight="1" outlineLevel="1" x14ac:dyDescent="0.3">
      <c r="C119" s="87">
        <f>'Gemensamma i utveckling'!K1</f>
        <v>0</v>
      </c>
      <c r="D119" s="94">
        <f>'Gemensamma i utveckling'!K11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6.5" hidden="1" customHeight="1" outlineLevel="1" x14ac:dyDescent="0.3">
      <c r="C120" s="87">
        <f>'Gemensamma i utveckling'!L1</f>
        <v>0</v>
      </c>
      <c r="D120" s="94">
        <f>'Gemensamma i utveckling'!L11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6.5" hidden="1" customHeight="1" outlineLevel="1" x14ac:dyDescent="0.3">
      <c r="C121" s="87">
        <f>'Gemensamma i utveckling'!M1</f>
        <v>0</v>
      </c>
      <c r="D121" s="94">
        <f>'Gemensamma i utveckling'!M11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6.5" hidden="1" customHeight="1" outlineLevel="1" x14ac:dyDescent="0.3">
      <c r="C122" s="87">
        <f>'Gemensamma i utveckling'!N1</f>
        <v>0</v>
      </c>
      <c r="D122" s="94">
        <f>'Gemensamma i utveckling'!N11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6.5" hidden="1" customHeight="1" outlineLevel="1" x14ac:dyDescent="0.3">
      <c r="C123" s="87">
        <f>'Gemensamma i utveckling'!O1</f>
        <v>0</v>
      </c>
      <c r="D123" s="94">
        <f>'Gemensamma i utveckling'!O11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6.5" hidden="1" customHeight="1" outlineLevel="1" x14ac:dyDescent="0.3">
      <c r="C124" s="87">
        <f>'Gemensamma i utveckling'!P1</f>
        <v>0</v>
      </c>
      <c r="D124" s="94">
        <f>'Gemensamma i utveckling'!P11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6.5" hidden="1" customHeight="1" outlineLevel="1" x14ac:dyDescent="0.3">
      <c r="C125" s="87">
        <f>'Gemensamma i utveckling'!Q1</f>
        <v>0</v>
      </c>
      <c r="D125" s="94">
        <f>'Gemensamma i utveckling'!Q11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6.5" hidden="1" customHeight="1" outlineLevel="1" x14ac:dyDescent="0.3">
      <c r="C126" s="87">
        <f>'Gemensamma i utveckling'!R1</f>
        <v>0</v>
      </c>
      <c r="D126" s="94">
        <f>'Gemensamma i utveckling'!R11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6.5" hidden="1" customHeight="1" outlineLevel="1" x14ac:dyDescent="0.3">
      <c r="C127" s="87">
        <f>'Gemensamma i utveckling'!S1</f>
        <v>0</v>
      </c>
      <c r="D127" s="94">
        <f>'Gemensamma i utveckling'!S11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6.5" hidden="1" customHeight="1" outlineLevel="1" x14ac:dyDescent="0.3">
      <c r="C128" s="87">
        <f>'Gemensamma i utveckling'!T1</f>
        <v>0</v>
      </c>
      <c r="D128" s="94">
        <f>'Gemensamma i utveckling'!T11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6.5" hidden="1" customHeight="1" outlineLevel="1" x14ac:dyDescent="0.3">
      <c r="C129" s="87">
        <f>'Gemensamma i utveckling'!U1</f>
        <v>0</v>
      </c>
      <c r="D129" s="94">
        <f>'Gemensamma i utveckling'!U11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6.5" hidden="1" customHeight="1" outlineLevel="1" x14ac:dyDescent="0.3">
      <c r="C130" s="87">
        <f>'Gemensamma i utveckling'!V1</f>
        <v>0</v>
      </c>
      <c r="D130" s="94">
        <f>'Gemensamma i utveckling'!V11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6.5" hidden="1" customHeight="1" outlineLevel="1" thickBot="1" x14ac:dyDescent="0.35">
      <c r="C131" s="97">
        <f>'Gemensamma i utveckling'!W1</f>
        <v>0</v>
      </c>
      <c r="D131" s="98">
        <f>'Gemensamma i utveckling'!W11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1290558.2026152452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utveckling'!F11</f>
        <v>406732.01954244281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utveckling'!J11</f>
        <v>596817.6680728026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utveckling'!N11</f>
        <v>287008.51500000001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utveckling'!R11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utveckling'!V11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utveckling'!Z11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utveckling'!AD11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utveckling'!AH11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utveckling'!AL11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utveckling'!AP11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utveckling'!AT11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utveckling'!AX11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utveckling'!BB11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utveckling'!BF11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4.25" hidden="1" customHeight="1" outlineLevel="1" x14ac:dyDescent="0.3">
      <c r="C149" s="87">
        <f>'Valbara i utveckling'!BJ1</f>
        <v>0</v>
      </c>
      <c r="D149" s="94">
        <f>'Valbara i utveckling'!BJ11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4.25" hidden="1" customHeight="1" outlineLevel="1" x14ac:dyDescent="0.3">
      <c r="C150" s="87">
        <f>'Valbara i utveckling'!BN1</f>
        <v>0</v>
      </c>
      <c r="D150" s="94">
        <f>'Valbara i utveckling'!BN11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4.25" hidden="1" customHeight="1" outlineLevel="1" x14ac:dyDescent="0.3">
      <c r="C151" s="87">
        <f>'Valbara i utveckling'!BR1</f>
        <v>0</v>
      </c>
      <c r="D151" s="94">
        <f>'Valbara i utveckling'!BR11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4.25" hidden="1" customHeight="1" outlineLevel="1" x14ac:dyDescent="0.3">
      <c r="C152" s="87">
        <f>'Valbara i utveckling'!BV1</f>
        <v>0</v>
      </c>
      <c r="D152" s="94">
        <f>'Valbara i utveckling'!BV11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4.25" hidden="1" customHeight="1" outlineLevel="1" x14ac:dyDescent="0.3">
      <c r="C153" s="87">
        <f>'Valbara i utveckling'!BZ1</f>
        <v>0</v>
      </c>
      <c r="D153" s="94">
        <f>'Valbara i utveckling'!BZ11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4.25" hidden="1" customHeight="1" outlineLevel="1" x14ac:dyDescent="0.3">
      <c r="C154" s="168">
        <f>'Valbara i utveckling'!CD1</f>
        <v>0</v>
      </c>
      <c r="D154" s="94">
        <f>'Valbara i utveckling'!CD11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4.25" hidden="1" customHeight="1" outlineLevel="1" x14ac:dyDescent="0.3">
      <c r="C155" s="168">
        <f>'Valbara i utveckling'!CH1</f>
        <v>0</v>
      </c>
      <c r="D155" s="94">
        <f>'Valbara i utveckling'!CH11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4.25" hidden="1" customHeight="1" outlineLevel="1" x14ac:dyDescent="0.3">
      <c r="C156" s="168">
        <f>'Valbara i utveckling'!CL1</f>
        <v>0</v>
      </c>
      <c r="D156" s="94">
        <f>'Valbara i utveckling'!CL11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4.25" hidden="1" customHeight="1" outlineLevel="1" x14ac:dyDescent="0.3">
      <c r="C157" s="168">
        <f>'Valbara i utveckling'!CP1</f>
        <v>0</v>
      </c>
      <c r="D157" s="94">
        <f>'Valbara i utveckling'!CP11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4.25" hidden="1" customHeight="1" outlineLevel="1" x14ac:dyDescent="0.3">
      <c r="C158" s="168">
        <f>'Valbara i utveckling'!CT1</f>
        <v>0</v>
      </c>
      <c r="D158" s="94">
        <f>'Valbara i utveckling'!CT11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4.25" hidden="1" customHeight="1" outlineLevel="1" x14ac:dyDescent="0.3">
      <c r="C159" s="168">
        <f>'Valbara i utveckling'!CX1</f>
        <v>0</v>
      </c>
      <c r="D159" s="94">
        <f>'Valbara i utveckling'!CX11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4.25" hidden="1" customHeight="1" outlineLevel="1" x14ac:dyDescent="0.3">
      <c r="C160" s="168">
        <f>'Valbara i utveckling'!DB1</f>
        <v>0</v>
      </c>
      <c r="D160" s="94">
        <f>'Valbara i utveckling'!DB11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4.25" hidden="1" customHeight="1" outlineLevel="1" x14ac:dyDescent="0.3">
      <c r="C161" s="168">
        <f>'Valbara i utveckling'!DF1</f>
        <v>0</v>
      </c>
      <c r="D161" s="94">
        <f>'Valbara i utveckling'!DF11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4.25" hidden="1" customHeight="1" outlineLevel="1" x14ac:dyDescent="0.3">
      <c r="C162" s="168">
        <f>'Valbara i utveckling'!DJ1</f>
        <v>0</v>
      </c>
      <c r="D162" s="94">
        <f>'Valbara i utveckling'!DJ11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4.25" hidden="1" customHeight="1" outlineLevel="1" thickBot="1" x14ac:dyDescent="0.35">
      <c r="C163" s="170">
        <f>'Valbara i utveckling'!DN1</f>
        <v>0</v>
      </c>
      <c r="D163" s="98">
        <f>'Valbara i utveckling'!DN11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7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557B-E736-4733-A71D-DA399B66ED2B}">
  <sheetPr>
    <tabColor rgb="FFE7DAC5"/>
  </sheetPr>
  <dimension ref="A1:K165"/>
  <sheetViews>
    <sheetView showZeros="0" workbookViewId="0">
      <selection activeCell="B185" sqref="B185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Tjänster'!B13</f>
        <v>Region Jönköpings län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25136566.426493943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Tjänster'!E13</f>
        <v>1806544.7229670924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Tjänster'!F13</f>
        <v>232311.19354343199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Tjänster'!G13</f>
        <v>41901.594208173206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Tjänster'!H13</f>
        <v>408170.75716204726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Tjänster'!I13</f>
        <v>2935880.7581343865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Tjänster'!J13</f>
        <v>2259342.6366527998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Tjänster'!K13</f>
        <v>2324796.0830216305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Tjänster'!L13</f>
        <v>145390.96680720619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Tjänster'!M13</f>
        <v>151903.15879307632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Tjänster'!N13</f>
        <v>105987.54767813794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Tjänster'!O13</f>
        <v>352431.8135326624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Tjänster'!P13</f>
        <v>972631.29918827699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Tjänster'!Q13</f>
        <v>517198.4568856043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Tjänster'!R13</f>
        <v>539653.804630553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Tjänster'!S13</f>
        <v>118915.95656209328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Tjänster'!T13</f>
        <v>350173.57617301954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Tjänster'!U13</f>
        <v>261921.66015817673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Tjänster'!V13</f>
        <v>1188961.9698519639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Tjänster'!W13</f>
        <v>1703848.5562406338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Tjänster'!X13</f>
        <v>702094.46350306273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Tjänster'!Y13</f>
        <v>371403.83015036199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Tjänster'!Z13</f>
        <v>300980.6980898995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Tjänster'!AA13</f>
        <v>1314793.7783279635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Tjänster'!AB13</f>
        <v>132380.69681896383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Tjänster'!AC13</f>
        <v>2928149.1179743093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Tjänster'!AD13</f>
        <v>847208.79623371281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Tjänster'!AE13</f>
        <v>220796.33504238079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Tjänster'!AF13</f>
        <v>307221.90159261244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Tjänster'!AG13</f>
        <v>874134.59197464923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Tjänster'!AH13</f>
        <v>552521.34696067416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Tjänster'!AI13</f>
        <v>58055.134134388194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Tjänster'!AJ13</f>
        <v>108859.22349999999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Tjänster'!AK13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Tjänster'!AL13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Tjänster'!AM13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Tjänster'!AN13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Tjänster'!AO13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Tjänster'!AP13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Tjänster'!AQ13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Tjänster'!AR13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Tjänster'!AS13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Tjänster'!AT13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Tjänster'!AU13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Tjänster'!AV13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Tjänster'!AW13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Tjänster'!AX13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Tjänster'!AY13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Tjänster'!AZ13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10777984.373325584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Tjänster'!F9</f>
        <v>58215.899040000004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Tjänster'!J9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Tjänster'!N9</f>
        <v>58215.899040000004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Tjänster'!R9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Tjänster'!V9</f>
        <v>280815.91576744994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Tjänster'!Z9</f>
        <v>429340.408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Tjänster'!AD9</f>
        <v>142885.102603776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Tjänster'!AH9</f>
        <v>52600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Tjänster'!AL9</f>
        <v>1241760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Tjänster'!AP9</f>
        <v>1921507.2243978917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Tjänster'!AT9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Tjänster'!AX9</f>
        <v>243560.44960000002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Tjänster'!BB9</f>
        <v>289229.78203450242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Tjänster'!BF9</f>
        <v>456583.88083797629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Tjänster'!BJ9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Tjänster'!BN9</f>
        <v>50752.620783072001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Tjänster'!BR9</f>
        <v>182132.74812316895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Tjänster'!BV9</f>
        <v>314078.00230799639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Tjänster'!BZ9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Tjänster'!CD9</f>
        <v>164607.34088597129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Tjänster'!CH9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Tjänster'!CL9</f>
        <v>504537.79168000002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Tjänster'!CP9</f>
        <v>3251459.2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Tjänster'!CT9</f>
        <v>787000.91999999993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Tjänster'!CX9</f>
        <v>143373.7123097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Tjänster'!DB9</f>
        <v>205327.47591408005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Tjänster'!DF9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Tjänster'!DJ9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Tjänster'!DN9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Tjänster'!DR9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Tjänster'!DV9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Tjänster'!DZ9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Tjänster'!ED9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Tjänster'!EH9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Tjänster'!EL9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Tjänster'!EP9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Tjänster'!ET9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Tjänster'!EX9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Tjänster'!FB9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Tjänster'!FF9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Tjänster'!FJ9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Tjänster'!FN9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Tjänster'!FR9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Tjänster'!FV9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Tjänster'!FZ9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Tjänster'!GD9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Tjänster'!GH9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Tjänster'!GL9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Tjänster'!GP9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1572102.1222761222</v>
      </c>
      <c r="E110" s="90"/>
      <c r="F110" s="73" t="s">
        <v>39</v>
      </c>
      <c r="G110" s="91"/>
      <c r="H110" s="104"/>
      <c r="I110" s="90"/>
      <c r="J110" s="102"/>
    </row>
    <row r="111" spans="3:10" ht="15" hidden="1" customHeight="1" outlineLevel="1" x14ac:dyDescent="0.3">
      <c r="C111" s="87" t="str">
        <f>'Gemensamma i utveckling'!C1</f>
        <v>Utvecklingsram 2025</v>
      </c>
      <c r="D111" s="94">
        <f>'Gemensamma i utveckling'!C12</f>
        <v>1572102.1222761222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5" hidden="1" customHeight="1" outlineLevel="1" x14ac:dyDescent="0.3">
      <c r="C112" s="87" t="str">
        <f>'Gemensamma i utveckling'!D1</f>
        <v>Utveckling ny 1177-app</v>
      </c>
      <c r="D112" s="94">
        <f>'Gemensamma i utveckling'!D12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5" hidden="1" customHeight="1" outlineLevel="1" x14ac:dyDescent="0.3">
      <c r="C113" s="87" t="str">
        <f>'Gemensamma i utveckling'!E1</f>
        <v>Förenklad utgivning SITHS eID</v>
      </c>
      <c r="D113" s="94">
        <f>'Gemensamma i utveckling'!E12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5" hidden="1" customHeight="1" outlineLevel="1" x14ac:dyDescent="0.3">
      <c r="C114" s="87">
        <f>'Gemensamma i utveckling'!F1</f>
        <v>0</v>
      </c>
      <c r="D114" s="94">
        <f>'Gemensamma i utveckling'!F12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5" hidden="1" customHeight="1" outlineLevel="1" x14ac:dyDescent="0.3">
      <c r="C115" s="87">
        <f>'Gemensamma i utveckling'!G1</f>
        <v>0</v>
      </c>
      <c r="D115" s="94">
        <f>'Gemensamma i utveckling'!G12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5" hidden="1" customHeight="1" outlineLevel="1" x14ac:dyDescent="0.3">
      <c r="C116" s="87">
        <f>'Gemensamma i utveckling'!H1</f>
        <v>0</v>
      </c>
      <c r="D116" s="94">
        <f>'Gemensamma i utveckling'!H12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5" hidden="1" customHeight="1" outlineLevel="1" x14ac:dyDescent="0.3">
      <c r="C117" s="87">
        <f>'Gemensamma i utveckling'!I1</f>
        <v>0</v>
      </c>
      <c r="D117" s="94">
        <f>'Gemensamma i utveckling'!I12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5" hidden="1" customHeight="1" outlineLevel="1" x14ac:dyDescent="0.3">
      <c r="C118" s="87">
        <f>'Gemensamma i utveckling'!J1</f>
        <v>0</v>
      </c>
      <c r="D118" s="94">
        <f>'Gemensamma i utveckling'!J12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5" hidden="1" customHeight="1" outlineLevel="1" x14ac:dyDescent="0.3">
      <c r="C119" s="87">
        <f>'Gemensamma i utveckling'!K1</f>
        <v>0</v>
      </c>
      <c r="D119" s="94">
        <f>'Gemensamma i utveckling'!K12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5" hidden="1" customHeight="1" outlineLevel="1" x14ac:dyDescent="0.3">
      <c r="C120" s="87">
        <f>'Gemensamma i utveckling'!L1</f>
        <v>0</v>
      </c>
      <c r="D120" s="94">
        <f>'Gemensamma i utveckling'!L12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5" hidden="1" customHeight="1" outlineLevel="1" x14ac:dyDescent="0.3">
      <c r="C121" s="87">
        <f>'Gemensamma i utveckling'!M1</f>
        <v>0</v>
      </c>
      <c r="D121" s="94">
        <f>'Gemensamma i utveckling'!M12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5" hidden="1" customHeight="1" outlineLevel="1" x14ac:dyDescent="0.3">
      <c r="C122" s="87">
        <f>'Gemensamma i utveckling'!N1</f>
        <v>0</v>
      </c>
      <c r="D122" s="94">
        <f>'Gemensamma i utveckling'!N12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5" hidden="1" customHeight="1" outlineLevel="1" x14ac:dyDescent="0.3">
      <c r="C123" s="87">
        <f>'Gemensamma i utveckling'!O1</f>
        <v>0</v>
      </c>
      <c r="D123" s="94">
        <f>'Gemensamma i utveckling'!O12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5" hidden="1" customHeight="1" outlineLevel="1" x14ac:dyDescent="0.3">
      <c r="C124" s="87">
        <f>'Gemensamma i utveckling'!P1</f>
        <v>0</v>
      </c>
      <c r="D124" s="94">
        <f>'Gemensamma i utveckling'!P12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5" hidden="1" customHeight="1" outlineLevel="1" x14ac:dyDescent="0.3">
      <c r="C125" s="87">
        <f>'Gemensamma i utveckling'!Q1</f>
        <v>0</v>
      </c>
      <c r="D125" s="94">
        <f>'Gemensamma i utveckling'!Q12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5" hidden="1" customHeight="1" outlineLevel="1" x14ac:dyDescent="0.3">
      <c r="C126" s="87">
        <f>'Gemensamma i utveckling'!R1</f>
        <v>0</v>
      </c>
      <c r="D126" s="94">
        <f>'Gemensamma i utveckling'!R12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5" hidden="1" customHeight="1" outlineLevel="1" x14ac:dyDescent="0.3">
      <c r="C127" s="87">
        <f>'Gemensamma i utveckling'!S1</f>
        <v>0</v>
      </c>
      <c r="D127" s="94">
        <f>'Gemensamma i utveckling'!S12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5" hidden="1" customHeight="1" outlineLevel="1" x14ac:dyDescent="0.3">
      <c r="C128" s="87">
        <f>'Gemensamma i utveckling'!T1</f>
        <v>0</v>
      </c>
      <c r="D128" s="94">
        <f>'Gemensamma i utveckling'!T12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5" hidden="1" customHeight="1" outlineLevel="1" x14ac:dyDescent="0.3">
      <c r="C129" s="87">
        <f>'Gemensamma i utveckling'!U1</f>
        <v>0</v>
      </c>
      <c r="D129" s="94">
        <f>'Gemensamma i utveckling'!U12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5" hidden="1" customHeight="1" outlineLevel="1" x14ac:dyDescent="0.3">
      <c r="C130" s="87">
        <f>'Gemensamma i utveckling'!V1</f>
        <v>0</v>
      </c>
      <c r="D130" s="94">
        <f>'Gemensamma i utveckling'!V12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5" hidden="1" customHeight="1" outlineLevel="1" thickBot="1" x14ac:dyDescent="0.35">
      <c r="C131" s="97">
        <f>'Gemensamma i utveckling'!W1</f>
        <v>0</v>
      </c>
      <c r="D131" s="98">
        <f>'Gemensamma i utveckling'!W12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1009310.3638861307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utveckling'!F12</f>
        <v>318094.01684994122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utveckling'!J12</f>
        <v>466754.81703618943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utveckling'!N12</f>
        <v>224461.53000000003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utveckling'!R12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utveckling'!V12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utveckling'!Z12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utveckling'!AD12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utveckling'!AH12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utveckling'!AL12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utveckling'!AP12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utveckling'!AT12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utveckling'!AX12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utveckling'!BB12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utveckling'!BF12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utveckling'!BJ12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utveckling'!BN12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utveckling'!BR12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utveckling'!BV12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utveckling'!BZ12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utveckling'!CD12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utveckling'!CH12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utveckling'!CL12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utveckling'!CP12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utveckling'!CT12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utveckling'!CX12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utveckling'!DB12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utveckling'!DF12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utveckling'!DJ12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utveckling'!DN12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6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C605-8FF8-4FEE-8DF1-3668B24204BB}">
  <sheetPr>
    <tabColor rgb="FFE7DAC5"/>
  </sheetPr>
  <dimension ref="A1:K165"/>
  <sheetViews>
    <sheetView showZeros="0" workbookViewId="0">
      <selection activeCell="C186" sqref="C186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Tjänster'!B14</f>
        <v>Region Kronoberg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13789976.937323123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Tjänster'!E14</f>
        <v>993779.52652139333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Tjänster'!F14</f>
        <v>127794.29426249357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Tjänster'!G14</f>
        <v>23050.050144509172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Tjänster'!H14</f>
        <v>224534.56957664632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Tjänster'!I14</f>
        <v>1615026.8258790323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Tjänster'!J14</f>
        <v>1242863.4769776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Tjänster'!K14</f>
        <v>1278869.3915362924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Tjänster'!L14</f>
        <v>79979.512445640634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Tjänster'!M14</f>
        <v>83561.866641503118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Tjänster'!N14</f>
        <v>58303.707408777023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Tjänster'!O14</f>
        <v>193872.59907317834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Tjänster'!P14</f>
        <v>535044.08703466144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Tjänster'!Q14</f>
        <v>284510.66340455809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Tjänster'!R14</f>
        <v>296863.34118006134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Tjänster'!S14</f>
        <v>65415.619943259102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Tjänster'!T14</f>
        <v>192630.34360863999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Tjänster'!U14</f>
        <v>144083.00005448112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Tjänster'!V14</f>
        <v>654047.50207944389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Tjänster'!W14</f>
        <v>937286.4064521807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Tjänster'!X14</f>
        <v>386221.88238296652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Tjänster'!Y14</f>
        <v>204309.09779463123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Tjänster'!Z14</f>
        <v>165569.36113300262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Tjänster'!AA14</f>
        <v>723267.52938285179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Tjänster'!AB14</f>
        <v>72822.568150569045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Tjänster'!AC14</f>
        <v>1610773.6537323196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Tjänster'!AD14</f>
        <v>466049.21853420133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Tjänster'!AE14</f>
        <v>121459.97522590699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Tjänster'!AF14</f>
        <v>169002.64467312052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Tjänster'!AG14</f>
        <v>443222.92994648387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Tjänster'!AH14</f>
        <v>303941.77104772581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Tjänster'!AI14</f>
        <v>31936.105969992757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Tjänster'!AJ14</f>
        <v>59883.415125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Tjänster'!AK14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Tjänster'!AL14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Tjänster'!AM14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Tjänster'!AN14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Tjänster'!AO14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Tjänster'!AP14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Tjänster'!AQ14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Tjänster'!AR14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Tjänster'!AS14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Tjänster'!AT14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Tjänster'!AU14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Tjänster'!AV14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Tjänster'!AW14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Tjänster'!AX14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Tjänster'!AY14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Tjänster'!AZ14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5691742.0553458193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Tjänster'!F10</f>
        <v>32024.542680000002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Tjänster'!J10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Tjänster'!N10</f>
        <v>32024.542680000002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Tjänster'!R10</f>
        <v>32024.542680000002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Tjänster'!V10</f>
        <v>154476.72247643064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Tjänster'!Z10</f>
        <v>236179.98599999998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Tjänster'!AD10</f>
        <v>78601.037553792004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Tjänster'!AH10</f>
        <v>31600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Tjänster'!AL10</f>
        <v>785174.39999999991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Tjänster'!AP10</f>
        <v>1057020.352384798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Tjänster'!AT10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Tjänster'!AX10</f>
        <v>23371.4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Tjänster'!BB10</f>
        <v>159105.18693058079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Tjänster'!BF10</f>
        <v>251166.60946606941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Tjänster'!BJ10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Tjänster'!BN10</f>
        <v>27918.996308424001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Tjänster'!BR10</f>
        <v>100191.15159053831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Tjänster'!BV10</f>
        <v>172774.18292296067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Tjänster'!BZ10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Tjänster'!CD10</f>
        <v>90550.432108281617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Tjänster'!CH10</f>
        <v>169545.14941480957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Tjänster'!CL10</f>
        <v>277546.03656000004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Tjänster'!CP10</f>
        <v>1788626.4000000001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Tjänster'!CT10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Tjänster'!CX10</f>
        <v>78869.821556775001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Tjänster'!DB10</f>
        <v>112950.56203236002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Tjänster'!DF10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Tjänster'!DJ10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Tjänster'!DN10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Tjänster'!DR10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Tjänster'!DV10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Tjänster'!DZ10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Tjänster'!ED10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Tjänster'!EH10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Tjänster'!EL10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Tjänster'!EP10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Tjänster'!ET10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Tjänster'!EX10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Tjänster'!FB10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Tjänster'!FF10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Tjänster'!FJ10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Tjänster'!FN10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Tjänster'!FR10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Tjänster'!FV10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Tjänster'!FZ10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Tjänster'!GD10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Tjänster'!GH10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Tjänster'!GL10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Tjänster'!GP10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864812.74604309991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utveckling'!C13</f>
        <v>864812.74604309991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utveckling'!D13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utveckling'!E13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utveckling'!F13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utveckling'!G13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utveckling'!H13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utveckling'!I13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utveckling'!J13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utveckling'!K13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utveckling'!L13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utveckling'!M13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utveckling'!N13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utveckling'!O13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utveckling'!P13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utveckling'!Q13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utveckling'!R13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utveckling'!S13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utveckling'!T13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utveckling'!U13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utveckling'!V13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utveckling'!W13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555221.22579312697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utveckling'!F13</f>
        <v>174983.39090948756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utveckling'!J13</f>
        <v>256761.63738363938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utveckling'!N13</f>
        <v>123476.19750000001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utveckling'!R13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utveckling'!V13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utveckling'!Z13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utveckling'!AD13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utveckling'!AH13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utveckling'!AL13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utveckling'!AP13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utveckling'!AT13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utveckling'!AX13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utveckling'!BB13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utveckling'!BF13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utveckling'!BJ13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utveckling'!BN13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utveckling'!BR13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utveckling'!BV13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utveckling'!BZ13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utveckling'!CD13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utveckling'!CH13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utveckling'!CL13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utveckling'!CP13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utveckling'!CT13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utveckling'!CX13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utveckling'!DB13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utveckling'!DF13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utveckling'!DJ13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utveckling'!DN13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6">
    <cfRule type="cellIs" dxfId="15" priority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040F-0DCE-4E83-817E-8068C53FB793}">
  <sheetPr>
    <tabColor rgb="FFE7DAC5"/>
  </sheetPr>
  <dimension ref="A1:K165"/>
  <sheetViews>
    <sheetView showZeros="0" workbookViewId="0">
      <selection activeCell="C184" sqref="C184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66406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Tjänster'!B15</f>
        <v>Region Kalmar län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16699923.602056639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Tjänster'!E15</f>
        <v>1205841.3687785105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Tjänster'!F15</f>
        <v>155064.21958095318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Tjänster'!G15</f>
        <v>27968.682464168181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Tjänster'!H15</f>
        <v>272447.82719979726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Tjänster'!I15</f>
        <v>1959656.1474242269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Tjänster'!J15</f>
        <v>1508077.1502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Tjänster'!K15</f>
        <v>1551766.3389354062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Tjänster'!L15</f>
        <v>97046.278563692147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Tjänster'!M15</f>
        <v>101393.06854246043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Tjänster'!N15</f>
        <v>70745.090304643134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Tjänster'!O15</f>
        <v>235242.92259608771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Tjänster'!P15</f>
        <v>649216.72971578967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Tjänster'!Q15</f>
        <v>345222.17316422949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Tjänster'!R15</f>
        <v>360210.77926787123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Tjänster'!S15</f>
        <v>79374.608337915182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Tjänster'!T15</f>
        <v>233735.58320162969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Tjänster'!U15</f>
        <v>174828.75966621109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Tjänster'!V15</f>
        <v>793614.19118213677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Tjänster'!W15</f>
        <v>1137293.22564129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Tjänster'!X15</f>
        <v>468637.47025972127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Tjänster'!Y15</f>
        <v>247906.45768377796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Tjänster'!Z15</f>
        <v>200900.07866760527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Tjänster'!AA15</f>
        <v>877605.0264155796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Tjänster'!AB15</f>
        <v>88362.119477371001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Tjänster'!AC15</f>
        <v>1954495.3941724517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Tjänster'!AD15</f>
        <v>565499.09974759235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Tjänster'!AE15</f>
        <v>147378.22511888784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Tjänster'!AF15</f>
        <v>205065.98791903857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Tjänster'!AG15</f>
        <v>505116.11055952322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Tjänster'!AH15</f>
        <v>368799.66979402705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Tjänster'!AI15</f>
        <v>38750.926849047552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Tjänster'!AJ15</f>
        <v>72661.890625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Tjänster'!AK15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Tjänster'!AL15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Tjänster'!AM15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Tjänster'!AN15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Tjänster'!AO15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Tjänster'!AP15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Tjänster'!AQ15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Tjänster'!AR15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Tjänster'!AS15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Tjänster'!AT15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Tjänster'!AU15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Tjänster'!AV15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Tjänster'!AW15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Tjänster'!AX15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Tjänster'!AY15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Tjänster'!AZ15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7203820.4928054474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Tjänster'!F11</f>
        <v>38858.235000000001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Tjänster'!J11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Tjänster'!N11</f>
        <v>38858.235000000001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Tjänster'!R11</f>
        <v>0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Tjänster'!V11</f>
        <v>187440.39045303001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Tjänster'!Z11</f>
        <v>286578.25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Tjänster'!AD11</f>
        <v>95373.651983999996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Tjänster'!AH11</f>
        <v>31600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Tjänster'!AL11</f>
        <v>955200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Tjänster'!AP11</f>
        <v>1282577.10541493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Tjänster'!AT11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Tjänster'!AX11</f>
        <v>49417.118400000007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Tjänster'!BB11</f>
        <v>193056.51934659999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Tjänster'!BF11</f>
        <v>304762.85742187995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Tjänster'!BJ11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Tjänster'!BN11</f>
        <v>33876.609273000002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Tjänster'!BR11</f>
        <v>121570.86370689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Tjänster'!BV11</f>
        <v>209642.33179030652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Tjänster'!BZ11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Tjänster'!CD11</f>
        <v>109872.91857293596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Tjänster'!CH11</f>
        <v>0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Tjänster'!CL11</f>
        <v>336771.37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Tjänster'!CP11</f>
        <v>2170300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Tjänster'!CT11</f>
        <v>525311.25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Tjänster'!CX11</f>
        <v>95699.791596875002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Tjänster'!DB11</f>
        <v>137052.99484500001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Tjänster'!DF11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Tjänster'!DJ11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Tjänster'!DN11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Tjänster'!DR11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t="15.75" hidden="1" customHeight="1" outlineLevel="1" x14ac:dyDescent="0.3">
      <c r="C89" s="87">
        <f>'Valbara Tjänster'!DV1</f>
        <v>0</v>
      </c>
      <c r="D89" s="94">
        <f>'Valbara Tjänster'!DV11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Tjänster'!DZ11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Tjänster'!ED11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Tjänster'!EH11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Tjänster'!EL11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Tjänster'!EP11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Tjänster'!ET11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Tjänster'!EX11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Tjänster'!FB11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Tjänster'!FF11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Tjänster'!FJ11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Tjänster'!FN11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Tjänster'!FR11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Tjänster'!FV11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Tjänster'!FZ11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Tjänster'!GD11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Tjänster'!GH11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Tjänster'!GL11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Tjänster'!GP11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1049354.467057704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utveckling'!C14</f>
        <v>1049354.467057704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utveckling'!D14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utveckling'!E14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utveckling'!F14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utveckling'!G14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utveckling'!H14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utveckling'!I14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utveckling'!J14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utveckling'!K14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utveckling'!L14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utveckling'!M14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utveckling'!N14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utveckling'!O14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utveckling'!P14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utveckling'!Q14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utveckling'!R14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utveckling'!S14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utveckling'!T14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utveckling'!U14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utveckling'!V14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utveckling'!W28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673699.45246185758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utveckling'!F14</f>
        <v>212322.96095532351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utveckling'!J14</f>
        <v>311551.80400653405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utveckling'!N14</f>
        <v>149824.6875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utveckling'!R14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utveckling'!V14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utveckling'!Z14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utveckling'!AD14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utveckling'!AH14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utveckling'!AL14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utveckling'!AP14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utveckling'!AT14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utveckling'!AX14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utveckling'!BB14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utveckling'!BF14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utveckling'!BJ14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utveckling'!BN14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utveckling'!BR14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utveckling'!BV14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utveckling'!BZ14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utveckling'!CD14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utveckling'!CH14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utveckling'!CL14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utveckling'!CP14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utveckling'!CT14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utveckling'!CX14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utveckling'!DB14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utveckling'!DF14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utveckling'!DJ14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utveckling'!DN14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4" priority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8903-395E-4971-AAFE-8D760F7DCB52}">
  <sheetPr>
    <tabColor rgb="FFE7DAC5"/>
  </sheetPr>
  <dimension ref="A1:K165"/>
  <sheetViews>
    <sheetView showZeros="0" workbookViewId="0">
      <selection activeCell="C196" sqref="C196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7.10937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Tjänster'!B16</f>
        <v>Region Gotland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4108823.489996782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Tjänster'!E16</f>
        <v>298608.61597733392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Tjänster'!F16</f>
        <v>38399.339411931287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Tjänster'!G16</f>
        <v>6926.0267374927244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Tjänster'!H16</f>
        <v>67467.637711396746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Tjänster'!I16</f>
        <v>485279.59408673004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Tjänster'!J16</f>
        <v>373452.79592159996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Tjänster'!K16</f>
        <v>384271.77138490445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Tjänster'!L16</f>
        <v>24032.062324258979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Tjänster'!M16</f>
        <v>25108.479980106174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Tjänster'!N16</f>
        <v>17518.965636798664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Tjänster'!O16</f>
        <v>58254.398425588901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Tjänster'!P16</f>
        <v>160768.83257549891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Tjänster'!Q16</f>
        <v>85489.118222641613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Tjänster'!R16</f>
        <v>89200.822796661727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Tjänster'!S16</f>
        <v>19655.936969169768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Tjänster'!T16</f>
        <v>57881.128323864694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Tjänster'!U16</f>
        <v>43293.732748482551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Tjänster'!V16</f>
        <v>196526.70855779681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Tjänster'!W16</f>
        <v>281633.69151379826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Tjänster'!X16</f>
        <v>116051.0743889385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Tjänster'!Y16</f>
        <v>61390.333867699439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Tjänster'!Z16</f>
        <v>49749.905745429925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Tjänster'!AA16</f>
        <v>217325.785213497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Tjänster'!AB16</f>
        <v>21881.559950700375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Tjänster'!AC16</f>
        <v>484001.61057595187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Tjänster'!AD16</f>
        <v>140037.41112573628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Tjänster'!AE16</f>
        <v>36496.017608457529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Tjänster'!AF16</f>
        <v>50781.530989070219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Tjänster'!AG16</f>
        <v>98421.146648769965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Tjänster'!AH16</f>
        <v>91327.733333322292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Tjänster'!AI16</f>
        <v>9596.0886181525857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Tjänster'!AJ16</f>
        <v>17993.632624999998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Tjänster'!AK16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Tjänster'!AL16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Tjänster'!AM16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Tjänster'!AN16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Tjänster'!AO16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Tjänster'!AP16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Tjänster'!AQ16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Tjänster'!AR16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Tjänster'!AS16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Tjänster'!AT16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Tjänster'!AU16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Tjänster'!AV16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Tjänster'!AW16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Tjänster'!AX16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Tjänster'!AY16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Tjänster'!AZ16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1375196.9715247701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Tjänster'!F12</f>
        <v>9622.6618799999997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Tjänster'!J12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Tjänster'!N12</f>
        <v>0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Tjänster'!R12</f>
        <v>9622.6618799999997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Tjänster'!V12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Tjänster'!Z12</f>
        <v>0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Tjänster'!AD12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Tjänster'!AH12</f>
        <v>31600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Tjänster'!AL12</f>
        <v>0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Tjänster'!AP12</f>
        <v>317611.07575876749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Tjänster'!AT12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Tjänster'!AX12</f>
        <v>2957.9264000000003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Tjänster'!BB12</f>
        <v>47807.565356532803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Tjänster'!BF12</f>
        <v>75469.972595343032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Tjänster'!BJ12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Tjänster'!BN12</f>
        <v>8389.0366269839997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Tjänster'!BR12</f>
        <v>30105.209768559118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Tjänster'!BV12</f>
        <v>0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Tjänster'!BZ12</f>
        <v>109080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Tjänster'!CD12</f>
        <v>27208.388265605347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Tjänster'!CH12</f>
        <v>50944.541582218539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Tjänster'!CL12</f>
        <v>83396.402960000007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Tjänster'!CP12</f>
        <v>537442.4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Tjänster'!CT12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Tjänster'!CX12</f>
        <v>0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Tjänster'!DB12</f>
        <v>33939.128450760007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Tjänster'!DF12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Tjänster'!DJ12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Tjänster'!DN12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Tjänster'!DR12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Tjänster'!DV12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5.75" hidden="1" customHeight="1" outlineLevel="1" x14ac:dyDescent="0.3">
      <c r="C90" s="87">
        <f>'Valbara Tjänster'!DZ1</f>
        <v>0</v>
      </c>
      <c r="D90" s="94">
        <f>'Valbara Tjänster'!DZ12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5.75" hidden="1" customHeight="1" outlineLevel="1" x14ac:dyDescent="0.3">
      <c r="C91" s="87">
        <f>'Valbara Tjänster'!ED1</f>
        <v>0</v>
      </c>
      <c r="D91" s="94">
        <f>'Valbara Tjänster'!ED12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5.75" hidden="1" customHeight="1" outlineLevel="1" x14ac:dyDescent="0.3">
      <c r="C92" s="87">
        <f>'Valbara Tjänster'!EH1</f>
        <v>0</v>
      </c>
      <c r="D92" s="94">
        <f>'Valbara Tjänster'!EH12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5.75" hidden="1" customHeight="1" outlineLevel="1" x14ac:dyDescent="0.3">
      <c r="C93" s="87">
        <f>'Valbara Tjänster'!EL1</f>
        <v>0</v>
      </c>
      <c r="D93" s="94">
        <f>'Valbara Tjänster'!EL12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5.75" hidden="1" customHeight="1" outlineLevel="1" x14ac:dyDescent="0.3">
      <c r="C94" s="87">
        <f>'Valbara Tjänster'!EP1</f>
        <v>0</v>
      </c>
      <c r="D94" s="94">
        <f>'Valbara Tjänster'!EP12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5.75" hidden="1" customHeight="1" outlineLevel="1" x14ac:dyDescent="0.3">
      <c r="C95" s="87">
        <f>'Valbara Tjänster'!ET1</f>
        <v>0</v>
      </c>
      <c r="D95" s="94">
        <f>'Valbara Tjänster'!ET12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5.75" hidden="1" customHeight="1" outlineLevel="1" x14ac:dyDescent="0.3">
      <c r="C96" s="87">
        <f>'Valbara Tjänster'!EX1</f>
        <v>0</v>
      </c>
      <c r="D96" s="94">
        <f>'Valbara Tjänster'!EX12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5.75" hidden="1" customHeight="1" outlineLevel="1" x14ac:dyDescent="0.3">
      <c r="C97" s="87">
        <f>'Valbara Tjänster'!FB1</f>
        <v>0</v>
      </c>
      <c r="D97" s="94">
        <f>'Valbara Tjänster'!FB12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5.75" hidden="1" customHeight="1" outlineLevel="1" x14ac:dyDescent="0.3">
      <c r="C98" s="87">
        <f>'Valbara Tjänster'!FF1</f>
        <v>0</v>
      </c>
      <c r="D98" s="94">
        <f>'Valbara Tjänster'!FF12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5.75" hidden="1" customHeight="1" outlineLevel="1" x14ac:dyDescent="0.3">
      <c r="C99" s="87">
        <f>'Valbara Tjänster'!FJ1</f>
        <v>0</v>
      </c>
      <c r="D99" s="94">
        <f>'Valbara Tjänster'!FJ12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5.75" hidden="1" customHeight="1" outlineLevel="1" x14ac:dyDescent="0.3">
      <c r="C100" s="87">
        <f>'Valbara Tjänster'!FN1</f>
        <v>0</v>
      </c>
      <c r="D100" s="94">
        <f>'Valbara Tjänster'!FN12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5.75" hidden="1" customHeight="1" outlineLevel="1" x14ac:dyDescent="0.3">
      <c r="C101" s="87">
        <f>'Valbara Tjänster'!FR1</f>
        <v>0</v>
      </c>
      <c r="D101" s="94">
        <f>'Valbara Tjänster'!FR12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5.75" hidden="1" customHeight="1" outlineLevel="1" x14ac:dyDescent="0.3">
      <c r="C102" s="87">
        <f>'Valbara Tjänster'!FV1</f>
        <v>0</v>
      </c>
      <c r="D102" s="94">
        <f>'Valbara Tjänster'!FV12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5.75" hidden="1" customHeight="1" outlineLevel="1" x14ac:dyDescent="0.3">
      <c r="C103" s="87">
        <f>'Valbara Tjänster'!FZ1</f>
        <v>0</v>
      </c>
      <c r="D103" s="94">
        <f>'Valbara Tjänster'!FZ12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5.75" hidden="1" customHeight="1" outlineLevel="1" x14ac:dyDescent="0.3">
      <c r="C104" s="87">
        <f>'Valbara Tjänster'!GD1</f>
        <v>0</v>
      </c>
      <c r="D104" s="94">
        <f>'Valbara Tjänster'!GD12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5.75" hidden="1" customHeight="1" outlineLevel="1" x14ac:dyDescent="0.3">
      <c r="C105" s="87">
        <f>'Valbara Tjänster'!GH1</f>
        <v>0</v>
      </c>
      <c r="D105" s="94">
        <f>'Valbara Tjänster'!GH12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5.75" hidden="1" customHeight="1" outlineLevel="1" x14ac:dyDescent="0.3">
      <c r="C106" s="87">
        <f>'Valbara Tjänster'!GL1</f>
        <v>0</v>
      </c>
      <c r="D106" s="94">
        <f>'Valbara Tjänster'!GL12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5.75" hidden="1" customHeight="1" outlineLevel="1" thickBot="1" x14ac:dyDescent="0.35">
      <c r="C107" s="97">
        <f>'Valbara Tjänster'!GP1</f>
        <v>0</v>
      </c>
      <c r="D107" s="98">
        <f>'Valbara Tjänster'!GP12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259856.97056914406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utveckling'!C15</f>
        <v>259856.97056914406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utveckling'!D15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utveckling'!E15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utveckling'!F15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utveckling'!G15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utveckling'!H15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utveckling'!I15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utveckling'!J15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utveckling'!K15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utveckling'!L15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utveckling'!M15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utveckling'!N15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utveckling'!O15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utveckling'!P15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utveckling'!Q15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utveckling'!R15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utveckling'!S15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utveckling'!T15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utveckling'!U15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utveckling'!V15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utveckling'!W15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52578.612040241147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87" t="str">
        <f>'Valbara i utveckling'!F1</f>
        <v>1177 sammanhållen planering endast Q1&amp;Q2</v>
      </c>
      <c r="D135" s="94">
        <f>'Valbara i utveckling'!F15</f>
        <v>52578.612040241147</v>
      </c>
      <c r="E135" s="95"/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t="28.8" hidden="1" outlineLevel="1" x14ac:dyDescent="0.3">
      <c r="C136" s="87" t="str">
        <f>'Valbara i utveckling'!J1</f>
        <v>Invånarens samtycken på 1177</v>
      </c>
      <c r="D136" s="94">
        <f>'Valbara i utveckling'!J15</f>
        <v>0</v>
      </c>
      <c r="E136" s="95"/>
      <c r="F136" s="95" t="str">
        <f>'Valbara i utveckling'!J30</f>
        <v>Kvartal förskott</v>
      </c>
      <c r="G136" s="95"/>
      <c r="H136" s="95" t="str">
        <f>'Valbara i utveckling'!J31</f>
        <v>Dec,Mar,Jun,Sep</v>
      </c>
      <c r="I136" s="95"/>
      <c r="J136" s="106" t="str">
        <f>'Valbara i utveckling'!J32</f>
        <v>Skåne och VGR kompletteringsfinansierar</v>
      </c>
    </row>
    <row r="137" spans="3:10" ht="28.8" hidden="1" outlineLevel="1" x14ac:dyDescent="0.3">
      <c r="C137" s="87" t="str">
        <f>'Valbara i utveckling'!N1</f>
        <v>Elektronisk beställning och svar av lab.undersökningar Ny 2025</v>
      </c>
      <c r="D137" s="94">
        <f>'Valbara i utveckling'!N15</f>
        <v>0</v>
      </c>
      <c r="E137" s="95"/>
      <c r="F137" s="95" t="str">
        <f>'Valbara i utveckling'!N30</f>
        <v>Kvartal förskott</v>
      </c>
      <c r="G137" s="95"/>
      <c r="H137" s="95" t="str">
        <f>'Valbara i utveckling'!N31</f>
        <v>Mar,Jun,Sep,Dec,</v>
      </c>
      <c r="I137" s="95"/>
      <c r="J137" s="106" t="str">
        <f>'Valbara i utveckling'!N32</f>
        <v>3/4 av projektet 2025</v>
      </c>
    </row>
    <row r="138" spans="3:10" hidden="1" outlineLevel="1" x14ac:dyDescent="0.3">
      <c r="C138" s="87" t="str">
        <f>'Valbara i utveckling'!R1</f>
        <v>Barn och ungas rätt till information i 1177</v>
      </c>
      <c r="D138" s="94">
        <f>'Valbara i utveckling'!R15</f>
        <v>0</v>
      </c>
      <c r="E138" s="95"/>
      <c r="F138" s="95" t="str">
        <f>'Valbara i utveckling'!R30</f>
        <v xml:space="preserve"> -</v>
      </c>
      <c r="G138" s="95"/>
      <c r="H138" s="95" t="str">
        <f>'Valbara i utveckling'!R31</f>
        <v xml:space="preserve"> -</v>
      </c>
      <c r="I138" s="95"/>
      <c r="J138" s="106" t="str">
        <f>'Valbara i utveckling'!R32</f>
        <v>Väntar Avsiktsförkl</v>
      </c>
    </row>
    <row r="139" spans="3:10" hidden="1" outlineLevel="1" x14ac:dyDescent="0.3">
      <c r="C139" s="87" t="str">
        <f>'Valbara i utveckling'!V1</f>
        <v>1177 sammanhållen planering Steg 2</v>
      </c>
      <c r="D139" s="94">
        <f>'Valbara i utveckling'!V15</f>
        <v>0</v>
      </c>
      <c r="E139" s="95"/>
      <c r="F139" s="74" t="str">
        <f>'Valbara i utveckling'!V30</f>
        <v xml:space="preserve"> -</v>
      </c>
      <c r="G139" s="95"/>
      <c r="H139" s="74" t="str">
        <f>'Valbara i utveckling'!V31</f>
        <v xml:space="preserve"> -</v>
      </c>
      <c r="I139" s="95"/>
      <c r="J139" s="106" t="str">
        <f>'Valbara i utveckling'!V32</f>
        <v>Väntar Avsiktsförkl</v>
      </c>
    </row>
    <row r="140" spans="3:10" hidden="1" outlineLevel="1" x14ac:dyDescent="0.3">
      <c r="C140" s="87" t="str">
        <f>'Valbara i utveckling'!Z1</f>
        <v>Fortsatt utveckling 1177 för vårdpersonal​</v>
      </c>
      <c r="D140" s="94">
        <f>'Valbara i utveckling'!Z15</f>
        <v>0</v>
      </c>
      <c r="E140" s="95"/>
      <c r="F140" s="95" t="str">
        <f>'Valbara i utveckling'!Z30</f>
        <v xml:space="preserve"> -</v>
      </c>
      <c r="G140" s="95"/>
      <c r="H140" s="95" t="str">
        <f>'Valbara i utveckling'!Z31</f>
        <v xml:space="preserve"> -</v>
      </c>
      <c r="I140" s="95"/>
      <c r="J140" s="106" t="str">
        <f>'Valbara i utveckling'!Z32</f>
        <v>Väntar Avsiktsförkl</v>
      </c>
    </row>
    <row r="141" spans="3:10" hidden="1" outlineLevel="1" x14ac:dyDescent="0.3">
      <c r="C141" s="87" t="str">
        <f>'Valbara i utveckling'!AD1</f>
        <v>Fristående hänvisningsstöd (RGS webb 2.0)​</v>
      </c>
      <c r="D141" s="94">
        <f>'Valbara i utveckling'!AD15</f>
        <v>0</v>
      </c>
      <c r="E141" s="95"/>
      <c r="F141" s="95" t="str">
        <f>'Valbara i utveckling'!AD30</f>
        <v xml:space="preserve"> -</v>
      </c>
      <c r="G141" s="95"/>
      <c r="H141" s="95" t="str">
        <f>'Valbara i utveckling'!AD31</f>
        <v xml:space="preserve"> -</v>
      </c>
      <c r="I141" s="95"/>
      <c r="J141" s="106" t="str">
        <f>'Valbara i utveckling'!AD32</f>
        <v>Väntar intresseanmälan</v>
      </c>
    </row>
    <row r="142" spans="3:10" hidden="1" outlineLevel="1" x14ac:dyDescent="0.3">
      <c r="C142" s="87">
        <f>'Valbara i utveckling'!AH1</f>
        <v>0</v>
      </c>
      <c r="D142" s="94">
        <f>'Valbara i utveckling'!AH15</f>
        <v>0</v>
      </c>
      <c r="E142" s="95"/>
      <c r="F142" s="95">
        <f>'Valbara i utveckling'!AH30</f>
        <v>0</v>
      </c>
      <c r="G142" s="95"/>
      <c r="H142" s="95">
        <f>'Valbara i utveckling'!AH31</f>
        <v>0</v>
      </c>
      <c r="I142" s="95"/>
      <c r="J142" s="106">
        <f>'Valbara i utveckling'!AH32</f>
        <v>0</v>
      </c>
    </row>
    <row r="143" spans="3:10" hidden="1" outlineLevel="1" x14ac:dyDescent="0.3">
      <c r="C143" s="87">
        <f>'Valbara i utveckling'!AL1</f>
        <v>0</v>
      </c>
      <c r="D143" s="94">
        <f>'Valbara i utveckling'!AL15</f>
        <v>0</v>
      </c>
      <c r="E143" s="95"/>
      <c r="F143" s="95">
        <f>'Valbara i utveckling'!AL30</f>
        <v>0</v>
      </c>
      <c r="G143" s="95"/>
      <c r="H143" s="95">
        <f>'Valbara i utveckling'!AL31</f>
        <v>0</v>
      </c>
      <c r="I143" s="95"/>
      <c r="J143" s="106">
        <f>'Valbara i utveckling'!AL32</f>
        <v>0</v>
      </c>
    </row>
    <row r="144" spans="3:10" hidden="1" outlineLevel="1" x14ac:dyDescent="0.3">
      <c r="C144" s="87">
        <f>'Valbara i utveckling'!AP1</f>
        <v>0</v>
      </c>
      <c r="D144" s="94">
        <f>'Valbara i utveckling'!AP15</f>
        <v>0</v>
      </c>
      <c r="E144" s="95"/>
      <c r="F144" s="95">
        <f>'Valbara i utveckling'!AP30</f>
        <v>0</v>
      </c>
      <c r="G144" s="95"/>
      <c r="H144" s="95">
        <f>'Valbara i utveckling'!AP31</f>
        <v>0</v>
      </c>
      <c r="I144" s="95"/>
      <c r="J144" s="106">
        <f>'Valbara i utveckling'!AP32</f>
        <v>0</v>
      </c>
    </row>
    <row r="145" spans="3:10" hidden="1" outlineLevel="1" x14ac:dyDescent="0.3">
      <c r="C145" s="87">
        <f>'Valbara i utveckling'!AT1</f>
        <v>0</v>
      </c>
      <c r="D145" s="94">
        <f>'Valbara i utveckling'!AT15</f>
        <v>0</v>
      </c>
      <c r="E145" s="95"/>
      <c r="F145" s="95">
        <f>'Valbara i utveckling'!AT30</f>
        <v>0</v>
      </c>
      <c r="G145" s="95"/>
      <c r="H145" s="95">
        <f>'Valbara i utveckling'!AT31</f>
        <v>0</v>
      </c>
      <c r="I145" s="95"/>
      <c r="J145" s="106">
        <f>'Valbara i utveckling'!AT32</f>
        <v>0</v>
      </c>
    </row>
    <row r="146" spans="3:10" hidden="1" outlineLevel="1" x14ac:dyDescent="0.3">
      <c r="C146" s="87">
        <f>'Valbara i utveckling'!AX1</f>
        <v>0</v>
      </c>
      <c r="D146" s="94">
        <f>'Valbara i utveckling'!AX15</f>
        <v>0</v>
      </c>
      <c r="E146" s="95"/>
      <c r="F146" s="95">
        <f>'Valbara i utveckling'!AX30</f>
        <v>0</v>
      </c>
      <c r="G146" s="95"/>
      <c r="H146" s="95">
        <f>'Valbara i utveckling'!AX31</f>
        <v>0</v>
      </c>
      <c r="I146" s="95"/>
      <c r="J146" s="106">
        <f>'Valbara i utveckling'!AX32</f>
        <v>0</v>
      </c>
    </row>
    <row r="147" spans="3:10" hidden="1" outlineLevel="1" x14ac:dyDescent="0.3">
      <c r="C147" s="87">
        <f>'Valbara i utveckling'!BB1</f>
        <v>0</v>
      </c>
      <c r="D147" s="94">
        <f>'Valbara i utveckling'!BB15</f>
        <v>0</v>
      </c>
      <c r="E147" s="95"/>
      <c r="F147" s="95">
        <f>'Valbara i utveckling'!BB30</f>
        <v>0</v>
      </c>
      <c r="G147" s="95"/>
      <c r="H147" s="95">
        <f>'Valbara i utveckling'!BB31</f>
        <v>0</v>
      </c>
      <c r="I147" s="95"/>
      <c r="J147" s="106">
        <f>'Valbara i utveckling'!BB32</f>
        <v>0</v>
      </c>
    </row>
    <row r="148" spans="3:10" hidden="1" outlineLevel="1" x14ac:dyDescent="0.3">
      <c r="C148" s="87">
        <f>'Valbara i utveckling'!BF1</f>
        <v>0</v>
      </c>
      <c r="D148" s="94">
        <f>'Valbara i utveckling'!BF15</f>
        <v>0</v>
      </c>
      <c r="E148" s="95"/>
      <c r="F148" s="95">
        <f>'Valbara i utveckling'!BF30</f>
        <v>0</v>
      </c>
      <c r="G148" s="95"/>
      <c r="H148" s="95">
        <f>'Valbara i utveckling'!BF31</f>
        <v>0</v>
      </c>
      <c r="I148" s="95"/>
      <c r="J148" s="10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utveckling'!BJ15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utveckling'!BN15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utveckling'!BR15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utveckling'!BV15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utveckling'!BZ15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utveckling'!CD15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utveckling'!CH15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utveckling'!CL15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utveckling'!CP15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utveckling'!CT15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utveckling'!CX15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utveckling'!DB15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utveckling'!DF15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utveckling'!DJ15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utveckling'!DN15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>
      <c r="C164" s="95"/>
      <c r="D164" s="95"/>
      <c r="E164" s="95"/>
      <c r="F164" s="95"/>
      <c r="G164" s="95"/>
      <c r="H164" s="95"/>
      <c r="I164" s="95"/>
      <c r="J164" s="95"/>
    </row>
    <row r="165" spans="3:10" collapsed="1" x14ac:dyDescent="0.3">
      <c r="C165" s="95"/>
      <c r="D165" s="95"/>
      <c r="E165" s="95"/>
      <c r="F165" s="95"/>
      <c r="G165" s="95"/>
      <c r="H165" s="95"/>
      <c r="I165" s="95"/>
      <c r="J165" s="95"/>
    </row>
  </sheetData>
  <mergeCells count="3">
    <mergeCell ref="C2:J2"/>
    <mergeCell ref="A3:A7"/>
    <mergeCell ref="C3:J3"/>
  </mergeCells>
  <conditionalFormatting sqref="D8:D55">
    <cfRule type="cellIs" dxfId="13" priority="1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16FC-6DE0-46D9-AE72-326BC65E2874}">
  <sheetPr>
    <tabColor rgb="FFE7DAC5"/>
  </sheetPr>
  <dimension ref="A1:K165"/>
  <sheetViews>
    <sheetView showZeros="0" workbookViewId="0">
      <selection activeCell="C186" sqref="C186"/>
    </sheetView>
  </sheetViews>
  <sheetFormatPr defaultRowHeight="14.4" outlineLevelRow="1" x14ac:dyDescent="0.3"/>
  <cols>
    <col min="1" max="1" width="21" customWidth="1"/>
    <col min="3" max="3" width="44.88671875" bestFit="1" customWidth="1"/>
    <col min="4" max="4" width="26.33203125" customWidth="1"/>
    <col min="6" max="6" width="28.88671875" customWidth="1"/>
    <col min="7" max="7" width="5.33203125" customWidth="1"/>
    <col min="8" max="8" width="21.6640625" bestFit="1" customWidth="1"/>
    <col min="9" max="9" width="4.6640625" customWidth="1"/>
    <col min="10" max="10" width="24.33203125" bestFit="1" customWidth="1"/>
    <col min="11" max="11" width="4.6640625" customWidth="1"/>
  </cols>
  <sheetData>
    <row r="1" spans="1:11" ht="40.65" customHeight="1" thickBot="1" x14ac:dyDescent="0.7">
      <c r="C1" s="45" t="str">
        <f>'Gemensamma Tjänster'!B17</f>
        <v>Region Blekinge</v>
      </c>
    </row>
    <row r="2" spans="1:11" ht="92.25" customHeight="1" x14ac:dyDescent="0.5">
      <c r="C2" s="322" t="s">
        <v>57</v>
      </c>
      <c r="D2" s="323"/>
      <c r="E2" s="323"/>
      <c r="F2" s="323"/>
      <c r="G2" s="323"/>
      <c r="H2" s="323"/>
      <c r="I2" s="323"/>
      <c r="J2" s="324"/>
    </row>
    <row r="3" spans="1:11" ht="21.75" customHeight="1" thickBot="1" x14ac:dyDescent="0.35">
      <c r="A3" s="328" t="s">
        <v>41</v>
      </c>
      <c r="C3" s="325" t="s">
        <v>42</v>
      </c>
      <c r="D3" s="326"/>
      <c r="E3" s="326"/>
      <c r="F3" s="326"/>
      <c r="G3" s="326"/>
      <c r="H3" s="326"/>
      <c r="I3" s="326"/>
      <c r="J3" s="327"/>
    </row>
    <row r="4" spans="1:11" x14ac:dyDescent="0.3">
      <c r="A4" s="328"/>
    </row>
    <row r="5" spans="1:11" ht="15.6" x14ac:dyDescent="0.3">
      <c r="A5" s="328"/>
      <c r="D5" s="39" t="s">
        <v>172</v>
      </c>
      <c r="E5" s="43"/>
      <c r="F5" s="39"/>
      <c r="G5" s="39"/>
      <c r="H5" s="44"/>
      <c r="I5" s="39"/>
      <c r="J5" s="39"/>
      <c r="K5" s="5"/>
    </row>
    <row r="6" spans="1:11" ht="15" thickBot="1" x14ac:dyDescent="0.35">
      <c r="A6" s="328"/>
    </row>
    <row r="7" spans="1:11" ht="21" x14ac:dyDescent="0.3">
      <c r="A7" s="328"/>
      <c r="C7" s="88" t="s">
        <v>30</v>
      </c>
      <c r="D7" s="89">
        <f>SUM(D8:D55)</f>
        <v>10639590.589945279</v>
      </c>
      <c r="E7" s="90"/>
      <c r="F7" s="91" t="s">
        <v>36</v>
      </c>
      <c r="G7" s="91"/>
      <c r="H7" s="76" t="s">
        <v>37</v>
      </c>
      <c r="I7" s="92"/>
      <c r="J7" s="93" t="s">
        <v>45</v>
      </c>
      <c r="K7" s="40"/>
    </row>
    <row r="8" spans="1:11" ht="15" hidden="1" customHeight="1" outlineLevel="1" x14ac:dyDescent="0.3">
      <c r="C8" s="87" t="str">
        <f>'Gemensamma Tjänster'!E2</f>
        <v>Identifierings-tjänster SITHS</v>
      </c>
      <c r="D8" s="94">
        <f>'Gemensamma Tjänster'!E17</f>
        <v>770359.67311507172</v>
      </c>
      <c r="E8" s="95"/>
      <c r="F8" s="74" t="str">
        <f>'Gemensamma Tjänster'!E31</f>
        <v>Kvartal förskott</v>
      </c>
      <c r="G8" s="95"/>
      <c r="H8" s="74" t="str">
        <f>'Gemensamma Tjänster'!E32</f>
        <v>Dec,Mar,Jun,Sep</v>
      </c>
      <c r="I8" s="95"/>
      <c r="J8" s="96" t="str">
        <f>'Gemensamma Tjänster'!E33</f>
        <v>N/A</v>
      </c>
    </row>
    <row r="9" spans="1:11" ht="15" hidden="1" customHeight="1" outlineLevel="1" x14ac:dyDescent="0.3">
      <c r="C9" s="87" t="str">
        <f>'Gemensamma Tjänster'!F2</f>
        <v>Katalogtjänster HSA</v>
      </c>
      <c r="D9" s="94">
        <f>'Gemensamma Tjänster'!F17</f>
        <v>99063.794460155375</v>
      </c>
      <c r="E9" s="95"/>
      <c r="F9" s="74" t="str">
        <f>'Gemensamma Tjänster'!F31</f>
        <v>Kvartal förskott</v>
      </c>
      <c r="G9" s="95"/>
      <c r="H9" s="74" t="str">
        <f>'Gemensamma Tjänster'!F32</f>
        <v>Dec,Mar,Jun,Sep</v>
      </c>
      <c r="I9" s="95"/>
      <c r="J9" s="96" t="str">
        <f>'Gemensamma Tjänster'!F33</f>
        <v>N/A</v>
      </c>
    </row>
    <row r="10" spans="1:11" ht="15" hidden="1" customHeight="1" outlineLevel="1" x14ac:dyDescent="0.3">
      <c r="C10" s="87" t="str">
        <f>'Gemensamma Tjänster'!G2</f>
        <v>Kommunikations-tjänster Sjunet</v>
      </c>
      <c r="D10" s="94">
        <f>'Gemensamma Tjänster'!G17</f>
        <v>17867.976367721887</v>
      </c>
      <c r="E10" s="95"/>
      <c r="F10" s="74" t="str">
        <f>'Gemensamma Tjänster'!G31</f>
        <v>Kvartal förskott</v>
      </c>
      <c r="G10" s="95"/>
      <c r="H10" s="74" t="str">
        <f>'Gemensamma Tjänster'!G32</f>
        <v>Dec,Mar,Jun,Sep</v>
      </c>
      <c r="I10" s="95"/>
      <c r="J10" s="96" t="str">
        <f>'Gemensamma Tjänster'!G33</f>
        <v>N/A</v>
      </c>
    </row>
    <row r="11" spans="1:11" ht="15" hidden="1" customHeight="1" outlineLevel="1" x14ac:dyDescent="0.3">
      <c r="C11" s="87" t="str">
        <f>'Gemensamma Tjänster'!H2</f>
        <v>Säkerhetstjänster gemensam</v>
      </c>
      <c r="D11" s="94">
        <f>'Gemensamma Tjänster'!H17</f>
        <v>174055.08264752422</v>
      </c>
      <c r="E11" s="95"/>
      <c r="F11" s="74" t="str">
        <f>'Gemensamma Tjänster'!H31</f>
        <v>Kvartal förskott</v>
      </c>
      <c r="G11" s="95"/>
      <c r="H11" s="74" t="str">
        <f>'Gemensamma Tjänster'!H32</f>
        <v>Dec,Mar,Jun,Sep</v>
      </c>
      <c r="I11" s="95"/>
      <c r="J11" s="96" t="str">
        <f>'Gemensamma Tjänster'!H33</f>
        <v>N/A</v>
      </c>
    </row>
    <row r="12" spans="1:11" ht="15" hidden="1" customHeight="1" outlineLevel="1" x14ac:dyDescent="0.3">
      <c r="C12" s="87" t="str">
        <f>'Gemensamma Tjänster'!I2</f>
        <v>1177 inloggningsportal (e-tjänster)</v>
      </c>
      <c r="D12" s="94">
        <f>'Gemensamma Tjänster'!I17</f>
        <v>1251939.1921981403</v>
      </c>
      <c r="E12" s="95"/>
      <c r="F12" s="74" t="str">
        <f>'Gemensamma Tjänster'!I31</f>
        <v>Kvartal förskott</v>
      </c>
      <c r="G12" s="95"/>
      <c r="H12" s="74" t="str">
        <f>'Gemensamma Tjänster'!I32</f>
        <v>Dec,Mar,Jun,Sep</v>
      </c>
      <c r="I12" s="95"/>
      <c r="J12" s="96" t="str">
        <f>'Gemensamma Tjänster'!I33</f>
        <v>N/A</v>
      </c>
    </row>
    <row r="13" spans="1:11" ht="15" hidden="1" customHeight="1" outlineLevel="1" x14ac:dyDescent="0.3">
      <c r="C13" s="87" t="str">
        <f>'Gemensamma Tjänster'!J2</f>
        <v xml:space="preserve">1177 på telefon </v>
      </c>
      <c r="D13" s="94">
        <f>'Gemensamma Tjänster'!J17</f>
        <v>963444.98583359993</v>
      </c>
      <c r="E13" s="95"/>
      <c r="F13" s="74" t="str">
        <f>'Gemensamma Tjänster'!J31</f>
        <v>Kvartal förskott</v>
      </c>
      <c r="G13" s="95"/>
      <c r="H13" s="74" t="str">
        <f>'Gemensamma Tjänster'!J32</f>
        <v>Dec,Mar,Jun,Sep</v>
      </c>
      <c r="I13" s="95"/>
      <c r="J13" s="96" t="str">
        <f>'Gemensamma Tjänster'!J33</f>
        <v>N/A</v>
      </c>
    </row>
    <row r="14" spans="1:11" ht="15" hidden="1" customHeight="1" outlineLevel="1" x14ac:dyDescent="0.3">
      <c r="C14" s="87" t="str">
        <f>'Gemensamma Tjänster'!K2</f>
        <v>1177.se</v>
      </c>
      <c r="D14" s="94">
        <f>'Gemensamma Tjänster'!K17</f>
        <v>991356.11081595439</v>
      </c>
      <c r="E14" s="95"/>
      <c r="F14" s="74" t="str">
        <f>'Gemensamma Tjänster'!K31</f>
        <v>Kvartal förskott</v>
      </c>
      <c r="G14" s="95"/>
      <c r="H14" s="74" t="str">
        <f>'Gemensamma Tjänster'!K32</f>
        <v>Dec,Mar,Jun,Sep</v>
      </c>
      <c r="I14" s="95"/>
      <c r="J14" s="96" t="str">
        <f>'Gemensamma Tjänster'!K33</f>
        <v>N/A</v>
      </c>
    </row>
    <row r="15" spans="1:11" ht="15" hidden="1" customHeight="1" outlineLevel="1" x14ac:dyDescent="0.3">
      <c r="C15" s="87" t="str">
        <f>'Gemensamma Tjänster'!L2</f>
        <v>Eira 
(biblioteks- konsortium)</v>
      </c>
      <c r="D15" s="94">
        <f>'Gemensamma Tjänster'!L17</f>
        <v>61998.652034214727</v>
      </c>
      <c r="E15" s="95"/>
      <c r="F15" s="74" t="str">
        <f>'Gemensamma Tjänster'!L31</f>
        <v>Kvartal förskott</v>
      </c>
      <c r="G15" s="95"/>
      <c r="H15" s="74" t="str">
        <f>'Gemensamma Tjänster'!L32</f>
        <v>Dec,Mar,Jun,Sep</v>
      </c>
      <c r="I15" s="95"/>
      <c r="J15" s="96" t="str">
        <f>'Gemensamma Tjänster'!L33</f>
        <v>N/A</v>
      </c>
    </row>
    <row r="16" spans="1:11" ht="15" hidden="1" customHeight="1" outlineLevel="1" x14ac:dyDescent="0.3">
      <c r="C16" s="87" t="str">
        <f>'Gemensamma Tjänster'!M2</f>
        <v>Elektronisk remiss</v>
      </c>
      <c r="D16" s="94">
        <f>'Gemensamma Tjänster'!M17</f>
        <v>64775.627342779444</v>
      </c>
      <c r="E16" s="95"/>
      <c r="F16" s="74" t="str">
        <f>'Gemensamma Tjänster'!M31</f>
        <v>Kvartal förskott</v>
      </c>
      <c r="G16" s="95"/>
      <c r="H16" s="74" t="str">
        <f>'Gemensamma Tjänster'!M32</f>
        <v>Dec,Mar,Jun,Sep</v>
      </c>
      <c r="I16" s="95"/>
      <c r="J16" s="96" t="str">
        <f>'Gemensamma Tjänster'!M33</f>
        <v>N/A</v>
      </c>
    </row>
    <row r="17" spans="3:10" ht="15" hidden="1" customHeight="1" outlineLevel="1" x14ac:dyDescent="0.3">
      <c r="C17" s="87" t="str">
        <f>'Gemensamma Tjänster'!N2</f>
        <v>Födelseanmälan</v>
      </c>
      <c r="D17" s="94">
        <f>'Gemensamma Tjänster'!N17</f>
        <v>45195.965284212725</v>
      </c>
      <c r="E17" s="95"/>
      <c r="F17" s="74" t="str">
        <f>'Gemensamma Tjänster'!N31</f>
        <v>Kvartal förskott</v>
      </c>
      <c r="G17" s="95"/>
      <c r="H17" s="74" t="str">
        <f>'Gemensamma Tjänster'!N32</f>
        <v>Dec,Mar,Jun,Sep</v>
      </c>
      <c r="I17" s="95"/>
      <c r="J17" s="96" t="str">
        <f>'Gemensamma Tjänster'!N33</f>
        <v>N/A</v>
      </c>
    </row>
    <row r="18" spans="3:10" ht="15" hidden="1" customHeight="1" outlineLevel="1" x14ac:dyDescent="0.3">
      <c r="C18" s="87" t="str">
        <f>'Gemensamma Tjänster'!O2</f>
        <v>Infektions-verktyget</v>
      </c>
      <c r="D18" s="94">
        <f>'Gemensamma Tjänster'!O17</f>
        <v>150286.48514300815</v>
      </c>
      <c r="E18" s="95"/>
      <c r="F18" s="74" t="str">
        <f>'Gemensamma Tjänster'!O31</f>
        <v>Kvartal förskott</v>
      </c>
      <c r="G18" s="95"/>
      <c r="H18" s="74" t="str">
        <f>'Gemensamma Tjänster'!O32</f>
        <v>Dec,Mar,Jun,Sep</v>
      </c>
      <c r="I18" s="95"/>
      <c r="J18" s="96" t="str">
        <f>'Gemensamma Tjänster'!O33</f>
        <v>N/A</v>
      </c>
    </row>
    <row r="19" spans="3:10" ht="15" hidden="1" customHeight="1" outlineLevel="1" x14ac:dyDescent="0.3">
      <c r="C19" s="87" t="str">
        <f>'Gemensamma Tjänster'!P2</f>
        <v>1177 journal</v>
      </c>
      <c r="D19" s="94">
        <f>'Gemensamma Tjänster'!P17</f>
        <v>414756.36898351903</v>
      </c>
      <c r="E19" s="95"/>
      <c r="F19" s="74" t="str">
        <f>'Gemensamma Tjänster'!P31</f>
        <v>Kvartal förskott</v>
      </c>
      <c r="G19" s="95"/>
      <c r="H19" s="74" t="str">
        <f>'Gemensamma Tjänster'!P32</f>
        <v>Dec,Mar,Jun,Sep</v>
      </c>
      <c r="I19" s="95"/>
      <c r="J19" s="96" t="str">
        <f>'Gemensamma Tjänster'!P33</f>
        <v>N/A</v>
      </c>
    </row>
    <row r="20" spans="3:10" ht="15" hidden="1" customHeight="1" outlineLevel="1" x14ac:dyDescent="0.3">
      <c r="C20" s="87" t="str">
        <f>'Gemensamma Tjänster'!Q2</f>
        <v>Intygstjänster Webcert</v>
      </c>
      <c r="D20" s="94">
        <f>'Gemensamma Tjänster'!Q17</f>
        <v>220547.45122923332</v>
      </c>
      <c r="E20" s="95"/>
      <c r="F20" s="74" t="str">
        <f>'Gemensamma Tjänster'!Q31</f>
        <v>Kvartal förskott</v>
      </c>
      <c r="G20" s="95"/>
      <c r="H20" s="74" t="str">
        <f>'Gemensamma Tjänster'!Q32</f>
        <v>Dec,Mar,Jun,Sep</v>
      </c>
      <c r="I20" s="95"/>
      <c r="J20" s="96" t="str">
        <f>'Gemensamma Tjänster'!Q33</f>
        <v>N/A</v>
      </c>
    </row>
    <row r="21" spans="3:10" ht="15" hidden="1" customHeight="1" outlineLevel="1" x14ac:dyDescent="0.3">
      <c r="C21" s="87" t="str">
        <f>'Gemensamma Tjänster'!R2</f>
        <v>Nationell patientöversikt</v>
      </c>
      <c r="D21" s="94">
        <f>'Gemensamma Tjänster'!R17</f>
        <v>230123.02061789052</v>
      </c>
      <c r="E21" s="95"/>
      <c r="F21" s="74" t="str">
        <f>'Gemensamma Tjänster'!R31</f>
        <v>Kvartal förskott</v>
      </c>
      <c r="G21" s="95"/>
      <c r="H21" s="74" t="str">
        <f>'Gemensamma Tjänster'!R32</f>
        <v>Dec,Mar,Jun,Sep</v>
      </c>
      <c r="I21" s="95"/>
      <c r="J21" s="96" t="str">
        <f>'Gemensamma Tjänster'!R33</f>
        <v>N/A</v>
      </c>
    </row>
    <row r="22" spans="3:10" ht="15" hidden="1" customHeight="1" outlineLevel="1" x14ac:dyDescent="0.3">
      <c r="C22" s="87" t="str">
        <f>'Gemensamma Tjänster'!S2</f>
        <v>Pascal</v>
      </c>
      <c r="D22" s="94">
        <f>'Gemensamma Tjänster'!S17</f>
        <v>50708.989520548363</v>
      </c>
      <c r="E22" s="95"/>
      <c r="F22" s="74" t="str">
        <f>'Gemensamma Tjänster'!S31</f>
        <v>Kvartal förskott</v>
      </c>
      <c r="G22" s="95"/>
      <c r="H22" s="74" t="str">
        <f>'Gemensamma Tjänster'!S32</f>
        <v>Dec,Mar,Jun,Sep</v>
      </c>
      <c r="I22" s="95"/>
      <c r="J22" s="96" t="str">
        <f>'Gemensamma Tjänster'!S33</f>
        <v>N/A</v>
      </c>
    </row>
    <row r="23" spans="3:10" ht="15" hidden="1" customHeight="1" outlineLevel="1" x14ac:dyDescent="0.3">
      <c r="C23" s="87" t="str">
        <f>'Gemensamma Tjänster'!T2</f>
        <v>Rikshandboken i barnhälsovård</v>
      </c>
      <c r="D23" s="94">
        <f>'Gemensamma Tjänster'!T17</f>
        <v>149323.51147727267</v>
      </c>
      <c r="E23" s="95"/>
      <c r="F23" s="74" t="str">
        <f>'Gemensamma Tjänster'!T31</f>
        <v>Kvartal förskott</v>
      </c>
      <c r="G23" s="95"/>
      <c r="H23" s="74" t="str">
        <f>'Gemensamma Tjänster'!T32</f>
        <v>Dec,Mar,Jun,Sep</v>
      </c>
      <c r="I23" s="95"/>
      <c r="J23" s="96" t="str">
        <f>'Gemensamma Tjänster'!T33</f>
        <v>N/A</v>
      </c>
    </row>
    <row r="24" spans="3:10" ht="15" hidden="1" customHeight="1" outlineLevel="1" x14ac:dyDescent="0.3">
      <c r="C24" s="87" t="str">
        <f>'Gemensamma Tjänster'!U2</f>
        <v>1177 högkostnadsskydd</v>
      </c>
      <c r="D24" s="94">
        <f>'Gemensamma Tjänster'!U17</f>
        <v>111690.50062033</v>
      </c>
      <c r="E24" s="95"/>
      <c r="F24" s="74" t="str">
        <f>'Gemensamma Tjänster'!U31</f>
        <v>Kvartal förskott</v>
      </c>
      <c r="G24" s="95"/>
      <c r="H24" s="74" t="str">
        <f>'Gemensamma Tjänster'!U32</f>
        <v>Dec,Mar,Jun,Sep</v>
      </c>
      <c r="I24" s="95"/>
      <c r="J24" s="96" t="str">
        <f>'Gemensamma Tjänster'!U33</f>
        <v>N/A</v>
      </c>
    </row>
    <row r="25" spans="3:10" ht="15" hidden="1" customHeight="1" outlineLevel="1" x14ac:dyDescent="0.3">
      <c r="C25" s="87" t="str">
        <f>'Gemensamma Tjänster'!V2</f>
        <v>1177 för vårdpersonal (tidigare NKK)</v>
      </c>
      <c r="D25" s="94">
        <f>'Gemensamma Tjänster'!V17</f>
        <v>507005.63500973181</v>
      </c>
      <c r="E25" s="95"/>
      <c r="F25" s="74" t="str">
        <f>'Gemensamma Tjänster'!V31</f>
        <v>Kvartal förskott</v>
      </c>
      <c r="G25" s="95"/>
      <c r="H25" s="74" t="str">
        <f>'Gemensamma Tjänster'!V32</f>
        <v>Dec,Mar,Jun,Sep</v>
      </c>
      <c r="I25" s="95"/>
      <c r="J25" s="96" t="str">
        <f>'Gemensamma Tjänster'!V33</f>
        <v>N/A</v>
      </c>
    </row>
    <row r="26" spans="3:10" ht="15" hidden="1" customHeight="1" outlineLevel="1" x14ac:dyDescent="0.3">
      <c r="C26" s="87" t="str">
        <f>'Gemensamma Tjänster'!W2</f>
        <v>Svenska informationstjänster för läkemedel (Sil)</v>
      </c>
      <c r="D26" s="94">
        <f>'Gemensamma Tjänster'!W17</f>
        <v>726567.2419486685</v>
      </c>
      <c r="E26" s="95"/>
      <c r="F26" s="74" t="str">
        <f>'Gemensamma Tjänster'!W31</f>
        <v>Kvartal förskott</v>
      </c>
      <c r="G26" s="95"/>
      <c r="H26" s="74" t="str">
        <f>'Gemensamma Tjänster'!W32</f>
        <v>Dec,Mar,Jun,Sep</v>
      </c>
      <c r="I26" s="95"/>
      <c r="J26" s="96" t="str">
        <f>'Gemensamma Tjänster'!W33</f>
        <v>N/A</v>
      </c>
    </row>
    <row r="27" spans="3:10" ht="15" hidden="1" customHeight="1" outlineLevel="1" x14ac:dyDescent="0.3">
      <c r="C27" s="87" t="str">
        <f>'Gemensamma Tjänster'!X2</f>
        <v>UMO (Youmo)</v>
      </c>
      <c r="D27" s="94">
        <f>'Gemensamma Tjänster'!X17</f>
        <v>299392.12382840813</v>
      </c>
      <c r="E27" s="95"/>
      <c r="F27" s="74" t="str">
        <f>'Gemensamma Tjänster'!X31</f>
        <v>Kvartal förskott</v>
      </c>
      <c r="G27" s="95"/>
      <c r="H27" s="74" t="str">
        <f>'Gemensamma Tjänster'!X32</f>
        <v>Dec,Mar,Jun,Sep</v>
      </c>
      <c r="I27" s="95"/>
      <c r="J27" s="96" t="str">
        <f>'Gemensamma Tjänster'!X33</f>
        <v>N/A</v>
      </c>
    </row>
    <row r="28" spans="3:10" ht="15" hidden="1" customHeight="1" outlineLevel="1" x14ac:dyDescent="0.3">
      <c r="C28" s="87" t="str">
        <f>'Gemensamma Tjänster'!Y2</f>
        <v>Vårdhandboken</v>
      </c>
      <c r="D28" s="94">
        <f>'Gemensamma Tjänster'!Y17</f>
        <v>158376.66765226837</v>
      </c>
      <c r="E28" s="95"/>
      <c r="F28" s="74" t="str">
        <f>'Gemensamma Tjänster'!Y31</f>
        <v>Kvartal förskott</v>
      </c>
      <c r="G28" s="95"/>
      <c r="H28" s="74" t="str">
        <f>'Gemensamma Tjänster'!Y32</f>
        <v>Dec,Mar,Jun,Sep</v>
      </c>
      <c r="I28" s="95"/>
      <c r="J28" s="96" t="str">
        <f>'Gemensamma Tjänster'!Y33</f>
        <v>N/A</v>
      </c>
    </row>
    <row r="29" spans="3:10" ht="15" hidden="1" customHeight="1" outlineLevel="1" x14ac:dyDescent="0.3">
      <c r="C29" s="87" t="str">
        <f>'Gemensamma Tjänster'!Z2</f>
        <v>1177 rådgivningsstöd webb</v>
      </c>
      <c r="D29" s="94">
        <f>'Gemensamma Tjänster'!Z17</f>
        <v>128346.33388630734</v>
      </c>
      <c r="E29" s="95"/>
      <c r="F29" s="74" t="str">
        <f>'Gemensamma Tjänster'!Z31</f>
        <v>Kvartal förskott</v>
      </c>
      <c r="G29" s="95"/>
      <c r="H29" s="74" t="str">
        <f>'Gemensamma Tjänster'!Z32</f>
        <v>Dec,Mar,Jun,Sep</v>
      </c>
      <c r="I29" s="95"/>
      <c r="J29" s="96" t="str">
        <f>'Gemensamma Tjänster'!Z33</f>
        <v>N/A</v>
      </c>
    </row>
    <row r="30" spans="3:10" ht="15" hidden="1" customHeight="1" outlineLevel="1" x14ac:dyDescent="0.3">
      <c r="C30" s="87" t="str">
        <f>'Gemensamma Tjänster'!AA2</f>
        <v>1177  stöd och behandlings-plattform</v>
      </c>
      <c r="D30" s="94">
        <f>'Gemensamma Tjänster'!AA17</f>
        <v>560663.73138159502</v>
      </c>
      <c r="E30" s="95"/>
      <c r="F30" s="74" t="str">
        <f>'Gemensamma Tjänster'!AA31</f>
        <v>Kvartal förskott</v>
      </c>
      <c r="G30" s="95"/>
      <c r="H30" s="74" t="str">
        <f>'Gemensamma Tjänster'!AA32</f>
        <v>Dec,Mar,Jun,Sep</v>
      </c>
      <c r="I30" s="95"/>
      <c r="J30" s="96" t="str">
        <f>'Gemensamma Tjänster'!AA33</f>
        <v>N/A</v>
      </c>
    </row>
    <row r="31" spans="3:10" ht="15" hidden="1" customHeight="1" outlineLevel="1" x14ac:dyDescent="0.3">
      <c r="C31" s="87" t="str">
        <f>'Gemensamma Tjänster'!AB2</f>
        <v>Utomläns- fakturering</v>
      </c>
      <c r="D31" s="94">
        <f>'Gemensamma Tjänster'!AB17</f>
        <v>56450.720002496186</v>
      </c>
      <c r="E31" s="95"/>
      <c r="F31" s="74" t="str">
        <f>'Gemensamma Tjänster'!AB31</f>
        <v>Kvartal förskott</v>
      </c>
      <c r="G31" s="95"/>
      <c r="H31" s="74" t="str">
        <f>'Gemensamma Tjänster'!AB32</f>
        <v>Dec,Mar,Jun,Sep</v>
      </c>
      <c r="I31" s="95"/>
      <c r="J31" s="96" t="str">
        <f>'Gemensamma Tjänster'!AB33</f>
        <v>N/A</v>
      </c>
    </row>
    <row r="32" spans="3:10" ht="15" hidden="1" customHeight="1" outlineLevel="1" x14ac:dyDescent="0.3">
      <c r="C32" s="87" t="str">
        <f>'Gemensamma Tjänster'!AC2</f>
        <v>Gemensam infrastruktur</v>
      </c>
      <c r="D32" s="94">
        <f>'Gemensamma Tjänster'!AC17</f>
        <v>1248642.2111100785</v>
      </c>
      <c r="E32" s="95"/>
      <c r="F32" s="74" t="str">
        <f>'Gemensamma Tjänster'!AC31</f>
        <v>Kvartal förskott</v>
      </c>
      <c r="G32" s="95"/>
      <c r="H32" s="74" t="str">
        <f>'Gemensamma Tjänster'!AC32</f>
        <v>Dec,Mar,Jun,Sep</v>
      </c>
      <c r="I32" s="95"/>
      <c r="J32" s="96" t="str">
        <f>'Gemensamma Tjänster'!AC33</f>
        <v>N/A</v>
      </c>
    </row>
    <row r="33" spans="3:10" ht="15" hidden="1" customHeight="1" outlineLevel="1" x14ac:dyDescent="0.3">
      <c r="C33" s="87" t="str">
        <f>'Gemensamma Tjänster'!AD2</f>
        <v>Gemensam arkitektur</v>
      </c>
      <c r="D33" s="94">
        <f>'Gemensamma Tjänster'!AD17</f>
        <v>361272.8115885703</v>
      </c>
      <c r="E33" s="95"/>
      <c r="F33" s="74" t="str">
        <f>'Gemensamma Tjänster'!AD31</f>
        <v>Kvartal förskott</v>
      </c>
      <c r="G33" s="95"/>
      <c r="H33" s="74" t="str">
        <f>'Gemensamma Tjänster'!AD32</f>
        <v>Dec,Mar,Jun,Sep</v>
      </c>
      <c r="I33" s="95"/>
      <c r="J33" s="96" t="str">
        <f>'Gemensamma Tjänster'!AD33</f>
        <v>N/A</v>
      </c>
    </row>
    <row r="34" spans="3:10" ht="15" hidden="1" customHeight="1" outlineLevel="1" x14ac:dyDescent="0.3">
      <c r="C34" s="87" t="str">
        <f>'Gemensamma Tjänster'!AE2</f>
        <v>1177 listning</v>
      </c>
      <c r="D34" s="94">
        <f>'Gemensamma Tjänster'!AE17</f>
        <v>94153.546450204682</v>
      </c>
      <c r="E34" s="95"/>
      <c r="F34" s="74" t="str">
        <f>'Gemensamma Tjänster'!AE31</f>
        <v>Kvartal förskott</v>
      </c>
      <c r="G34" s="95"/>
      <c r="H34" s="74" t="str">
        <f>'Gemensamma Tjänster'!AE32</f>
        <v>Dec,Mar,Jun,Sep</v>
      </c>
      <c r="I34" s="95"/>
      <c r="J34" s="96" t="str">
        <f>'Gemensamma Tjänster'!AE33</f>
        <v>N/A</v>
      </c>
    </row>
    <row r="35" spans="3:10" ht="15" hidden="1" customHeight="1" outlineLevel="1" x14ac:dyDescent="0.3">
      <c r="C35" s="87" t="str">
        <f>'Gemensamma Tjänster'!AF2</f>
        <v>Legitimeringstjänst IdP för medarbetare gemensam</v>
      </c>
      <c r="D35" s="94">
        <f>'Gemensamma Tjänster'!AF17</f>
        <v>131007.75235498379</v>
      </c>
      <c r="E35" s="95"/>
      <c r="F35" s="74" t="str">
        <f>'Gemensamma Tjänster'!AF31</f>
        <v>Kvartal förskott</v>
      </c>
      <c r="G35" s="95"/>
      <c r="H35" s="74" t="str">
        <f>'Gemensamma Tjänster'!AF32</f>
        <v>Dec,Mar,Jun,Sep</v>
      </c>
      <c r="I35" s="95"/>
      <c r="J35" s="96" t="str">
        <f>'Gemensamma Tjänster'!AF33</f>
        <v>N/A</v>
      </c>
    </row>
    <row r="36" spans="3:10" ht="15" hidden="1" customHeight="1" outlineLevel="1" x14ac:dyDescent="0.3">
      <c r="C36" s="87" t="str">
        <f>'Gemensamma Tjänster'!AG2</f>
        <v>Överskjutande SMS &amp; Inloggnings-kostnader Prel</v>
      </c>
      <c r="D36" s="94">
        <f>'Gemensamma Tjänster'!AG17</f>
        <v>293431.52762271336</v>
      </c>
      <c r="E36" s="95"/>
      <c r="F36" s="74" t="str">
        <f>'Gemensamma Tjänster'!AG31</f>
        <v>Överskjutande utöver 18,2 mkr</v>
      </c>
      <c r="G36" s="95"/>
      <c r="H36" s="74" t="str">
        <f>'Gemensamma Tjänster'!AG32</f>
        <v>Efter årsslut 2025</v>
      </c>
      <c r="I36" s="95"/>
      <c r="J36" s="96" t="str">
        <f>'Gemensamma Tjänster'!AG33</f>
        <v>Utfall 2024</v>
      </c>
    </row>
    <row r="37" spans="3:10" ht="15" hidden="1" customHeight="1" outlineLevel="1" x14ac:dyDescent="0.3">
      <c r="C37" s="87" t="str">
        <f>'Gemensamma Tjänster'!AH2</f>
        <v xml:space="preserve">1177 tidbokning
</v>
      </c>
      <c r="D37" s="94">
        <f>'Gemensamma Tjänster'!AH17</f>
        <v>235610.0897046419</v>
      </c>
      <c r="E37" s="95"/>
      <c r="F37" s="74" t="str">
        <f>'Gemensamma Tjänster'!AH31</f>
        <v>Kvartal förskott</v>
      </c>
      <c r="G37" s="95"/>
      <c r="H37" s="74" t="str">
        <f>'Gemensamma Tjänster'!AH32</f>
        <v>Dec,Mar,Jun,Sep</v>
      </c>
      <c r="I37" s="95"/>
      <c r="J37" s="96" t="str">
        <f>'Gemensamma Tjänster'!AH33</f>
        <v>N/A</v>
      </c>
    </row>
    <row r="38" spans="3:10" ht="15" hidden="1" customHeight="1" outlineLevel="1" x14ac:dyDescent="0.3">
      <c r="C38" s="87" t="str">
        <f>'Gemensamma Tjänster'!AI2</f>
        <v>Personuppgifts- tjänst 
(gemensam från 2025)</v>
      </c>
      <c r="D38" s="94">
        <f>'Gemensamma Tjänster'!AI17</f>
        <v>24756.283963435319</v>
      </c>
      <c r="E38" s="95"/>
      <c r="F38" s="74" t="str">
        <f>'Gemensamma Tjänster'!AI31</f>
        <v>Kvartal förskott</v>
      </c>
      <c r="G38" s="95"/>
      <c r="H38" s="74" t="str">
        <f>'Gemensamma Tjänster'!AI32</f>
        <v>Dec,Mar,Jun,Sep</v>
      </c>
      <c r="I38" s="95"/>
      <c r="J38" s="96" t="str">
        <f>'Gemensamma Tjänster'!AI33</f>
        <v>Gemensam från 2025</v>
      </c>
    </row>
    <row r="39" spans="3:10" ht="15" hidden="1" customHeight="1" outlineLevel="1" x14ac:dyDescent="0.3">
      <c r="C39" s="87" t="str">
        <f>'Gemensamma Tjänster'!AJ2</f>
        <v>1177 formulär- hantering gemensam
(Ny från Q2)</v>
      </c>
      <c r="D39" s="94">
        <f>'Gemensamma Tjänster'!AJ17</f>
        <v>46420.525750000001</v>
      </c>
      <c r="E39" s="95"/>
      <c r="F39" s="74" t="str">
        <f>'Gemensamma Tjänster'!AJ31</f>
        <v>Kvartal förskott</v>
      </c>
      <c r="G39" s="95"/>
      <c r="H39" s="74" t="str">
        <f>'Gemensamma Tjänster'!AJ32</f>
        <v>Dec,Mar,Jun,Sep</v>
      </c>
      <c r="I39" s="95"/>
      <c r="J39" s="96" t="str">
        <f>'Gemensamma Tjänster'!AJ33</f>
        <v>Gemensam del från Q2-2025</v>
      </c>
    </row>
    <row r="40" spans="3:10" ht="15" hidden="1" customHeight="1" outlineLevel="1" x14ac:dyDescent="0.3">
      <c r="C40" s="87">
        <f>'Gemensamma Tjänster'!AK2</f>
        <v>0</v>
      </c>
      <c r="D40" s="94">
        <f>'Gemensamma Tjänster'!AK17</f>
        <v>0</v>
      </c>
      <c r="E40" s="95"/>
      <c r="F40" s="74">
        <f>'Gemensamma Tjänster'!AK31</f>
        <v>0</v>
      </c>
      <c r="G40" s="95"/>
      <c r="H40" s="74">
        <f>'Gemensamma Tjänster'!AK32</f>
        <v>0</v>
      </c>
      <c r="I40" s="95"/>
      <c r="J40" s="96">
        <f>'Gemensamma Tjänster'!AK33</f>
        <v>0</v>
      </c>
    </row>
    <row r="41" spans="3:10" ht="15" hidden="1" customHeight="1" outlineLevel="1" x14ac:dyDescent="0.3">
      <c r="C41" s="87">
        <f>'Gemensamma Tjänster'!AL2</f>
        <v>0</v>
      </c>
      <c r="D41" s="94">
        <f>'Gemensamma Tjänster'!AL17</f>
        <v>0</v>
      </c>
      <c r="E41" s="95"/>
      <c r="F41" s="74">
        <f>'Gemensamma Tjänster'!AL31</f>
        <v>0</v>
      </c>
      <c r="G41" s="95"/>
      <c r="H41" s="74">
        <f>'Gemensamma Tjänster'!AL32</f>
        <v>0</v>
      </c>
      <c r="I41" s="95"/>
      <c r="J41" s="96">
        <f>'Gemensamma Tjänster'!AL33</f>
        <v>0</v>
      </c>
    </row>
    <row r="42" spans="3:10" ht="15" hidden="1" customHeight="1" outlineLevel="1" x14ac:dyDescent="0.3">
      <c r="C42" s="87">
        <f>'Gemensamma Tjänster'!AM2</f>
        <v>0</v>
      </c>
      <c r="D42" s="94">
        <f>'Gemensamma Tjänster'!AM17</f>
        <v>0</v>
      </c>
      <c r="E42" s="95"/>
      <c r="F42" s="74">
        <f>'Gemensamma Tjänster'!AM31</f>
        <v>0</v>
      </c>
      <c r="G42" s="95"/>
      <c r="H42" s="74">
        <f>'Gemensamma Tjänster'!AM32</f>
        <v>0</v>
      </c>
      <c r="I42" s="95"/>
      <c r="J42" s="96">
        <f>'Gemensamma Tjänster'!AM33</f>
        <v>0</v>
      </c>
    </row>
    <row r="43" spans="3:10" ht="15" hidden="1" customHeight="1" outlineLevel="1" x14ac:dyDescent="0.3">
      <c r="C43" s="87">
        <f>'Gemensamma Tjänster'!AN2</f>
        <v>0</v>
      </c>
      <c r="D43" s="94">
        <f>'Gemensamma Tjänster'!AN17</f>
        <v>0</v>
      </c>
      <c r="E43" s="95"/>
      <c r="F43" s="74">
        <f>'Gemensamma Tjänster'!AN31</f>
        <v>0</v>
      </c>
      <c r="G43" s="95"/>
      <c r="H43" s="74">
        <f>'Gemensamma Tjänster'!AN32</f>
        <v>0</v>
      </c>
      <c r="I43" s="95"/>
      <c r="J43" s="96">
        <f>'Gemensamma Tjänster'!AN33</f>
        <v>0</v>
      </c>
    </row>
    <row r="44" spans="3:10" ht="15" hidden="1" customHeight="1" outlineLevel="1" x14ac:dyDescent="0.3">
      <c r="C44" s="87">
        <f>'Gemensamma Tjänster'!AO2</f>
        <v>0</v>
      </c>
      <c r="D44" s="94">
        <f>'Gemensamma Tjänster'!AO17</f>
        <v>0</v>
      </c>
      <c r="E44" s="95"/>
      <c r="F44" s="74">
        <f>'Gemensamma Tjänster'!AO31</f>
        <v>0</v>
      </c>
      <c r="G44" s="95"/>
      <c r="H44" s="74">
        <f>'Gemensamma Tjänster'!AO32</f>
        <v>0</v>
      </c>
      <c r="I44" s="95"/>
      <c r="J44" s="96">
        <f>'Gemensamma Tjänster'!AO33</f>
        <v>0</v>
      </c>
    </row>
    <row r="45" spans="3:10" ht="15" hidden="1" customHeight="1" outlineLevel="1" x14ac:dyDescent="0.3">
      <c r="C45" s="87">
        <f>'Gemensamma Tjänster'!AP2</f>
        <v>0</v>
      </c>
      <c r="D45" s="94">
        <f>'Gemensamma Tjänster'!AP17</f>
        <v>0</v>
      </c>
      <c r="E45" s="95"/>
      <c r="F45" s="74">
        <f>'Gemensamma Tjänster'!AP31</f>
        <v>0</v>
      </c>
      <c r="G45" s="95"/>
      <c r="H45" s="74">
        <f>'Gemensamma Tjänster'!AP32</f>
        <v>0</v>
      </c>
      <c r="I45" s="95"/>
      <c r="J45" s="96">
        <f>'Gemensamma Tjänster'!AP33</f>
        <v>0</v>
      </c>
    </row>
    <row r="46" spans="3:10" ht="15" hidden="1" customHeight="1" outlineLevel="1" x14ac:dyDescent="0.3">
      <c r="C46" s="87">
        <f>'Gemensamma Tjänster'!AQ2</f>
        <v>0</v>
      </c>
      <c r="D46" s="94">
        <f>'Gemensamma Tjänster'!AQ17</f>
        <v>0</v>
      </c>
      <c r="E46" s="95"/>
      <c r="F46" s="74">
        <f>'Gemensamma Tjänster'!AQ31</f>
        <v>0</v>
      </c>
      <c r="G46" s="95"/>
      <c r="H46" s="74">
        <f>'Gemensamma Tjänster'!AQ32</f>
        <v>0</v>
      </c>
      <c r="I46" s="95"/>
      <c r="J46" s="96">
        <f>'Gemensamma Tjänster'!AQ33</f>
        <v>0</v>
      </c>
    </row>
    <row r="47" spans="3:10" ht="15" hidden="1" customHeight="1" outlineLevel="1" x14ac:dyDescent="0.3">
      <c r="C47" s="87">
        <f>'Gemensamma Tjänster'!AR2</f>
        <v>0</v>
      </c>
      <c r="D47" s="94">
        <f>'Gemensamma Tjänster'!AR17</f>
        <v>0</v>
      </c>
      <c r="E47" s="95"/>
      <c r="F47" s="74">
        <f>'Gemensamma Tjänster'!AR31</f>
        <v>0</v>
      </c>
      <c r="G47" s="95"/>
      <c r="H47" s="74">
        <f>'Gemensamma Tjänster'!AR32</f>
        <v>0</v>
      </c>
      <c r="I47" s="95"/>
      <c r="J47" s="96">
        <f>'Gemensamma Tjänster'!AR33</f>
        <v>0</v>
      </c>
    </row>
    <row r="48" spans="3:10" ht="15" hidden="1" customHeight="1" outlineLevel="1" x14ac:dyDescent="0.3">
      <c r="C48" s="87">
        <f>'Gemensamma Tjänster'!AS2</f>
        <v>0</v>
      </c>
      <c r="D48" s="94">
        <f>'Gemensamma Tjänster'!AS17</f>
        <v>0</v>
      </c>
      <c r="E48" s="95"/>
      <c r="F48" s="74">
        <f>'Gemensamma Tjänster'!AS31</f>
        <v>0</v>
      </c>
      <c r="G48" s="95"/>
      <c r="H48" s="74">
        <f>'Gemensamma Tjänster'!AS32</f>
        <v>0</v>
      </c>
      <c r="I48" s="95"/>
      <c r="J48" s="96">
        <f>'Gemensamma Tjänster'!AS33</f>
        <v>0</v>
      </c>
    </row>
    <row r="49" spans="3:10" ht="15" hidden="1" customHeight="1" outlineLevel="1" x14ac:dyDescent="0.3">
      <c r="C49" s="87">
        <f>'Gemensamma Tjänster'!AT2</f>
        <v>0</v>
      </c>
      <c r="D49" s="94">
        <f>'Gemensamma Tjänster'!AT17</f>
        <v>0</v>
      </c>
      <c r="E49" s="95"/>
      <c r="F49" s="74">
        <f>'Gemensamma Tjänster'!AT31</f>
        <v>0</v>
      </c>
      <c r="G49" s="95"/>
      <c r="H49" s="74">
        <f>'Gemensamma Tjänster'!AT32</f>
        <v>0</v>
      </c>
      <c r="I49" s="95"/>
      <c r="J49" s="96">
        <f>'Gemensamma Tjänster'!AT33</f>
        <v>0</v>
      </c>
    </row>
    <row r="50" spans="3:10" ht="15" hidden="1" customHeight="1" outlineLevel="1" x14ac:dyDescent="0.3">
      <c r="C50" s="87">
        <f>'Gemensamma Tjänster'!AU2</f>
        <v>0</v>
      </c>
      <c r="D50" s="94">
        <f>'Gemensamma Tjänster'!AU17</f>
        <v>0</v>
      </c>
      <c r="E50" s="95"/>
      <c r="F50" s="74">
        <f>'Gemensamma Tjänster'!AU31</f>
        <v>0</v>
      </c>
      <c r="G50" s="95"/>
      <c r="H50" s="74">
        <f>'Gemensamma Tjänster'!AU32</f>
        <v>0</v>
      </c>
      <c r="I50" s="95"/>
      <c r="J50" s="96">
        <f>'Gemensamma Tjänster'!AU33</f>
        <v>0</v>
      </c>
    </row>
    <row r="51" spans="3:10" ht="15" hidden="1" customHeight="1" outlineLevel="1" x14ac:dyDescent="0.3">
      <c r="C51" s="87">
        <f>'Gemensamma Tjänster'!AV2</f>
        <v>0</v>
      </c>
      <c r="D51" s="94">
        <f>'Gemensamma Tjänster'!AV17</f>
        <v>0</v>
      </c>
      <c r="E51" s="95"/>
      <c r="F51" s="74">
        <f>'Gemensamma Tjänster'!AV31</f>
        <v>0</v>
      </c>
      <c r="G51" s="95"/>
      <c r="H51" s="74">
        <f>'Gemensamma Tjänster'!AV32</f>
        <v>0</v>
      </c>
      <c r="I51" s="95"/>
      <c r="J51" s="96">
        <f>'Gemensamma Tjänster'!AV33</f>
        <v>0</v>
      </c>
    </row>
    <row r="52" spans="3:10" ht="15" hidden="1" customHeight="1" outlineLevel="1" x14ac:dyDescent="0.3">
      <c r="C52" s="87">
        <f>'Gemensamma Tjänster'!AW2</f>
        <v>0</v>
      </c>
      <c r="D52" s="94">
        <f>'Gemensamma Tjänster'!AW17</f>
        <v>0</v>
      </c>
      <c r="E52" s="95"/>
      <c r="F52" s="74">
        <f>'Gemensamma Tjänster'!AW31</f>
        <v>0</v>
      </c>
      <c r="G52" s="95"/>
      <c r="H52" s="74">
        <f>'Gemensamma Tjänster'!AW32</f>
        <v>0</v>
      </c>
      <c r="I52" s="95"/>
      <c r="J52" s="96">
        <f>'Gemensamma Tjänster'!AW33</f>
        <v>0</v>
      </c>
    </row>
    <row r="53" spans="3:10" ht="15" hidden="1" customHeight="1" outlineLevel="1" x14ac:dyDescent="0.3">
      <c r="C53" s="87">
        <f>'Gemensamma Tjänster'!AX2</f>
        <v>0</v>
      </c>
      <c r="D53" s="94">
        <f>'Gemensamma Tjänster'!AX17</f>
        <v>0</v>
      </c>
      <c r="E53" s="95"/>
      <c r="F53" s="74">
        <f>'Gemensamma Tjänster'!AX31</f>
        <v>0</v>
      </c>
      <c r="G53" s="95"/>
      <c r="H53" s="74">
        <f>'Gemensamma Tjänster'!AX32</f>
        <v>0</v>
      </c>
      <c r="I53" s="95"/>
      <c r="J53" s="96">
        <f>'Gemensamma Tjänster'!AX33</f>
        <v>0</v>
      </c>
    </row>
    <row r="54" spans="3:10" ht="15" hidden="1" customHeight="1" outlineLevel="1" x14ac:dyDescent="0.3">
      <c r="C54" s="87">
        <f>'Gemensamma Tjänster'!AY2</f>
        <v>0</v>
      </c>
      <c r="D54" s="94">
        <f>'Gemensamma Tjänster'!AY17</f>
        <v>0</v>
      </c>
      <c r="E54" s="95"/>
      <c r="F54" s="74">
        <f>'Gemensamma Tjänster'!AY31</f>
        <v>0</v>
      </c>
      <c r="G54" s="95"/>
      <c r="H54" s="74">
        <f>'Gemensamma Tjänster'!AY32</f>
        <v>0</v>
      </c>
      <c r="I54" s="95"/>
      <c r="J54" s="96">
        <f>'Gemensamma Tjänster'!AY33</f>
        <v>0</v>
      </c>
    </row>
    <row r="55" spans="3:10" ht="15" hidden="1" customHeight="1" outlineLevel="1" thickBot="1" x14ac:dyDescent="0.35">
      <c r="C55" s="97">
        <f>'Gemensamma Tjänster'!AZ2</f>
        <v>0</v>
      </c>
      <c r="D55" s="98">
        <f>'Gemensamma Tjänster'!AZ17</f>
        <v>0</v>
      </c>
      <c r="E55" s="99"/>
      <c r="F55" s="75">
        <f>'Gemensamma Tjänster'!AZ31</f>
        <v>0</v>
      </c>
      <c r="G55" s="99"/>
      <c r="H55" s="75">
        <f>'Gemensamma Tjänster'!AZ32</f>
        <v>0</v>
      </c>
      <c r="I55" s="99"/>
      <c r="J55" s="100">
        <f>'Gemensamma Tjänster'!AZ33</f>
        <v>0</v>
      </c>
    </row>
    <row r="56" spans="3:10" hidden="1" outlineLevel="1" x14ac:dyDescent="0.3">
      <c r="C56" s="95"/>
      <c r="D56" s="94"/>
      <c r="E56" s="95"/>
      <c r="F56" s="95"/>
      <c r="G56" s="95"/>
      <c r="H56" s="95"/>
      <c r="I56" s="95"/>
      <c r="J56" s="95"/>
    </row>
    <row r="57" spans="3:10" ht="15" collapsed="1" thickBot="1" x14ac:dyDescent="0.35">
      <c r="C57" s="95"/>
      <c r="D57" s="101"/>
      <c r="E57" s="95"/>
      <c r="F57" s="95"/>
      <c r="G57" s="95"/>
      <c r="H57" s="95"/>
      <c r="I57" s="95"/>
      <c r="J57" s="95"/>
    </row>
    <row r="58" spans="3:10" ht="21" x14ac:dyDescent="0.3">
      <c r="C58" s="88" t="s">
        <v>31</v>
      </c>
      <c r="D58" s="89">
        <f>SUM(D59:D107)</f>
        <v>2804904.6582596959</v>
      </c>
      <c r="E58" s="90"/>
      <c r="F58" s="90" t="s">
        <v>39</v>
      </c>
      <c r="G58" s="90"/>
      <c r="H58" s="90"/>
      <c r="I58" s="90"/>
      <c r="J58" s="102"/>
    </row>
    <row r="59" spans="3:10" hidden="1" outlineLevel="1" x14ac:dyDescent="0.3">
      <c r="C59" s="87" t="str">
        <f>'Valbara Tjänster'!F1</f>
        <v>Legitimerings-tjänst IdP för medarbetare Bas (valbar)</v>
      </c>
      <c r="D59" s="94">
        <f>'Valbara Tjänster'!F13</f>
        <v>0</v>
      </c>
      <c r="E59" s="95"/>
      <c r="F59" s="95" t="str">
        <f>'Valbara Tjänster'!F27</f>
        <v>Kvartal förskott</v>
      </c>
      <c r="G59" s="95"/>
      <c r="H59" s="95" t="str">
        <f>'Valbara Tjänster'!F28</f>
        <v>Dec,Mar,Jun,Sep</v>
      </c>
      <c r="I59" s="95"/>
      <c r="J59" s="96" t="str">
        <f>'Valbara Tjänster'!F29</f>
        <v>N/A</v>
      </c>
    </row>
    <row r="60" spans="3:10" hidden="1" outlineLevel="1" x14ac:dyDescent="0.3">
      <c r="C60" s="87" t="str">
        <f>'Valbara Tjänster'!J1</f>
        <v>Legitimerings-tjänst IdP för medarbetare Plus (valbar)</v>
      </c>
      <c r="D60" s="94">
        <f>'Valbara Tjänster'!J13</f>
        <v>0</v>
      </c>
      <c r="E60" s="95"/>
      <c r="F60" s="95" t="str">
        <f>'Valbara Tjänster'!J27</f>
        <v>Kvartal förskott</v>
      </c>
      <c r="G60" s="95"/>
      <c r="H60" s="95" t="str">
        <f>'Valbara Tjänster'!J28</f>
        <v>Dec,Mar,Jun,Sep</v>
      </c>
      <c r="I60" s="95"/>
      <c r="J60" s="96" t="str">
        <f>'Valbara Tjänster'!J29</f>
        <v>N/A</v>
      </c>
    </row>
    <row r="61" spans="3:10" hidden="1" outlineLevel="1" x14ac:dyDescent="0.3">
      <c r="C61" s="87" t="str">
        <f>'Valbara Tjänster'!N1</f>
        <v>Säkerhets-tjänster Logg, spärr &amp; samtycke</v>
      </c>
      <c r="D61" s="94">
        <f>'Valbara Tjänster'!N13</f>
        <v>24824.838480000002</v>
      </c>
      <c r="E61" s="95"/>
      <c r="F61" s="95" t="str">
        <f>'Valbara Tjänster'!N27</f>
        <v>Kvartal förskott</v>
      </c>
      <c r="G61" s="95"/>
      <c r="H61" s="95" t="str">
        <f>'Valbara Tjänster'!N28</f>
        <v>Dec,Mar,Jun,Sep</v>
      </c>
      <c r="I61" s="95"/>
      <c r="J61" s="96" t="str">
        <f>'Valbara Tjänster'!N29</f>
        <v>N/A</v>
      </c>
    </row>
    <row r="62" spans="3:10" hidden="1" outlineLevel="1" x14ac:dyDescent="0.3">
      <c r="C62" s="87" t="str">
        <f>'Valbara Tjänster'!R1</f>
        <v>Autentiserings-tjänst SITHS</v>
      </c>
      <c r="D62" s="94">
        <f>'Valbara Tjänster'!R13</f>
        <v>24824.838480000002</v>
      </c>
      <c r="E62" s="95"/>
      <c r="F62" s="95" t="str">
        <f>'Valbara Tjänster'!R27</f>
        <v>Kvartal förskott</v>
      </c>
      <c r="G62" s="95"/>
      <c r="H62" s="95" t="str">
        <f>'Valbara Tjänster'!R28</f>
        <v>Dec,Mar,Jun,Sep</v>
      </c>
      <c r="I62" s="95"/>
      <c r="J62" s="96" t="str">
        <f>'Valbara Tjänster'!R29</f>
        <v>N/A</v>
      </c>
    </row>
    <row r="63" spans="3:10" hidden="1" outlineLevel="1" x14ac:dyDescent="0.3">
      <c r="C63" s="87" t="str">
        <f>'Valbara Tjänster'!V1</f>
        <v>Underskrifts-tjänst web/API</v>
      </c>
      <c r="D63" s="94">
        <f>'Valbara Tjänster'!V13</f>
        <v>0</v>
      </c>
      <c r="E63" s="95"/>
      <c r="F63" s="95" t="str">
        <f>'Valbara Tjänster'!V27</f>
        <v>Kvartal förskott</v>
      </c>
      <c r="G63" s="95"/>
      <c r="H63" s="95" t="str">
        <f>'Valbara Tjänster'!V28</f>
        <v>Dec,Mar,Jun,Sep</v>
      </c>
      <c r="I63" s="95"/>
      <c r="J63" s="96" t="str">
        <f>'Valbara Tjänster'!V29</f>
        <v>Bindningstid: 2027-06-30</v>
      </c>
    </row>
    <row r="64" spans="3:10" ht="28.8" hidden="1" outlineLevel="1" x14ac:dyDescent="0.3">
      <c r="C64" s="87" t="str">
        <f>'Valbara Tjänster'!Z1</f>
        <v>1177 formulär- hantering valbar
(delad från Q2)</v>
      </c>
      <c r="D64" s="94">
        <f>'Valbara Tjänster'!Z13</f>
        <v>183082.39599999998</v>
      </c>
      <c r="E64" s="95"/>
      <c r="F64" s="95" t="str">
        <f>'Valbara Tjänster'!Z27</f>
        <v>Kvartal förskott</v>
      </c>
      <c r="G64" s="95"/>
      <c r="H64" s="95" t="str">
        <f>'Valbara Tjänster'!Z28</f>
        <v>Dec,Mar,Jun,Sep</v>
      </c>
      <c r="I64" s="95"/>
      <c r="J64" s="96" t="str">
        <f>'Valbara Tjänster'!Z29</f>
        <v>N/A</v>
      </c>
    </row>
    <row r="65" spans="3:10" hidden="1" outlineLevel="1" x14ac:dyDescent="0.3">
      <c r="C65" s="87" t="str">
        <f>'Valbara Tjänster'!AD1</f>
        <v>1177 Ombudstjänst</v>
      </c>
      <c r="D65" s="94">
        <f>'Valbara Tjänster'!AD13</f>
        <v>0</v>
      </c>
      <c r="E65" s="95"/>
      <c r="F65" s="95" t="str">
        <f>'Valbara Tjänster'!AD27</f>
        <v>Kvartal förskott</v>
      </c>
      <c r="G65" s="95"/>
      <c r="H65" s="95" t="str">
        <f>'Valbara Tjänster'!AD28</f>
        <v>Dec,Mar,Jun,Sep</v>
      </c>
      <c r="I65" s="95"/>
      <c r="J65" s="96" t="str">
        <f>'Valbara Tjänster'!AD29</f>
        <v>N/A</v>
      </c>
    </row>
    <row r="66" spans="3:10" ht="100.8" hidden="1" outlineLevel="1" x14ac:dyDescent="0.3">
      <c r="C66" s="87" t="str">
        <f>'Valbara Tjänster'!AH1</f>
        <v>Hjälpmedels-tjänsten abonnemang
(ej volym)</v>
      </c>
      <c r="D66" s="94">
        <f>'Valbara Tjänster'!AH13</f>
        <v>31600</v>
      </c>
      <c r="E66" s="95"/>
      <c r="F66" s="95" t="str">
        <f>'Valbara Tjänster'!AH27</f>
        <v>Prognos! Faktureras kvartalsvis i förskott av förvaltning med volymsjusteringar i efterskott. Abonnemangspriset baseras på av kunden redovisad inköpsvolym. Tillkommer rörlig avgift enl. prislista på Inera.se</v>
      </c>
      <c r="G66" s="95"/>
      <c r="H66" s="95" t="str">
        <f>'Valbara Tjänster'!AH28</f>
        <v>Dec, Mar, Jun, Sep</v>
      </c>
      <c r="I66" s="95"/>
      <c r="J66" s="96" t="str">
        <f>'Valbara Tjänster'!AH29</f>
        <v>Prognos 2025 inkl 1% indexhöjning. Faktureras av förvaltning</v>
      </c>
    </row>
    <row r="67" spans="3:10" ht="43.2" hidden="1" outlineLevel="1" x14ac:dyDescent="0.3">
      <c r="C67" s="87" t="str">
        <f>'Valbara Tjänster'!AL1</f>
        <v>E-klient</v>
      </c>
      <c r="D67" s="94">
        <f>'Valbara Tjänster'!AL13</f>
        <v>663699.6</v>
      </c>
      <c r="E67" s="95"/>
      <c r="F67" s="95" t="str">
        <f>'Valbara Tjänster'!AL27</f>
        <v>Helår i förskott baserat på regionernas inventering av antal PC</v>
      </c>
      <c r="G67" s="95"/>
      <c r="H67" s="95" t="str">
        <f>'Valbara Tjänster'!AL28</f>
        <v>Januari</v>
      </c>
      <c r="I67" s="95"/>
      <c r="J67" s="96" t="str">
        <f>'Valbara Tjänster'!AL29</f>
        <v>Fakturerat helår 2024</v>
      </c>
    </row>
    <row r="68" spans="3:10" ht="57.6" hidden="1" outlineLevel="1" x14ac:dyDescent="0.3">
      <c r="C68" s="87" t="str">
        <f>'Valbara Tjänster'!AP1</f>
        <v>Eira Licenser (innehåll)</v>
      </c>
      <c r="D68" s="94">
        <f>'Valbara Tjänster'!AP13</f>
        <v>819382.80212859833</v>
      </c>
      <c r="E68" s="95"/>
      <c r="F68" s="95" t="str">
        <f>'Valbara Tjänster'!AP27</f>
        <v>Licenskostnaden fördelas solidariskt mellan landsting och regioner baserat på antal invånare.</v>
      </c>
      <c r="G68" s="95"/>
      <c r="H68" s="95" t="str">
        <f>'Valbara Tjänster'!AP28</f>
        <v>Årsvis engång i Dec</v>
      </c>
      <c r="I68" s="95"/>
      <c r="J68" s="96" t="str">
        <f>'Valbara Tjänster'!AP29</f>
        <v>Prognos. Faktureras av förvaltning</v>
      </c>
    </row>
    <row r="69" spans="3:10" ht="28.8" hidden="1" outlineLevel="1" x14ac:dyDescent="0.3">
      <c r="C69" s="87" t="str">
        <f>'Valbara Tjänster'!AT1</f>
        <v>Informations- utlämning till kvalitetsregister</v>
      </c>
      <c r="D69" s="94">
        <f>'Valbara Tjänster'!AT13</f>
        <v>0</v>
      </c>
      <c r="E69" s="95"/>
      <c r="F69" s="95" t="str">
        <f>'Valbara Tjänster'!AT27</f>
        <v>Faktureras separat av tjänstens förvaltning</v>
      </c>
      <c r="G69" s="95"/>
      <c r="H69" s="95" t="str">
        <f>'Valbara Tjänster'!AT28</f>
        <v xml:space="preserve"> </v>
      </c>
      <c r="I69" s="95"/>
      <c r="J69" s="103" t="str">
        <f>'Valbara Tjänster'!AT29</f>
        <v>Ingen regionsfakturering</v>
      </c>
    </row>
    <row r="70" spans="3:10" ht="28.8" hidden="1" outlineLevel="1" x14ac:dyDescent="0.3">
      <c r="C70" s="87" t="str">
        <f>'Valbara Tjänster'!AX1</f>
        <v xml:space="preserve">1177 inkorg </v>
      </c>
      <c r="D70" s="94">
        <f>'Valbara Tjänster'!AX13</f>
        <v>40058.054400000001</v>
      </c>
      <c r="E70" s="95"/>
      <c r="F70" s="95" t="str">
        <f>'Valbara Tjänster'!AX27</f>
        <v xml:space="preserve">Volymsbaserad. Faktureras av förvaltning kvartalsvis efterskott </v>
      </c>
      <c r="G70" s="95"/>
      <c r="H70" s="95">
        <f>'Valbara Tjänster'!AX28</f>
        <v>0</v>
      </c>
      <c r="I70" s="95"/>
      <c r="J70" s="96" t="str">
        <f>'Valbara Tjänster'!AX29</f>
        <v>Prognos 2023. Faktureras av förvaltning</v>
      </c>
    </row>
    <row r="71" spans="3:10" hidden="1" outlineLevel="1" x14ac:dyDescent="0.3">
      <c r="C71" s="87" t="str">
        <f>'Valbara Tjänster'!BB1</f>
        <v>Bild (i 1177 på telefon)</v>
      </c>
      <c r="D71" s="94">
        <f>'Valbara Tjänster'!BB13</f>
        <v>123335.4245320288</v>
      </c>
      <c r="E71" s="95"/>
      <c r="F71" s="95" t="str">
        <f>'Valbara Tjänster'!BB27</f>
        <v>Kvartal förskott</v>
      </c>
      <c r="G71" s="95"/>
      <c r="H71" s="95" t="str">
        <f>'Valbara Tjänster'!BB28</f>
        <v>Dec,Mar,Jun,Sep</v>
      </c>
      <c r="I71" s="95"/>
      <c r="J71" s="96" t="str">
        <f>'Valbara Tjänster'!BB29</f>
        <v>N/A</v>
      </c>
    </row>
    <row r="72" spans="3:10" hidden="1" outlineLevel="1" x14ac:dyDescent="0.3">
      <c r="C72" s="87" t="str">
        <f>'Valbara Tjänster'!BF1</f>
        <v>Video (i 1177 på telefon)</v>
      </c>
      <c r="D72" s="94">
        <f>'Valbara Tjänster'!BF13</f>
        <v>194699.75180811583</v>
      </c>
      <c r="E72" s="95"/>
      <c r="F72" s="95" t="str">
        <f>'Valbara Tjänster'!BF27</f>
        <v>Kvartal förskott</v>
      </c>
      <c r="G72" s="95"/>
      <c r="H72" s="95" t="str">
        <f>'Valbara Tjänster'!BF28</f>
        <v>Dec,Mar,Jun,Sep</v>
      </c>
      <c r="I72" s="95"/>
      <c r="J72" s="96" t="str">
        <f>'Valbara Tjänster'!BF29</f>
        <v>N/A</v>
      </c>
    </row>
    <row r="73" spans="3:10" ht="28.8" hidden="1" outlineLevel="1" x14ac:dyDescent="0.3">
      <c r="C73" s="87" t="str">
        <f>'Valbara Tjänster'!BJ1</f>
        <v>Utbudstjänsten
PAUSAD!</v>
      </c>
      <c r="D73" s="94">
        <f>'Valbara Tjänster'!BJ13</f>
        <v>0</v>
      </c>
      <c r="E73" s="95"/>
      <c r="F73" s="95" t="str">
        <f>'Valbara Tjänster'!BJ27</f>
        <v>Kvartal förskott</v>
      </c>
      <c r="G73" s="95"/>
      <c r="H73" s="95" t="str">
        <f>'Valbara Tjänster'!BJ28</f>
        <v>Dec,Mar,Jun,Sep</v>
      </c>
      <c r="I73" s="95"/>
      <c r="J73" s="96" t="str">
        <f>'Valbara Tjänster'!BJ29</f>
        <v>Pausad</v>
      </c>
    </row>
    <row r="74" spans="3:10" hidden="1" outlineLevel="1" x14ac:dyDescent="0.3">
      <c r="C74" s="87" t="str">
        <f>'Valbara Tjänster'!BN1</f>
        <v>Statistiktjänst Organisations-statistik</v>
      </c>
      <c r="D74" s="94">
        <f>'Valbara Tjänster'!BN13</f>
        <v>0</v>
      </c>
      <c r="E74" s="95"/>
      <c r="F74" s="95" t="str">
        <f>'Valbara Tjänster'!BN27</f>
        <v>Kvartal förskott</v>
      </c>
      <c r="G74" s="95"/>
      <c r="H74" s="95" t="str">
        <f>'Valbara Tjänster'!BN28</f>
        <v>Dec,Mar,Jun,Sep</v>
      </c>
      <c r="I74" s="95"/>
      <c r="J74" s="96" t="str">
        <f>'Valbara Tjänster'!BN29</f>
        <v>Bindningstid: 2025-09-01</v>
      </c>
    </row>
    <row r="75" spans="3:10" s="70" customFormat="1" hidden="1" outlineLevel="1" x14ac:dyDescent="0.3">
      <c r="C75" s="87" t="str">
        <f>'Valbara Tjänster'!BR1</f>
        <v>Statistiktjänst export</v>
      </c>
      <c r="D75" s="94">
        <f>'Valbara Tjänster'!BR13</f>
        <v>0</v>
      </c>
      <c r="E75" s="95"/>
      <c r="F75" s="74" t="str">
        <f>'Valbara Tjänster'!BR27</f>
        <v>Kvartal förskott</v>
      </c>
      <c r="G75" s="95"/>
      <c r="H75" s="74" t="str">
        <f>'Valbara Tjänster'!BR28</f>
        <v>Dec,Mar,Jun,Sep</v>
      </c>
      <c r="I75" s="95"/>
      <c r="J75" s="166" t="str">
        <f>'Valbara Tjänster'!BR29</f>
        <v>Bindningstid: 2027-06-01</v>
      </c>
    </row>
    <row r="76" spans="3:10" s="70" customFormat="1" hidden="1" outlineLevel="1" x14ac:dyDescent="0.3">
      <c r="C76" s="87" t="str">
        <f>'Valbara Tjänster'!BV1</f>
        <v>Terminologi-tjänst</v>
      </c>
      <c r="D76" s="94">
        <f>'Valbara Tjänster'!BV13</f>
        <v>133931.37967447386</v>
      </c>
      <c r="E76" s="95"/>
      <c r="F76" s="74" t="str">
        <f>'Valbara Tjänster'!BV27</f>
        <v>Övergår från utveckling 2024</v>
      </c>
      <c r="G76" s="95"/>
      <c r="H76" s="74" t="str">
        <f>'Valbara Tjänster'!BV28</f>
        <v>Dec,Mar,Jun,Sep</v>
      </c>
      <c r="I76" s="95"/>
      <c r="J76" s="166" t="str">
        <f>'Valbara Tjänster'!BV29</f>
        <v>Bindningstid: 2025-12-31</v>
      </c>
    </row>
    <row r="77" spans="3:10" s="70" customFormat="1" ht="28.8" hidden="1" outlineLevel="1" x14ac:dyDescent="0.3">
      <c r="C77" s="87" t="str">
        <f>'Valbara Tjänster'!BZ1</f>
        <v>Digitalt möte</v>
      </c>
      <c r="D77" s="94">
        <f>'Valbara Tjänster'!BZ13</f>
        <v>0</v>
      </c>
      <c r="E77" s="95"/>
      <c r="F77" s="74" t="str">
        <f>'Valbara Tjänster'!BZ27</f>
        <v>Volymbaserad. Faktureras av förvaltning</v>
      </c>
      <c r="G77" s="95"/>
      <c r="H77" s="74">
        <f>'Valbara Tjänster'!BZ28</f>
        <v>0</v>
      </c>
      <c r="I77" s="95"/>
      <c r="J77" s="166" t="str">
        <f>'Valbara Tjänster'!BZ29</f>
        <v>Prognos 2025</v>
      </c>
    </row>
    <row r="78" spans="3:10" s="70" customFormat="1" hidden="1" outlineLevel="1" x14ac:dyDescent="0.3">
      <c r="C78" s="87" t="str">
        <f>'Valbara Tjänster'!CD1</f>
        <v>Video och distans Infrastruktur</v>
      </c>
      <c r="D78" s="94">
        <f>'Valbara Tjänster'!CD13</f>
        <v>70193.035193166317</v>
      </c>
      <c r="E78" s="95"/>
      <c r="F78" s="74" t="str">
        <f>'Valbara Tjänster'!CD27</f>
        <v>Kvartal förskott</v>
      </c>
      <c r="G78" s="95"/>
      <c r="H78" s="74" t="str">
        <f>'Valbara Tjänster'!CD28</f>
        <v>Dec,Mar,Jun,Sep</v>
      </c>
      <c r="I78" s="95"/>
      <c r="J78" s="166" t="str">
        <f>'Valbara Tjänster'!CD29</f>
        <v>Prishöjd 24% 250701</v>
      </c>
    </row>
    <row r="79" spans="3:10" s="70" customFormat="1" hidden="1" outlineLevel="1" x14ac:dyDescent="0.3">
      <c r="C79" s="87" t="str">
        <f>'Valbara Tjänster'!CH1</f>
        <v>Video &amp; distans Flerpartsmöte</v>
      </c>
      <c r="D79" s="94">
        <f>'Valbara Tjänster'!CH13</f>
        <v>131428.29208670263</v>
      </c>
      <c r="E79" s="95"/>
      <c r="F79" s="74" t="str">
        <f>'Valbara Tjänster'!CH27</f>
        <v>Kvartal förskott</v>
      </c>
      <c r="G79" s="95"/>
      <c r="H79" s="74" t="str">
        <f>'Valbara Tjänster'!CH28</f>
        <v>Dec,Mar,Jun,Sep</v>
      </c>
      <c r="I79" s="95"/>
      <c r="J79" s="166" t="str">
        <f>'Valbara Tjänster'!CH29</f>
        <v>Prishöjd 24% 250701</v>
      </c>
    </row>
    <row r="80" spans="3:10" s="70" customFormat="1" hidden="1" outlineLevel="1" x14ac:dyDescent="0.3">
      <c r="C80" s="87" t="str">
        <f>'Valbara Tjänster'!CL1</f>
        <v xml:space="preserve">1177 Egen provhantering </v>
      </c>
      <c r="D80" s="94">
        <f>'Valbara Tjänster'!CL13</f>
        <v>215148.60016</v>
      </c>
      <c r="E80" s="95"/>
      <c r="F80" s="74" t="str">
        <f>'Valbara Tjänster'!CL27</f>
        <v>Kvartal förskott</v>
      </c>
      <c r="G80" s="95"/>
      <c r="H80" s="74" t="str">
        <f>'Valbara Tjänster'!CL28</f>
        <v>Dec,Mar,Jun,Sep</v>
      </c>
      <c r="I80" s="95"/>
      <c r="J80" s="166" t="str">
        <f>'Valbara Tjänster'!CL29</f>
        <v>N/A</v>
      </c>
    </row>
    <row r="81" spans="3:10" s="70" customFormat="1" hidden="1" outlineLevel="1" x14ac:dyDescent="0.3">
      <c r="C81" s="87" t="str">
        <f>'Valbara Tjänster'!CP1</f>
        <v>1177 Symtom- bedömning och hänvisning</v>
      </c>
      <c r="D81" s="94">
        <f>'Valbara Tjänster'!CP13</f>
        <v>0</v>
      </c>
      <c r="E81" s="95"/>
      <c r="F81" s="74" t="str">
        <f>'Valbara Tjänster'!CP27</f>
        <v>Kvartal förskott</v>
      </c>
      <c r="G81" s="95"/>
      <c r="H81" s="74" t="str">
        <f>'Valbara Tjänster'!CP28</f>
        <v>Dec,Mar,Jun,Sep</v>
      </c>
      <c r="I81" s="95"/>
      <c r="J81" s="166" t="str">
        <f>'Valbara Tjänster'!CP29</f>
        <v>Bindningstid: 2027-03-31</v>
      </c>
    </row>
    <row r="82" spans="3:10" s="70" customFormat="1" hidden="1" outlineLevel="1" x14ac:dyDescent="0.3">
      <c r="C82" s="87" t="str">
        <f>'Valbara Tjänster'!CT1</f>
        <v>Listnings-funktion i 1177 SBH (NY 2025)</v>
      </c>
      <c r="D82" s="94">
        <f>'Valbara Tjänster'!CT13</f>
        <v>0</v>
      </c>
      <c r="E82" s="95"/>
      <c r="F82" s="74" t="str">
        <f>'Valbara Tjänster'!CT27</f>
        <v>Kvartal förskott</v>
      </c>
      <c r="G82" s="95"/>
      <c r="H82" s="74" t="str">
        <f>'Valbara Tjänster'!CT28</f>
        <v>Dec,Mar,Jun,Sep</v>
      </c>
      <c r="I82" s="95"/>
      <c r="J82" s="166" t="str">
        <f>'Valbara Tjänster'!CT29</f>
        <v>N/A</v>
      </c>
    </row>
    <row r="83" spans="3:10" s="70" customFormat="1" ht="28.8" hidden="1" outlineLevel="1" x14ac:dyDescent="0.3">
      <c r="C83" s="87" t="str">
        <f>'Valbara Tjänster'!CX1</f>
        <v>1177 samtycken förvaltning
(Ny Q3-25)</v>
      </c>
      <c r="D83" s="94">
        <f>'Valbara Tjänster'!CX13</f>
        <v>61138.439997650006</v>
      </c>
      <c r="E83" s="95"/>
      <c r="F83" s="74" t="str">
        <f>'Valbara Tjänster'!CX27</f>
        <v>Kvartal förskott</v>
      </c>
      <c r="G83" s="95"/>
      <c r="H83" s="74" t="str">
        <f>'Valbara Tjänster'!CX28</f>
        <v>Dec,Mar,Jun,Sep</v>
      </c>
      <c r="I83" s="95"/>
      <c r="J83" s="166" t="str">
        <f>'Valbara Tjänster'!CX29</f>
        <v>Bindningstid: 2028-06-30</v>
      </c>
    </row>
    <row r="84" spans="3:10" s="70" customFormat="1" hidden="1" outlineLevel="1" x14ac:dyDescent="0.3">
      <c r="C84" s="87" t="str">
        <f>'Valbara Tjänster'!DB1</f>
        <v>Händelseanalys (Nitha)</v>
      </c>
      <c r="D84" s="94">
        <f>'Valbara Tjänster'!DB13</f>
        <v>87557.205318960012</v>
      </c>
      <c r="E84" s="95"/>
      <c r="F84" s="74" t="str">
        <f>'Valbara Tjänster'!DB27</f>
        <v>Kvartal förskott</v>
      </c>
      <c r="G84" s="95"/>
      <c r="H84" s="74" t="str">
        <f>'Valbara Tjänster'!DB28</f>
        <v>Dec,Mar,Jun,Sep</v>
      </c>
      <c r="I84" s="95"/>
      <c r="J84" s="166" t="str">
        <f>'Valbara Tjänster'!DB29</f>
        <v>N/A</v>
      </c>
    </row>
    <row r="85" spans="3:10" s="70" customFormat="1" hidden="1" outlineLevel="1" x14ac:dyDescent="0.3">
      <c r="C85" s="87" t="str">
        <f>'Valbara Tjänster'!DF1</f>
        <v>Beställning läkemedelsnära produkter</v>
      </c>
      <c r="D85" s="94">
        <f>'Valbara Tjänster'!DF13</f>
        <v>0</v>
      </c>
      <c r="E85" s="95"/>
      <c r="F85" s="74">
        <f>'Valbara Tjänster'!DF27</f>
        <v>0</v>
      </c>
      <c r="G85" s="95"/>
      <c r="H85" s="74">
        <f>'Valbara Tjänster'!DF28</f>
        <v>0</v>
      </c>
      <c r="I85" s="95"/>
      <c r="J85" s="166" t="str">
        <f>'Valbara Tjänster'!DF29</f>
        <v>Väntar</v>
      </c>
    </row>
    <row r="86" spans="3:10" s="70" customFormat="1" hidden="1" outlineLevel="1" x14ac:dyDescent="0.3">
      <c r="C86" s="87">
        <f>'Valbara Tjänster'!DJ1</f>
        <v>0</v>
      </c>
      <c r="D86" s="94">
        <f>'Valbara Tjänster'!DJ13</f>
        <v>0</v>
      </c>
      <c r="E86" s="95"/>
      <c r="F86" s="74">
        <f>'Valbara Tjänster'!DJ27</f>
        <v>0</v>
      </c>
      <c r="G86" s="95"/>
      <c r="H86" s="74">
        <f>'Valbara Tjänster'!DJ28</f>
        <v>0</v>
      </c>
      <c r="I86" s="95"/>
      <c r="J86" s="166">
        <f>'Valbara Tjänster'!DJ29</f>
        <v>0</v>
      </c>
    </row>
    <row r="87" spans="3:10" s="70" customFormat="1" hidden="1" outlineLevel="1" x14ac:dyDescent="0.3">
      <c r="C87" s="87">
        <f>'Valbara Tjänster'!DN1</f>
        <v>0</v>
      </c>
      <c r="D87" s="94">
        <f>'Valbara Tjänster'!DN13</f>
        <v>0</v>
      </c>
      <c r="E87" s="95"/>
      <c r="F87" s="74">
        <f>'Valbara Tjänster'!DN27</f>
        <v>0</v>
      </c>
      <c r="G87" s="95"/>
      <c r="H87" s="74">
        <f>'Valbara Tjänster'!DN28</f>
        <v>0</v>
      </c>
      <c r="I87" s="95"/>
      <c r="J87" s="166">
        <f>'Valbara Tjänster'!DN29</f>
        <v>0</v>
      </c>
    </row>
    <row r="88" spans="3:10" s="70" customFormat="1" hidden="1" outlineLevel="1" x14ac:dyDescent="0.3">
      <c r="C88" s="87">
        <f>'Valbara Tjänster'!DR1</f>
        <v>0</v>
      </c>
      <c r="D88" s="94">
        <f>'Valbara Tjänster'!DR13</f>
        <v>0</v>
      </c>
      <c r="E88" s="95"/>
      <c r="F88" s="74">
        <f>'Valbara Tjänster'!DR27</f>
        <v>0</v>
      </c>
      <c r="G88" s="95"/>
      <c r="H88" s="74">
        <f>'Valbara Tjänster'!DR28</f>
        <v>0</v>
      </c>
      <c r="I88" s="95"/>
      <c r="J88" s="166">
        <f>'Valbara Tjänster'!DR29</f>
        <v>0</v>
      </c>
    </row>
    <row r="89" spans="3:10" s="70" customFormat="1" hidden="1" outlineLevel="1" x14ac:dyDescent="0.3">
      <c r="C89" s="87">
        <f>'Valbara Tjänster'!DV1</f>
        <v>0</v>
      </c>
      <c r="D89" s="94">
        <f>'Valbara Tjänster'!DV13</f>
        <v>0</v>
      </c>
      <c r="E89" s="95"/>
      <c r="F89" s="74">
        <f>'Valbara Tjänster'!DV27</f>
        <v>0</v>
      </c>
      <c r="G89" s="95"/>
      <c r="H89" s="74">
        <f>'Valbara Tjänster'!DV28</f>
        <v>0</v>
      </c>
      <c r="I89" s="95"/>
      <c r="J89" s="166">
        <f>'Valbara Tjänster'!DV29</f>
        <v>0</v>
      </c>
    </row>
    <row r="90" spans="3:10" s="70" customFormat="1" ht="16.5" hidden="1" customHeight="1" outlineLevel="1" x14ac:dyDescent="0.3">
      <c r="C90" s="87">
        <f>'Valbara Tjänster'!DZ1</f>
        <v>0</v>
      </c>
      <c r="D90" s="94">
        <f>'Valbara Tjänster'!DZ13</f>
        <v>0</v>
      </c>
      <c r="E90" s="95"/>
      <c r="F90" s="74">
        <f>'Valbara Tjänster'!DZ27</f>
        <v>0</v>
      </c>
      <c r="G90" s="95"/>
      <c r="H90" s="74">
        <f>'Valbara Tjänster'!DZ28</f>
        <v>0</v>
      </c>
      <c r="I90" s="95"/>
      <c r="J90" s="166">
        <f>'Valbara Tjänster'!DZ29</f>
        <v>0</v>
      </c>
    </row>
    <row r="91" spans="3:10" s="70" customFormat="1" ht="16.5" hidden="1" customHeight="1" outlineLevel="1" x14ac:dyDescent="0.3">
      <c r="C91" s="87">
        <f>'Valbara Tjänster'!ED1</f>
        <v>0</v>
      </c>
      <c r="D91" s="94">
        <f>'Valbara Tjänster'!ED13</f>
        <v>0</v>
      </c>
      <c r="E91" s="95"/>
      <c r="F91" s="74">
        <f>'Valbara Tjänster'!ED27</f>
        <v>0</v>
      </c>
      <c r="G91" s="95"/>
      <c r="H91" s="74">
        <f>'Valbara Tjänster'!ED28</f>
        <v>0</v>
      </c>
      <c r="I91" s="95"/>
      <c r="J91" s="166">
        <f>'Valbara Tjänster'!ED29</f>
        <v>0</v>
      </c>
    </row>
    <row r="92" spans="3:10" s="70" customFormat="1" ht="16.5" hidden="1" customHeight="1" outlineLevel="1" x14ac:dyDescent="0.3">
      <c r="C92" s="87">
        <f>'Valbara Tjänster'!EH1</f>
        <v>0</v>
      </c>
      <c r="D92" s="94">
        <f>'Valbara Tjänster'!EH13</f>
        <v>0</v>
      </c>
      <c r="E92" s="95"/>
      <c r="F92" s="74">
        <f>'Valbara Tjänster'!EH27</f>
        <v>0</v>
      </c>
      <c r="G92" s="95"/>
      <c r="H92" s="74">
        <f>'Valbara Tjänster'!EH28</f>
        <v>0</v>
      </c>
      <c r="I92" s="95"/>
      <c r="J92" s="166">
        <f>'Valbara Tjänster'!EH29</f>
        <v>0</v>
      </c>
    </row>
    <row r="93" spans="3:10" s="70" customFormat="1" ht="16.5" hidden="1" customHeight="1" outlineLevel="1" x14ac:dyDescent="0.3">
      <c r="C93" s="87">
        <f>'Valbara Tjänster'!EL1</f>
        <v>0</v>
      </c>
      <c r="D93" s="94">
        <f>'Valbara Tjänster'!EL13</f>
        <v>0</v>
      </c>
      <c r="E93" s="95"/>
      <c r="F93" s="74">
        <f>'Valbara Tjänster'!EL27</f>
        <v>0</v>
      </c>
      <c r="G93" s="95"/>
      <c r="H93" s="74">
        <f>'Valbara Tjänster'!EL28</f>
        <v>0</v>
      </c>
      <c r="I93" s="95"/>
      <c r="J93" s="166">
        <f>'Valbara Tjänster'!EL29</f>
        <v>0</v>
      </c>
    </row>
    <row r="94" spans="3:10" s="70" customFormat="1" ht="16.5" hidden="1" customHeight="1" outlineLevel="1" x14ac:dyDescent="0.3">
      <c r="C94" s="87">
        <f>'Valbara Tjänster'!EP1</f>
        <v>0</v>
      </c>
      <c r="D94" s="94">
        <f>'Valbara Tjänster'!EP13</f>
        <v>0</v>
      </c>
      <c r="E94" s="95"/>
      <c r="F94" s="74">
        <f>'Valbara Tjänster'!EP27</f>
        <v>0</v>
      </c>
      <c r="G94" s="95"/>
      <c r="H94" s="74">
        <f>'Valbara Tjänster'!EP28</f>
        <v>0</v>
      </c>
      <c r="I94" s="95"/>
      <c r="J94" s="166">
        <f>'Valbara Tjänster'!EP29</f>
        <v>0</v>
      </c>
    </row>
    <row r="95" spans="3:10" s="70" customFormat="1" ht="16.5" hidden="1" customHeight="1" outlineLevel="1" x14ac:dyDescent="0.3">
      <c r="C95" s="87">
        <f>'Valbara Tjänster'!ET1</f>
        <v>0</v>
      </c>
      <c r="D95" s="94">
        <f>'Valbara Tjänster'!ET13</f>
        <v>0</v>
      </c>
      <c r="E95" s="95"/>
      <c r="F95" s="74">
        <f>'Valbara Tjänster'!ET27</f>
        <v>0</v>
      </c>
      <c r="G95" s="95"/>
      <c r="H95" s="74">
        <f>'Valbara Tjänster'!ET28</f>
        <v>0</v>
      </c>
      <c r="I95" s="95"/>
      <c r="J95" s="166">
        <f>'Valbara Tjänster'!ET29</f>
        <v>0</v>
      </c>
    </row>
    <row r="96" spans="3:10" s="70" customFormat="1" ht="16.5" hidden="1" customHeight="1" outlineLevel="1" x14ac:dyDescent="0.3">
      <c r="C96" s="87">
        <f>'Valbara Tjänster'!EX1</f>
        <v>0</v>
      </c>
      <c r="D96" s="94">
        <f>'Valbara Tjänster'!EX13</f>
        <v>0</v>
      </c>
      <c r="E96" s="95"/>
      <c r="F96" s="74">
        <f>'Valbara Tjänster'!EX27</f>
        <v>0</v>
      </c>
      <c r="G96" s="95"/>
      <c r="H96" s="74">
        <f>'Valbara Tjänster'!EX28</f>
        <v>0</v>
      </c>
      <c r="I96" s="95"/>
      <c r="J96" s="166">
        <f>'Valbara Tjänster'!EX29</f>
        <v>0</v>
      </c>
    </row>
    <row r="97" spans="3:10" s="70" customFormat="1" ht="16.5" hidden="1" customHeight="1" outlineLevel="1" x14ac:dyDescent="0.3">
      <c r="C97" s="87">
        <f>'Valbara Tjänster'!FB1</f>
        <v>0</v>
      </c>
      <c r="D97" s="94">
        <f>'Valbara Tjänster'!FB13</f>
        <v>0</v>
      </c>
      <c r="E97" s="95"/>
      <c r="F97" s="74">
        <f>'Valbara Tjänster'!FB27</f>
        <v>0</v>
      </c>
      <c r="G97" s="95"/>
      <c r="H97" s="74">
        <f>'Valbara Tjänster'!FB28</f>
        <v>0</v>
      </c>
      <c r="I97" s="95"/>
      <c r="J97" s="166">
        <f>'Valbara Tjänster'!FB29</f>
        <v>0</v>
      </c>
    </row>
    <row r="98" spans="3:10" s="70" customFormat="1" ht="16.5" hidden="1" customHeight="1" outlineLevel="1" x14ac:dyDescent="0.3">
      <c r="C98" s="87">
        <f>'Valbara Tjänster'!FF1</f>
        <v>0</v>
      </c>
      <c r="D98" s="94">
        <f>'Valbara Tjänster'!FF13</f>
        <v>0</v>
      </c>
      <c r="E98" s="95"/>
      <c r="F98" s="74">
        <f>'Valbara Tjänster'!FF27</f>
        <v>0</v>
      </c>
      <c r="G98" s="95"/>
      <c r="H98" s="74">
        <f>'Valbara Tjänster'!FF28</f>
        <v>0</v>
      </c>
      <c r="I98" s="95"/>
      <c r="J98" s="166">
        <f>'Valbara Tjänster'!FF29</f>
        <v>0</v>
      </c>
    </row>
    <row r="99" spans="3:10" s="70" customFormat="1" ht="16.5" hidden="1" customHeight="1" outlineLevel="1" x14ac:dyDescent="0.3">
      <c r="C99" s="87">
        <f>'Valbara Tjänster'!FJ1</f>
        <v>0</v>
      </c>
      <c r="D99" s="94">
        <f>'Valbara Tjänster'!FJ13</f>
        <v>0</v>
      </c>
      <c r="E99" s="95"/>
      <c r="F99" s="74">
        <f>'Valbara Tjänster'!FJ27</f>
        <v>0</v>
      </c>
      <c r="G99" s="95"/>
      <c r="H99" s="74">
        <f>'Valbara Tjänster'!FJ28</f>
        <v>0</v>
      </c>
      <c r="I99" s="95"/>
      <c r="J99" s="166">
        <f>'Valbara Tjänster'!FJ29</f>
        <v>0</v>
      </c>
    </row>
    <row r="100" spans="3:10" s="70" customFormat="1" ht="16.5" hidden="1" customHeight="1" outlineLevel="1" x14ac:dyDescent="0.3">
      <c r="C100" s="87">
        <f>'Valbara Tjänster'!FN1</f>
        <v>0</v>
      </c>
      <c r="D100" s="94">
        <f>'Valbara Tjänster'!FN13</f>
        <v>0</v>
      </c>
      <c r="E100" s="95"/>
      <c r="F100" s="74">
        <f>'Valbara Tjänster'!FN27</f>
        <v>0</v>
      </c>
      <c r="G100" s="95"/>
      <c r="H100" s="74">
        <f>'Valbara Tjänster'!FN28</f>
        <v>0</v>
      </c>
      <c r="I100" s="95"/>
      <c r="J100" s="166">
        <f>'Valbara Tjänster'!FN29</f>
        <v>0</v>
      </c>
    </row>
    <row r="101" spans="3:10" s="70" customFormat="1" ht="16.5" hidden="1" customHeight="1" outlineLevel="1" x14ac:dyDescent="0.3">
      <c r="C101" s="87">
        <f>'Valbara Tjänster'!FR1</f>
        <v>0</v>
      </c>
      <c r="D101" s="94">
        <f>'Valbara Tjänster'!FR13</f>
        <v>0</v>
      </c>
      <c r="E101" s="95"/>
      <c r="F101" s="74">
        <f>'Valbara Tjänster'!FR27</f>
        <v>0</v>
      </c>
      <c r="G101" s="95"/>
      <c r="H101" s="74">
        <f>'Valbara Tjänster'!FR28</f>
        <v>0</v>
      </c>
      <c r="I101" s="95"/>
      <c r="J101" s="166">
        <f>'Valbara Tjänster'!FR29</f>
        <v>0</v>
      </c>
    </row>
    <row r="102" spans="3:10" s="70" customFormat="1" ht="16.5" hidden="1" customHeight="1" outlineLevel="1" x14ac:dyDescent="0.3">
      <c r="C102" s="87">
        <f>'Valbara Tjänster'!FV1</f>
        <v>0</v>
      </c>
      <c r="D102" s="94">
        <f>'Valbara Tjänster'!FV13</f>
        <v>0</v>
      </c>
      <c r="E102" s="95"/>
      <c r="F102" s="74">
        <f>'Valbara Tjänster'!FV27</f>
        <v>0</v>
      </c>
      <c r="G102" s="95"/>
      <c r="H102" s="74">
        <f>'Valbara Tjänster'!FV28</f>
        <v>0</v>
      </c>
      <c r="I102" s="95"/>
      <c r="J102" s="166">
        <f>'Valbara Tjänster'!FV29</f>
        <v>0</v>
      </c>
    </row>
    <row r="103" spans="3:10" s="70" customFormat="1" ht="16.5" hidden="1" customHeight="1" outlineLevel="1" x14ac:dyDescent="0.3">
      <c r="C103" s="87">
        <f>'Valbara Tjänster'!FZ1</f>
        <v>0</v>
      </c>
      <c r="D103" s="94">
        <f>'Valbara Tjänster'!FZ13</f>
        <v>0</v>
      </c>
      <c r="E103" s="95"/>
      <c r="F103" s="74">
        <f>'Valbara Tjänster'!FZ27</f>
        <v>0</v>
      </c>
      <c r="G103" s="95"/>
      <c r="H103" s="74">
        <f>'Valbara Tjänster'!FZ28</f>
        <v>0</v>
      </c>
      <c r="I103" s="95"/>
      <c r="J103" s="166">
        <f>'Valbara Tjänster'!FZ29</f>
        <v>0</v>
      </c>
    </row>
    <row r="104" spans="3:10" s="70" customFormat="1" ht="16.5" hidden="1" customHeight="1" outlineLevel="1" x14ac:dyDescent="0.3">
      <c r="C104" s="87">
        <f>'Valbara Tjänster'!GD1</f>
        <v>0</v>
      </c>
      <c r="D104" s="94">
        <f>'Valbara Tjänster'!GD13</f>
        <v>0</v>
      </c>
      <c r="E104" s="95"/>
      <c r="F104" s="74">
        <f>'Valbara Tjänster'!GD27</f>
        <v>0</v>
      </c>
      <c r="G104" s="95"/>
      <c r="H104" s="74">
        <f>'Valbara Tjänster'!GD28</f>
        <v>0</v>
      </c>
      <c r="I104" s="95"/>
      <c r="J104" s="166">
        <f>'Valbara Tjänster'!GD29</f>
        <v>0</v>
      </c>
    </row>
    <row r="105" spans="3:10" s="70" customFormat="1" ht="16.5" hidden="1" customHeight="1" outlineLevel="1" x14ac:dyDescent="0.3">
      <c r="C105" s="87">
        <f>'Valbara Tjänster'!GH1</f>
        <v>0</v>
      </c>
      <c r="D105" s="94">
        <f>'Valbara Tjänster'!GH13</f>
        <v>0</v>
      </c>
      <c r="E105" s="95"/>
      <c r="F105" s="74">
        <f>'Valbara Tjänster'!GH27</f>
        <v>0</v>
      </c>
      <c r="G105" s="95"/>
      <c r="H105" s="74">
        <f>'Valbara Tjänster'!GH28</f>
        <v>0</v>
      </c>
      <c r="I105" s="95"/>
      <c r="J105" s="166">
        <f>'Valbara Tjänster'!GH29</f>
        <v>0</v>
      </c>
    </row>
    <row r="106" spans="3:10" s="70" customFormat="1" ht="16.5" hidden="1" customHeight="1" outlineLevel="1" x14ac:dyDescent="0.3">
      <c r="C106" s="87">
        <f>'Valbara Tjänster'!GL1</f>
        <v>0</v>
      </c>
      <c r="D106" s="94">
        <f>'Valbara Tjänster'!GL13</f>
        <v>0</v>
      </c>
      <c r="E106" s="95"/>
      <c r="F106" s="74">
        <f>'Valbara Tjänster'!GL27</f>
        <v>0</v>
      </c>
      <c r="G106" s="95"/>
      <c r="H106" s="74">
        <f>'Valbara Tjänster'!GL28</f>
        <v>0</v>
      </c>
      <c r="I106" s="95"/>
      <c r="J106" s="166">
        <f>'Valbara Tjänster'!GL29</f>
        <v>0</v>
      </c>
    </row>
    <row r="107" spans="3:10" s="70" customFormat="1" ht="16.5" hidden="1" customHeight="1" outlineLevel="1" thickBot="1" x14ac:dyDescent="0.35">
      <c r="C107" s="97">
        <f>'Valbara Tjänster'!GP1</f>
        <v>0</v>
      </c>
      <c r="D107" s="98">
        <f>'Valbara Tjänster'!GP13</f>
        <v>0</v>
      </c>
      <c r="E107" s="99"/>
      <c r="F107" s="75">
        <f>'Valbara Tjänster'!GP27</f>
        <v>0</v>
      </c>
      <c r="G107" s="99"/>
      <c r="H107" s="75">
        <f>'Valbara Tjänster'!GP28</f>
        <v>0</v>
      </c>
      <c r="I107" s="99"/>
      <c r="J107" s="167">
        <f>'Valbara Tjänster'!GP29</f>
        <v>0</v>
      </c>
    </row>
    <row r="108" spans="3:10" hidden="1" outlineLevel="1" x14ac:dyDescent="0.3">
      <c r="C108" s="95"/>
      <c r="D108" s="94"/>
      <c r="E108" s="95"/>
      <c r="F108" s="95"/>
      <c r="G108" s="95"/>
      <c r="H108" s="95"/>
      <c r="I108" s="95"/>
      <c r="J108" s="95"/>
    </row>
    <row r="109" spans="3:10" ht="15" collapsed="1" thickBot="1" x14ac:dyDescent="0.35">
      <c r="C109" s="95"/>
      <c r="D109" s="95"/>
      <c r="E109" s="95"/>
      <c r="F109" s="95"/>
      <c r="G109" s="95"/>
      <c r="H109" s="95"/>
      <c r="I109" s="95"/>
      <c r="J109" s="95"/>
    </row>
    <row r="110" spans="3:10" ht="21" x14ac:dyDescent="0.3">
      <c r="C110" s="88" t="s">
        <v>55</v>
      </c>
      <c r="D110" s="89">
        <f>SUM(D111:D131)</f>
        <v>670386.98883194209</v>
      </c>
      <c r="E110" s="90"/>
      <c r="F110" s="73" t="s">
        <v>39</v>
      </c>
      <c r="G110" s="91"/>
      <c r="H110" s="104"/>
      <c r="I110" s="90"/>
      <c r="J110" s="102"/>
    </row>
    <row r="111" spans="3:10" ht="14.25" hidden="1" customHeight="1" outlineLevel="1" x14ac:dyDescent="0.3">
      <c r="C111" s="87" t="str">
        <f>'Gemensamma i utveckling'!C1</f>
        <v>Utvecklingsram 2025</v>
      </c>
      <c r="D111" s="94">
        <f>'Gemensamma i utveckling'!C16</f>
        <v>670386.98883194209</v>
      </c>
      <c r="E111" s="95"/>
      <c r="F111" s="74" t="str">
        <f>'Gemensamma i utveckling'!C30</f>
        <v>Engång helår</v>
      </c>
      <c r="G111" s="95"/>
      <c r="H111" s="95" t="str">
        <f>'Gemensamma i utveckling'!C31</f>
        <v>Faktureras i januari för helår 2025</v>
      </c>
      <c r="I111" s="95"/>
      <c r="J111" s="96" t="str">
        <f>'Gemensamma i utveckling'!C32</f>
        <v>Januari</v>
      </c>
    </row>
    <row r="112" spans="3:10" ht="14.25" hidden="1" customHeight="1" outlineLevel="1" x14ac:dyDescent="0.3">
      <c r="C112" s="87" t="str">
        <f>'Gemensamma i utveckling'!D1</f>
        <v>Utveckling ny 1177-app</v>
      </c>
      <c r="D112" s="94">
        <f>'Gemensamma i utveckling'!D16</f>
        <v>0</v>
      </c>
      <c r="E112" s="95"/>
      <c r="F112" s="74" t="str">
        <f>'Gemensamma i utveckling'!D30</f>
        <v xml:space="preserve"> -</v>
      </c>
      <c r="G112" s="95"/>
      <c r="H112" s="95" t="str">
        <f>'Gemensamma i utveckling'!D31</f>
        <v xml:space="preserve"> -</v>
      </c>
      <c r="I112" s="95"/>
      <c r="J112" s="96" t="str">
        <f>'Gemensamma i utveckling'!D32</f>
        <v>Väntar på avsiktsförklaring</v>
      </c>
    </row>
    <row r="113" spans="3:10" ht="14.25" hidden="1" customHeight="1" outlineLevel="1" x14ac:dyDescent="0.3">
      <c r="C113" s="87" t="str">
        <f>'Gemensamma i utveckling'!E1</f>
        <v>Förenklad utgivning SITHS eID</v>
      </c>
      <c r="D113" s="94">
        <f>'Gemensamma i utveckling'!E16</f>
        <v>0</v>
      </c>
      <c r="E113" s="95"/>
      <c r="F113" s="86" t="str">
        <f>'Gemensamma i utveckling'!E30</f>
        <v xml:space="preserve"> -</v>
      </c>
      <c r="G113" s="95"/>
      <c r="H113" s="105" t="str">
        <f>'Gemensamma i utveckling'!E31</f>
        <v xml:space="preserve"> -</v>
      </c>
      <c r="I113" s="95"/>
      <c r="J113" s="103" t="str">
        <f>'Gemensamma i utveckling'!E32</f>
        <v>Väntar på avsiktsförklaring</v>
      </c>
    </row>
    <row r="114" spans="3:10" ht="14.25" hidden="1" customHeight="1" outlineLevel="1" x14ac:dyDescent="0.3">
      <c r="C114" s="87">
        <f>'Gemensamma i utveckling'!F1</f>
        <v>0</v>
      </c>
      <c r="D114" s="94">
        <f>'Gemensamma i utveckling'!F16</f>
        <v>0</v>
      </c>
      <c r="E114" s="95"/>
      <c r="F114" s="74" t="str">
        <f>'Gemensamma i utveckling'!F30</f>
        <v xml:space="preserve"> -</v>
      </c>
      <c r="G114" s="95"/>
      <c r="H114" s="95" t="str">
        <f>'Gemensamma i utveckling'!F31</f>
        <v xml:space="preserve"> -</v>
      </c>
      <c r="I114" s="95"/>
      <c r="J114" s="96" t="str">
        <f>'Gemensamma i utveckling'!F32</f>
        <v xml:space="preserve"> -</v>
      </c>
    </row>
    <row r="115" spans="3:10" ht="14.25" hidden="1" customHeight="1" outlineLevel="1" x14ac:dyDescent="0.3">
      <c r="C115" s="87">
        <f>'Gemensamma i utveckling'!G1</f>
        <v>0</v>
      </c>
      <c r="D115" s="94">
        <f>'Gemensamma i utveckling'!G16</f>
        <v>0</v>
      </c>
      <c r="E115" s="95"/>
      <c r="F115" s="74">
        <f>'Gemensamma i utveckling'!G30</f>
        <v>0</v>
      </c>
      <c r="G115" s="95"/>
      <c r="H115" s="95">
        <f>'Gemensamma i utveckling'!G31</f>
        <v>0</v>
      </c>
      <c r="I115" s="95"/>
      <c r="J115" s="96">
        <f>'Gemensamma i utveckling'!G32</f>
        <v>0</v>
      </c>
    </row>
    <row r="116" spans="3:10" ht="14.25" hidden="1" customHeight="1" outlineLevel="1" x14ac:dyDescent="0.3">
      <c r="C116" s="87">
        <f>'Gemensamma i utveckling'!H1</f>
        <v>0</v>
      </c>
      <c r="D116" s="94">
        <f>'Gemensamma i utveckling'!H16</f>
        <v>0</v>
      </c>
      <c r="E116" s="95"/>
      <c r="F116" s="74">
        <f>'Gemensamma i utveckling'!H30</f>
        <v>0</v>
      </c>
      <c r="G116" s="95"/>
      <c r="H116" s="95">
        <f>'Gemensamma i utveckling'!H31</f>
        <v>0</v>
      </c>
      <c r="I116" s="95"/>
      <c r="J116" s="96">
        <f>'Gemensamma i utveckling'!H32</f>
        <v>0</v>
      </c>
    </row>
    <row r="117" spans="3:10" s="70" customFormat="1" ht="14.25" hidden="1" customHeight="1" outlineLevel="1" x14ac:dyDescent="0.3">
      <c r="C117" s="87">
        <f>'Gemensamma i utveckling'!I1</f>
        <v>0</v>
      </c>
      <c r="D117" s="94">
        <f>'Gemensamma i utveckling'!I16</f>
        <v>0</v>
      </c>
      <c r="E117" s="95"/>
      <c r="F117" s="74">
        <f>'Gemensamma i utveckling'!I30</f>
        <v>0</v>
      </c>
      <c r="G117" s="95"/>
      <c r="H117" s="70">
        <f>'Gemensamma i utveckling'!I31</f>
        <v>0</v>
      </c>
      <c r="I117" s="95"/>
      <c r="J117" s="96">
        <f>'Gemensamma i utveckling'!I32</f>
        <v>0</v>
      </c>
    </row>
    <row r="118" spans="3:10" s="70" customFormat="1" ht="14.25" hidden="1" customHeight="1" outlineLevel="1" x14ac:dyDescent="0.3">
      <c r="C118" s="87">
        <f>'Gemensamma i utveckling'!J1</f>
        <v>0</v>
      </c>
      <c r="D118" s="94">
        <f>'Gemensamma i utveckling'!J16</f>
        <v>0</v>
      </c>
      <c r="E118" s="95"/>
      <c r="F118" s="74">
        <f>'Gemensamma i utveckling'!J30</f>
        <v>0</v>
      </c>
      <c r="G118" s="95"/>
      <c r="H118" s="95">
        <f>'Gemensamma i utveckling'!J31</f>
        <v>0</v>
      </c>
      <c r="I118" s="95"/>
      <c r="J118" s="96">
        <f>'Gemensamma i utveckling'!J32</f>
        <v>0</v>
      </c>
    </row>
    <row r="119" spans="3:10" s="70" customFormat="1" ht="14.25" hidden="1" customHeight="1" outlineLevel="1" x14ac:dyDescent="0.3">
      <c r="C119" s="87">
        <f>'Gemensamma i utveckling'!K1</f>
        <v>0</v>
      </c>
      <c r="D119" s="94">
        <f>'Gemensamma i utveckling'!K16</f>
        <v>0</v>
      </c>
      <c r="E119" s="95"/>
      <c r="F119" s="74">
        <f>'Gemensamma i utveckling'!K30</f>
        <v>0</v>
      </c>
      <c r="G119" s="95"/>
      <c r="H119" s="95">
        <f>'Gemensamma i utveckling'!K31</f>
        <v>0</v>
      </c>
      <c r="I119" s="95"/>
      <c r="J119" s="96">
        <f>'Gemensamma i utveckling'!K32</f>
        <v>0</v>
      </c>
    </row>
    <row r="120" spans="3:10" s="70" customFormat="1" ht="14.25" hidden="1" customHeight="1" outlineLevel="1" x14ac:dyDescent="0.3">
      <c r="C120" s="87">
        <f>'Gemensamma i utveckling'!L1</f>
        <v>0</v>
      </c>
      <c r="D120" s="94">
        <f>'Gemensamma i utveckling'!L16</f>
        <v>0</v>
      </c>
      <c r="E120" s="95"/>
      <c r="F120" s="74">
        <f>'Gemensamma i utveckling'!L30</f>
        <v>0</v>
      </c>
      <c r="G120" s="95"/>
      <c r="H120" s="95">
        <f>'Gemensamma i utveckling'!L31</f>
        <v>0</v>
      </c>
      <c r="I120" s="95"/>
      <c r="J120" s="96">
        <f>'Gemensamma i utveckling'!L32</f>
        <v>0</v>
      </c>
    </row>
    <row r="121" spans="3:10" s="70" customFormat="1" ht="14.25" hidden="1" customHeight="1" outlineLevel="1" x14ac:dyDescent="0.3">
      <c r="C121" s="87">
        <f>'Gemensamma i utveckling'!M1</f>
        <v>0</v>
      </c>
      <c r="D121" s="94">
        <f>'Gemensamma i utveckling'!M16</f>
        <v>0</v>
      </c>
      <c r="E121" s="95"/>
      <c r="F121" s="74">
        <f>'Gemensamma i utveckling'!M30</f>
        <v>0</v>
      </c>
      <c r="G121" s="95"/>
      <c r="H121" s="95">
        <f>'Gemensamma i utveckling'!M31</f>
        <v>0</v>
      </c>
      <c r="I121" s="95"/>
      <c r="J121" s="96">
        <f>'Gemensamma i utveckling'!M32</f>
        <v>0</v>
      </c>
    </row>
    <row r="122" spans="3:10" s="70" customFormat="1" ht="14.25" hidden="1" customHeight="1" outlineLevel="1" x14ac:dyDescent="0.3">
      <c r="C122" s="87">
        <f>'Gemensamma i utveckling'!N1</f>
        <v>0</v>
      </c>
      <c r="D122" s="94">
        <f>'Gemensamma i utveckling'!N16</f>
        <v>0</v>
      </c>
      <c r="E122" s="95"/>
      <c r="F122" s="74">
        <f>'Gemensamma i utveckling'!N30</f>
        <v>0</v>
      </c>
      <c r="G122" s="95"/>
      <c r="H122" s="95">
        <f>'Gemensamma i utveckling'!N31</f>
        <v>0</v>
      </c>
      <c r="I122" s="95"/>
      <c r="J122" s="96">
        <f>'Gemensamma i utveckling'!N32</f>
        <v>0</v>
      </c>
    </row>
    <row r="123" spans="3:10" s="70" customFormat="1" ht="14.25" hidden="1" customHeight="1" outlineLevel="1" x14ac:dyDescent="0.3">
      <c r="C123" s="87">
        <f>'Gemensamma i utveckling'!O1</f>
        <v>0</v>
      </c>
      <c r="D123" s="94">
        <f>'Gemensamma i utveckling'!O16</f>
        <v>0</v>
      </c>
      <c r="E123" s="95"/>
      <c r="F123" s="74">
        <f>'Gemensamma i utveckling'!O30</f>
        <v>0</v>
      </c>
      <c r="G123" s="95"/>
      <c r="H123" s="95">
        <f>'Gemensamma i utveckling'!O31</f>
        <v>0</v>
      </c>
      <c r="I123" s="95"/>
      <c r="J123" s="96">
        <f>'Gemensamma i utveckling'!O32</f>
        <v>0</v>
      </c>
    </row>
    <row r="124" spans="3:10" s="70" customFormat="1" ht="14.25" hidden="1" customHeight="1" outlineLevel="1" x14ac:dyDescent="0.3">
      <c r="C124" s="87">
        <f>'Gemensamma i utveckling'!P1</f>
        <v>0</v>
      </c>
      <c r="D124" s="94">
        <f>'Gemensamma i utveckling'!P16</f>
        <v>0</v>
      </c>
      <c r="E124" s="95"/>
      <c r="F124" s="74">
        <f>'Gemensamma i utveckling'!P30</f>
        <v>0</v>
      </c>
      <c r="G124" s="95"/>
      <c r="H124" s="95">
        <f>'Gemensamma i utveckling'!P31</f>
        <v>0</v>
      </c>
      <c r="I124" s="95"/>
      <c r="J124" s="96">
        <f>'Gemensamma i utveckling'!P32</f>
        <v>0</v>
      </c>
    </row>
    <row r="125" spans="3:10" s="70" customFormat="1" ht="14.25" hidden="1" customHeight="1" outlineLevel="1" x14ac:dyDescent="0.3">
      <c r="C125" s="87">
        <f>'Gemensamma i utveckling'!Q1</f>
        <v>0</v>
      </c>
      <c r="D125" s="94">
        <f>'Gemensamma i utveckling'!Q16</f>
        <v>0</v>
      </c>
      <c r="E125" s="95"/>
      <c r="F125" s="74">
        <f>'Gemensamma i utveckling'!Q30</f>
        <v>0</v>
      </c>
      <c r="G125" s="95"/>
      <c r="H125" s="95">
        <f>'Gemensamma i utveckling'!Q31</f>
        <v>0</v>
      </c>
      <c r="I125" s="95"/>
      <c r="J125" s="96">
        <f>'Gemensamma i utveckling'!Q32</f>
        <v>0</v>
      </c>
    </row>
    <row r="126" spans="3:10" s="70" customFormat="1" ht="14.25" hidden="1" customHeight="1" outlineLevel="1" x14ac:dyDescent="0.3">
      <c r="C126" s="87">
        <f>'Gemensamma i utveckling'!R1</f>
        <v>0</v>
      </c>
      <c r="D126" s="94">
        <f>'Gemensamma i utveckling'!R16</f>
        <v>0</v>
      </c>
      <c r="E126" s="95"/>
      <c r="F126" s="74">
        <f>'Gemensamma i utveckling'!R30</f>
        <v>0</v>
      </c>
      <c r="G126" s="95"/>
      <c r="H126" s="95">
        <f>'Gemensamma i utveckling'!R31</f>
        <v>0</v>
      </c>
      <c r="I126" s="95"/>
      <c r="J126" s="96">
        <f>'Gemensamma i utveckling'!R32</f>
        <v>0</v>
      </c>
    </row>
    <row r="127" spans="3:10" s="70" customFormat="1" ht="14.25" hidden="1" customHeight="1" outlineLevel="1" x14ac:dyDescent="0.3">
      <c r="C127" s="87">
        <f>'Gemensamma i utveckling'!S1</f>
        <v>0</v>
      </c>
      <c r="D127" s="94">
        <f>'Gemensamma i utveckling'!S16</f>
        <v>0</v>
      </c>
      <c r="E127" s="95"/>
      <c r="F127" s="74">
        <f>'Gemensamma i utveckling'!S30</f>
        <v>0</v>
      </c>
      <c r="G127" s="95"/>
      <c r="H127" s="95">
        <f>'Gemensamma i utveckling'!S31</f>
        <v>0</v>
      </c>
      <c r="I127" s="95"/>
      <c r="J127" s="96">
        <f>'Gemensamma i utveckling'!S32</f>
        <v>0</v>
      </c>
    </row>
    <row r="128" spans="3:10" s="70" customFormat="1" ht="14.25" hidden="1" customHeight="1" outlineLevel="1" x14ac:dyDescent="0.3">
      <c r="C128" s="87">
        <f>'Gemensamma i utveckling'!T1</f>
        <v>0</v>
      </c>
      <c r="D128" s="94">
        <f>'Gemensamma i utveckling'!T16</f>
        <v>0</v>
      </c>
      <c r="E128" s="95"/>
      <c r="F128" s="74">
        <f>'Gemensamma i utveckling'!T30</f>
        <v>0</v>
      </c>
      <c r="G128" s="95"/>
      <c r="H128" s="95">
        <f>'Gemensamma i utveckling'!T31</f>
        <v>0</v>
      </c>
      <c r="I128" s="95"/>
      <c r="J128" s="96">
        <f>'Gemensamma i utveckling'!T32</f>
        <v>0</v>
      </c>
    </row>
    <row r="129" spans="3:10" s="70" customFormat="1" ht="14.25" hidden="1" customHeight="1" outlineLevel="1" x14ac:dyDescent="0.3">
      <c r="C129" s="87">
        <f>'Gemensamma i utveckling'!U1</f>
        <v>0</v>
      </c>
      <c r="D129" s="94">
        <f>'Gemensamma i utveckling'!U16</f>
        <v>0</v>
      </c>
      <c r="E129" s="95"/>
      <c r="F129" s="74">
        <f>'Gemensamma i utveckling'!U30</f>
        <v>0</v>
      </c>
      <c r="G129" s="95"/>
      <c r="H129" s="95">
        <f>'Gemensamma i utveckling'!U31</f>
        <v>0</v>
      </c>
      <c r="I129" s="95"/>
      <c r="J129" s="96">
        <f>'Gemensamma i utveckling'!U32</f>
        <v>0</v>
      </c>
    </row>
    <row r="130" spans="3:10" s="70" customFormat="1" ht="14.25" hidden="1" customHeight="1" outlineLevel="1" x14ac:dyDescent="0.3">
      <c r="C130" s="87">
        <f>'Gemensamma i utveckling'!V1</f>
        <v>0</v>
      </c>
      <c r="D130" s="94">
        <f>'Gemensamma i utveckling'!V16</f>
        <v>0</v>
      </c>
      <c r="E130" s="95"/>
      <c r="F130" s="74">
        <f>'Gemensamma i utveckling'!V30</f>
        <v>0</v>
      </c>
      <c r="G130" s="95"/>
      <c r="H130" s="95">
        <f>'Gemensamma i utveckling'!V31</f>
        <v>0</v>
      </c>
      <c r="I130" s="95"/>
      <c r="J130" s="96">
        <f>'Gemensamma i utveckling'!V32</f>
        <v>0</v>
      </c>
    </row>
    <row r="131" spans="3:10" ht="14.25" hidden="1" customHeight="1" outlineLevel="1" thickBot="1" x14ac:dyDescent="0.35">
      <c r="C131" s="97">
        <f>'Gemensamma i utveckling'!W1</f>
        <v>0</v>
      </c>
      <c r="D131" s="98">
        <f>'Gemensamma i utveckling'!W16</f>
        <v>0</v>
      </c>
      <c r="E131" s="99"/>
      <c r="F131" s="75">
        <f>'Gemensamma i utveckling'!W30</f>
        <v>0</v>
      </c>
      <c r="G131" s="99"/>
      <c r="H131" s="99">
        <f>'Gemensamma i utveckling'!W31</f>
        <v>0</v>
      </c>
      <c r="I131" s="99"/>
      <c r="J131" s="100">
        <f>'Gemensamma i utveckling'!W32</f>
        <v>0</v>
      </c>
    </row>
    <row r="132" spans="3:10" hidden="1" outlineLevel="1" x14ac:dyDescent="0.3">
      <c r="C132" s="95"/>
      <c r="D132" s="94"/>
      <c r="E132" s="95"/>
      <c r="F132" s="95"/>
      <c r="G132" s="95"/>
      <c r="H132" s="95"/>
      <c r="I132" s="95"/>
      <c r="J132" s="95"/>
    </row>
    <row r="133" spans="3:10" ht="15" collapsed="1" thickBot="1" x14ac:dyDescent="0.35">
      <c r="C133" s="95"/>
      <c r="D133" s="95"/>
      <c r="E133" s="95"/>
      <c r="F133" s="95"/>
      <c r="G133" s="95"/>
      <c r="H133" s="95"/>
      <c r="I133" s="95"/>
      <c r="J133" s="95"/>
    </row>
    <row r="134" spans="3:10" ht="21" x14ac:dyDescent="0.3">
      <c r="C134" s="88" t="s">
        <v>56</v>
      </c>
      <c r="D134" s="89">
        <f>SUM(D135:D163)</f>
        <v>430397.31710485695</v>
      </c>
      <c r="E134" s="90"/>
      <c r="F134" s="90" t="s">
        <v>39</v>
      </c>
      <c r="G134" s="90"/>
      <c r="H134" s="90"/>
      <c r="I134" s="90"/>
      <c r="J134" s="102"/>
    </row>
    <row r="135" spans="3:10" ht="28.8" hidden="1" outlineLevel="1" x14ac:dyDescent="0.3">
      <c r="C135" s="41" t="str">
        <f>'Valbara i utveckling'!F1</f>
        <v>1177 sammanhållen planering endast Q1&amp;Q2</v>
      </c>
      <c r="D135" s="42">
        <f>'Valbara i utveckling'!F16</f>
        <v>135643.91721114592</v>
      </c>
      <c r="F135" s="95" t="str">
        <f>'Valbara i utveckling'!F30</f>
        <v>Kvartal förskott</v>
      </c>
      <c r="G135" s="95"/>
      <c r="H135" s="95" t="str">
        <f>'Valbara i utveckling'!F31</f>
        <v>Dec,Mar,Jun,Sep</v>
      </c>
      <c r="I135" s="95"/>
      <c r="J135" s="96" t="str">
        <f>'Valbara i utveckling'!F32</f>
        <v>2/3 av projektet 2024. 1/3 2025</v>
      </c>
    </row>
    <row r="136" spans="3:10" hidden="1" outlineLevel="1" x14ac:dyDescent="0.3">
      <c r="C136" s="41" t="str">
        <f>'Valbara i utveckling'!J1</f>
        <v>Invånarens samtycken på 1177</v>
      </c>
      <c r="D136" s="42">
        <f>'Valbara i utveckling'!J16</f>
        <v>199036.91489371104</v>
      </c>
      <c r="F136" t="str">
        <f>'Valbara i utveckling'!J30</f>
        <v>Kvartal förskott</v>
      </c>
      <c r="H136" t="str">
        <f>'Valbara i utveckling'!J31</f>
        <v>Dec,Mar,Jun,Sep</v>
      </c>
      <c r="J136" s="46" t="str">
        <f>'Valbara i utveckling'!J32</f>
        <v>Skåne och VGR kompletteringsfinansierar</v>
      </c>
    </row>
    <row r="137" spans="3:10" hidden="1" outlineLevel="1" x14ac:dyDescent="0.3">
      <c r="C137" s="41" t="str">
        <f>'Valbara i utveckling'!N1</f>
        <v>Elektronisk beställning och svar av lab.undersökningar Ny 2025</v>
      </c>
      <c r="D137" s="42">
        <f>'Valbara i utveckling'!N16</f>
        <v>95716.485000000001</v>
      </c>
      <c r="F137" t="str">
        <f>'Valbara i utveckling'!N30</f>
        <v>Kvartal förskott</v>
      </c>
      <c r="H137" t="str">
        <f>'Valbara i utveckling'!N31</f>
        <v>Mar,Jun,Sep,Dec,</v>
      </c>
      <c r="J137" s="46" t="str">
        <f>'Valbara i utveckling'!N32</f>
        <v>3/4 av projektet 2025</v>
      </c>
    </row>
    <row r="138" spans="3:10" hidden="1" outlineLevel="1" x14ac:dyDescent="0.3">
      <c r="C138" s="41" t="str">
        <f>'Valbara i utveckling'!R1</f>
        <v>Barn och ungas rätt till information i 1177</v>
      </c>
      <c r="D138" s="42">
        <f>'Valbara i utveckling'!R16</f>
        <v>0</v>
      </c>
      <c r="F138" t="str">
        <f>'Valbara i utveckling'!R30</f>
        <v xml:space="preserve"> -</v>
      </c>
      <c r="H138" t="str">
        <f>'Valbara i utveckling'!R31</f>
        <v xml:space="preserve"> -</v>
      </c>
      <c r="J138" s="46" t="str">
        <f>'Valbara i utveckling'!R32</f>
        <v>Väntar Avsiktsförkl</v>
      </c>
    </row>
    <row r="139" spans="3:10" hidden="1" outlineLevel="1" x14ac:dyDescent="0.3">
      <c r="C139" s="41" t="str">
        <f>'Valbara i utveckling'!V1</f>
        <v>1177 sammanhållen planering Steg 2</v>
      </c>
      <c r="D139" s="42">
        <f>'Valbara i utveckling'!V16</f>
        <v>0</v>
      </c>
      <c r="F139" s="74" t="str">
        <f>'Valbara i utveckling'!V30</f>
        <v xml:space="preserve"> -</v>
      </c>
      <c r="G139" s="70"/>
      <c r="H139" s="74" t="str">
        <f>'Valbara i utveckling'!V31</f>
        <v xml:space="preserve"> -</v>
      </c>
      <c r="I139" s="70"/>
      <c r="J139" s="85" t="str">
        <f>'Valbara i utveckling'!V32</f>
        <v>Väntar Avsiktsförkl</v>
      </c>
    </row>
    <row r="140" spans="3:10" hidden="1" outlineLevel="1" x14ac:dyDescent="0.3">
      <c r="C140" s="41" t="str">
        <f>'Valbara i utveckling'!Z1</f>
        <v>Fortsatt utveckling 1177 för vårdpersonal​</v>
      </c>
      <c r="D140" s="42">
        <f>'Valbara i utveckling'!Z16</f>
        <v>0</v>
      </c>
      <c r="F140" t="str">
        <f>'Valbara i utveckling'!Z30</f>
        <v xml:space="preserve"> -</v>
      </c>
      <c r="H140" t="str">
        <f>'Valbara i utveckling'!Z31</f>
        <v xml:space="preserve"> -</v>
      </c>
      <c r="J140" s="46" t="str">
        <f>'Valbara i utveckling'!Z32</f>
        <v>Väntar Avsiktsförkl</v>
      </c>
    </row>
    <row r="141" spans="3:10" hidden="1" outlineLevel="1" x14ac:dyDescent="0.3">
      <c r="C141" s="41" t="str">
        <f>'Valbara i utveckling'!AD1</f>
        <v>Fristående hänvisningsstöd (RGS webb 2.0)​</v>
      </c>
      <c r="D141" s="42">
        <f>'Valbara i utveckling'!AD16</f>
        <v>0</v>
      </c>
      <c r="F141" t="str">
        <f>'Valbara i utveckling'!AD30</f>
        <v xml:space="preserve"> -</v>
      </c>
      <c r="H141" t="str">
        <f>'Valbara i utveckling'!AD31</f>
        <v xml:space="preserve"> -</v>
      </c>
      <c r="J141" s="46" t="str">
        <f>'Valbara i utveckling'!AD32</f>
        <v>Väntar intresseanmälan</v>
      </c>
    </row>
    <row r="142" spans="3:10" hidden="1" outlineLevel="1" x14ac:dyDescent="0.3">
      <c r="C142" s="41">
        <f>'Valbara i utveckling'!AH1</f>
        <v>0</v>
      </c>
      <c r="D142" s="42">
        <f>'Valbara i utveckling'!AH16</f>
        <v>0</v>
      </c>
      <c r="F142">
        <f>'Valbara i utveckling'!AH30</f>
        <v>0</v>
      </c>
      <c r="H142">
        <f>'Valbara i utveckling'!AH31</f>
        <v>0</v>
      </c>
      <c r="J142" s="46">
        <f>'Valbara i utveckling'!AH32</f>
        <v>0</v>
      </c>
    </row>
    <row r="143" spans="3:10" hidden="1" outlineLevel="1" x14ac:dyDescent="0.3">
      <c r="C143" s="41">
        <f>'Valbara i utveckling'!AL1</f>
        <v>0</v>
      </c>
      <c r="D143" s="42">
        <f>'Valbara i utveckling'!AL16</f>
        <v>0</v>
      </c>
      <c r="F143">
        <f>'Valbara i utveckling'!AL30</f>
        <v>0</v>
      </c>
      <c r="H143">
        <f>'Valbara i utveckling'!AL31</f>
        <v>0</v>
      </c>
      <c r="J143" s="46">
        <f>'Valbara i utveckling'!AL32</f>
        <v>0</v>
      </c>
    </row>
    <row r="144" spans="3:10" hidden="1" outlineLevel="1" x14ac:dyDescent="0.3">
      <c r="C144" s="41">
        <f>'Valbara i utveckling'!AP1</f>
        <v>0</v>
      </c>
      <c r="D144" s="42">
        <f>'Valbara i utveckling'!AP16</f>
        <v>0</v>
      </c>
      <c r="F144">
        <f>'Valbara i utveckling'!AP30</f>
        <v>0</v>
      </c>
      <c r="H144">
        <f>'Valbara i utveckling'!AP31</f>
        <v>0</v>
      </c>
      <c r="J144" s="46">
        <f>'Valbara i utveckling'!AP32</f>
        <v>0</v>
      </c>
    </row>
    <row r="145" spans="3:10" hidden="1" outlineLevel="1" x14ac:dyDescent="0.3">
      <c r="C145" s="41">
        <f>'Valbara i utveckling'!AT1</f>
        <v>0</v>
      </c>
      <c r="D145" s="42">
        <f>'Valbara i utveckling'!AT16</f>
        <v>0</v>
      </c>
      <c r="F145">
        <f>'Valbara i utveckling'!AT30</f>
        <v>0</v>
      </c>
      <c r="H145">
        <f>'Valbara i utveckling'!AT31</f>
        <v>0</v>
      </c>
      <c r="J145" s="46">
        <f>'Valbara i utveckling'!AT32</f>
        <v>0</v>
      </c>
    </row>
    <row r="146" spans="3:10" hidden="1" outlineLevel="1" x14ac:dyDescent="0.3">
      <c r="C146" s="41">
        <f>'Valbara i utveckling'!AX1</f>
        <v>0</v>
      </c>
      <c r="D146" s="42">
        <f>'Valbara i utveckling'!AX16</f>
        <v>0</v>
      </c>
      <c r="F146">
        <f>'Valbara i utveckling'!AX30</f>
        <v>0</v>
      </c>
      <c r="H146">
        <f>'Valbara i utveckling'!AX31</f>
        <v>0</v>
      </c>
      <c r="J146" s="46">
        <f>'Valbara i utveckling'!AX32</f>
        <v>0</v>
      </c>
    </row>
    <row r="147" spans="3:10" hidden="1" outlineLevel="1" x14ac:dyDescent="0.3">
      <c r="C147" s="41">
        <f>'Valbara i utveckling'!BB1</f>
        <v>0</v>
      </c>
      <c r="D147" s="42">
        <f>'Valbara i utveckling'!BB16</f>
        <v>0</v>
      </c>
      <c r="F147">
        <f>'Valbara i utveckling'!BB30</f>
        <v>0</v>
      </c>
      <c r="H147">
        <f>'Valbara i utveckling'!BB31</f>
        <v>0</v>
      </c>
      <c r="J147" s="46">
        <f>'Valbara i utveckling'!BB32</f>
        <v>0</v>
      </c>
    </row>
    <row r="148" spans="3:10" hidden="1" outlineLevel="1" x14ac:dyDescent="0.3">
      <c r="C148" s="41">
        <f>'Valbara i utveckling'!BF1</f>
        <v>0</v>
      </c>
      <c r="D148" s="42">
        <f>'Valbara i utveckling'!BF16</f>
        <v>0</v>
      </c>
      <c r="F148">
        <f>'Valbara i utveckling'!BF30</f>
        <v>0</v>
      </c>
      <c r="H148">
        <f>'Valbara i utveckling'!BF31</f>
        <v>0</v>
      </c>
      <c r="J148" s="46">
        <f>'Valbara i utveckling'!BF32</f>
        <v>0</v>
      </c>
    </row>
    <row r="149" spans="3:10" ht="15" hidden="1" customHeight="1" outlineLevel="1" x14ac:dyDescent="0.3">
      <c r="C149" s="87">
        <f>'Valbara i utveckling'!BJ1</f>
        <v>0</v>
      </c>
      <c r="D149" s="94">
        <f>'Valbara i utveckling'!BJ16</f>
        <v>0</v>
      </c>
      <c r="E149" s="95"/>
      <c r="F149" s="95">
        <f>'Valbara i utveckling'!BJ30</f>
        <v>0</v>
      </c>
      <c r="G149" s="95"/>
      <c r="H149" s="95">
        <f>'Valbara i utveckling'!BJ31</f>
        <v>0</v>
      </c>
      <c r="I149" s="95"/>
      <c r="J149" s="106">
        <f>'Valbara i utveckling'!BJ32</f>
        <v>0</v>
      </c>
    </row>
    <row r="150" spans="3:10" ht="15" hidden="1" customHeight="1" outlineLevel="1" x14ac:dyDescent="0.3">
      <c r="C150" s="87">
        <f>'Valbara i utveckling'!BN1</f>
        <v>0</v>
      </c>
      <c r="D150" s="94">
        <f>'Valbara i utveckling'!BN16</f>
        <v>0</v>
      </c>
      <c r="E150" s="95"/>
      <c r="F150" s="95">
        <f>'Valbara i utveckling'!BN30</f>
        <v>0</v>
      </c>
      <c r="G150" s="95"/>
      <c r="H150" s="95">
        <f>'Valbara i utveckling'!BN31</f>
        <v>0</v>
      </c>
      <c r="I150" s="95"/>
      <c r="J150" s="106">
        <f>'Valbara i utveckling'!BN32</f>
        <v>0</v>
      </c>
    </row>
    <row r="151" spans="3:10" ht="15" hidden="1" customHeight="1" outlineLevel="1" x14ac:dyDescent="0.3">
      <c r="C151" s="87">
        <f>'Valbara i utveckling'!BR1</f>
        <v>0</v>
      </c>
      <c r="D151" s="94">
        <f>'Valbara i utveckling'!BR16</f>
        <v>0</v>
      </c>
      <c r="E151" s="95"/>
      <c r="F151" s="95">
        <f>'Valbara i utveckling'!BR30</f>
        <v>0</v>
      </c>
      <c r="G151" s="95"/>
      <c r="H151" s="95">
        <f>'Valbara i utveckling'!BR31</f>
        <v>0</v>
      </c>
      <c r="I151" s="95"/>
      <c r="J151" s="96">
        <f>'Valbara i utveckling'!BR32</f>
        <v>0</v>
      </c>
    </row>
    <row r="152" spans="3:10" ht="15" hidden="1" customHeight="1" outlineLevel="1" x14ac:dyDescent="0.3">
      <c r="C152" s="87">
        <f>'Valbara i utveckling'!BV1</f>
        <v>0</v>
      </c>
      <c r="D152" s="94">
        <f>'Valbara i utveckling'!BV16</f>
        <v>0</v>
      </c>
      <c r="E152" s="95"/>
      <c r="F152" s="95">
        <f>'Valbara i utveckling'!BV30</f>
        <v>0</v>
      </c>
      <c r="G152" s="95"/>
      <c r="H152" s="95">
        <f>'Valbara i utveckling'!BV31</f>
        <v>0</v>
      </c>
      <c r="I152" s="95"/>
      <c r="J152" s="96">
        <f>'Valbara i utveckling'!BV32</f>
        <v>0</v>
      </c>
    </row>
    <row r="153" spans="3:10" ht="15" hidden="1" customHeight="1" outlineLevel="1" x14ac:dyDescent="0.3">
      <c r="C153" s="87">
        <f>'Valbara i utveckling'!BZ1</f>
        <v>0</v>
      </c>
      <c r="D153" s="94">
        <f>'Valbara i utveckling'!BZ16</f>
        <v>0</v>
      </c>
      <c r="E153" s="95"/>
      <c r="F153" s="95">
        <f>'Valbara i utveckling'!BZ30</f>
        <v>0</v>
      </c>
      <c r="G153" s="95"/>
      <c r="H153" s="95">
        <f>'Valbara i utveckling'!BZ31</f>
        <v>0</v>
      </c>
      <c r="I153" s="95"/>
      <c r="J153" s="96">
        <f>'Valbara i utveckling'!BZ32</f>
        <v>0</v>
      </c>
    </row>
    <row r="154" spans="3:10" ht="15" hidden="1" customHeight="1" outlineLevel="1" x14ac:dyDescent="0.3">
      <c r="C154" s="168">
        <f>'Valbara i utveckling'!CD1</f>
        <v>0</v>
      </c>
      <c r="D154" s="94">
        <f>'Valbara i utveckling'!CD16</f>
        <v>0</v>
      </c>
      <c r="E154" s="70"/>
      <c r="F154" s="70">
        <f>'Valbara i utveckling'!CD30</f>
        <v>0</v>
      </c>
      <c r="G154" s="70"/>
      <c r="H154" s="70">
        <f>'Valbara i utveckling'!CD31</f>
        <v>0</v>
      </c>
      <c r="I154" s="70"/>
      <c r="J154" s="169">
        <f>'Valbara i utveckling'!CD32</f>
        <v>0</v>
      </c>
    </row>
    <row r="155" spans="3:10" ht="15" hidden="1" customHeight="1" outlineLevel="1" x14ac:dyDescent="0.3">
      <c r="C155" s="168">
        <f>'Valbara i utveckling'!CH1</f>
        <v>0</v>
      </c>
      <c r="D155" s="94">
        <f>'Valbara i utveckling'!CH16</f>
        <v>0</v>
      </c>
      <c r="E155" s="70"/>
      <c r="F155" s="70">
        <f>'Valbara i utveckling'!CH30</f>
        <v>0</v>
      </c>
      <c r="G155" s="70"/>
      <c r="H155" s="70">
        <f>'Valbara i utveckling'!CH31</f>
        <v>0</v>
      </c>
      <c r="I155" s="70"/>
      <c r="J155" s="169">
        <f>'Valbara i utveckling'!CH32</f>
        <v>0</v>
      </c>
    </row>
    <row r="156" spans="3:10" ht="15" hidden="1" customHeight="1" outlineLevel="1" x14ac:dyDescent="0.3">
      <c r="C156" s="168">
        <f>'Valbara i utveckling'!CL1</f>
        <v>0</v>
      </c>
      <c r="D156" s="94">
        <f>'Valbara i utveckling'!CL16</f>
        <v>0</v>
      </c>
      <c r="E156" s="70"/>
      <c r="F156" s="70">
        <f>'Valbara i utveckling'!CL30</f>
        <v>0</v>
      </c>
      <c r="G156" s="70"/>
      <c r="H156" s="70">
        <f>'Valbara i utveckling'!CL31</f>
        <v>0</v>
      </c>
      <c r="I156" s="70"/>
      <c r="J156" s="169">
        <f>'Valbara i utveckling'!CL32</f>
        <v>0</v>
      </c>
    </row>
    <row r="157" spans="3:10" ht="15" hidden="1" customHeight="1" outlineLevel="1" x14ac:dyDescent="0.3">
      <c r="C157" s="168">
        <f>'Valbara i utveckling'!CP1</f>
        <v>0</v>
      </c>
      <c r="D157" s="94">
        <f>'Valbara i utveckling'!CP16</f>
        <v>0</v>
      </c>
      <c r="E157" s="70"/>
      <c r="F157" s="70">
        <f>'Valbara i utveckling'!CP30</f>
        <v>0</v>
      </c>
      <c r="G157" s="70"/>
      <c r="H157" s="70">
        <f>'Valbara i utveckling'!CP31</f>
        <v>0</v>
      </c>
      <c r="I157" s="70"/>
      <c r="J157" s="169">
        <f>'Valbara i utveckling'!CP32</f>
        <v>0</v>
      </c>
    </row>
    <row r="158" spans="3:10" ht="15" hidden="1" customHeight="1" outlineLevel="1" x14ac:dyDescent="0.3">
      <c r="C158" s="168">
        <f>'Valbara i utveckling'!CT1</f>
        <v>0</v>
      </c>
      <c r="D158" s="94">
        <f>'Valbara i utveckling'!CT16</f>
        <v>0</v>
      </c>
      <c r="E158" s="70"/>
      <c r="F158" s="70">
        <f>'Valbara i utveckling'!CT30</f>
        <v>0</v>
      </c>
      <c r="G158" s="70"/>
      <c r="H158" s="70">
        <f>'Valbara i utveckling'!CT31</f>
        <v>0</v>
      </c>
      <c r="I158" s="70"/>
      <c r="J158" s="169">
        <f>'Valbara i utveckling'!CT32</f>
        <v>0</v>
      </c>
    </row>
    <row r="159" spans="3:10" ht="15" hidden="1" customHeight="1" outlineLevel="1" x14ac:dyDescent="0.3">
      <c r="C159" s="168">
        <f>'Valbara i utveckling'!CX1</f>
        <v>0</v>
      </c>
      <c r="D159" s="94">
        <f>'Valbara i utveckling'!CX16</f>
        <v>0</v>
      </c>
      <c r="E159" s="70"/>
      <c r="F159" s="70">
        <f>'Valbara i utveckling'!CX30</f>
        <v>0</v>
      </c>
      <c r="G159" s="70"/>
      <c r="H159" s="70">
        <f>'Valbara i utveckling'!CX31</f>
        <v>0</v>
      </c>
      <c r="I159" s="70"/>
      <c r="J159" s="169">
        <f>'Valbara i utveckling'!CX32</f>
        <v>0</v>
      </c>
    </row>
    <row r="160" spans="3:10" ht="15" hidden="1" customHeight="1" outlineLevel="1" x14ac:dyDescent="0.3">
      <c r="C160" s="168">
        <f>'Valbara i utveckling'!DB1</f>
        <v>0</v>
      </c>
      <c r="D160" s="94">
        <f>'Valbara i utveckling'!DB16</f>
        <v>0</v>
      </c>
      <c r="E160" s="70"/>
      <c r="F160" s="70">
        <f>'Valbara i utveckling'!DB30</f>
        <v>0</v>
      </c>
      <c r="G160" s="70"/>
      <c r="H160" s="70">
        <f>'Valbara i utveckling'!DB31</f>
        <v>0</v>
      </c>
      <c r="I160" s="70"/>
      <c r="J160" s="169">
        <f>'Valbara i utveckling'!DB32</f>
        <v>0</v>
      </c>
    </row>
    <row r="161" spans="3:10" ht="15" hidden="1" customHeight="1" outlineLevel="1" x14ac:dyDescent="0.3">
      <c r="C161" s="168">
        <f>'Valbara i utveckling'!DF1</f>
        <v>0</v>
      </c>
      <c r="D161" s="94">
        <f>'Valbara i utveckling'!DF16</f>
        <v>0</v>
      </c>
      <c r="E161" s="70"/>
      <c r="F161" s="70">
        <f>'Valbara i utveckling'!DF30</f>
        <v>0</v>
      </c>
      <c r="G161" s="70"/>
      <c r="H161" s="70">
        <f>'Valbara i utveckling'!DF31</f>
        <v>0</v>
      </c>
      <c r="I161" s="70"/>
      <c r="J161" s="169">
        <f>'Valbara i utveckling'!DF32</f>
        <v>0</v>
      </c>
    </row>
    <row r="162" spans="3:10" ht="15" hidden="1" customHeight="1" outlineLevel="1" x14ac:dyDescent="0.3">
      <c r="C162" s="168">
        <f>'Valbara i utveckling'!DJ1</f>
        <v>0</v>
      </c>
      <c r="D162" s="94">
        <f>'Valbara i utveckling'!DJ16</f>
        <v>0</v>
      </c>
      <c r="E162" s="70"/>
      <c r="F162" s="70">
        <f>'Valbara i utveckling'!DJ30</f>
        <v>0</v>
      </c>
      <c r="G162" s="70"/>
      <c r="H162" s="70">
        <f>'Valbara i utveckling'!DJ31</f>
        <v>0</v>
      </c>
      <c r="I162" s="70"/>
      <c r="J162" s="169">
        <f>'Valbara i utveckling'!DJ32</f>
        <v>0</v>
      </c>
    </row>
    <row r="163" spans="3:10" ht="15" hidden="1" customHeight="1" outlineLevel="1" thickBot="1" x14ac:dyDescent="0.35">
      <c r="C163" s="170">
        <f>'Valbara i utveckling'!DN1</f>
        <v>0</v>
      </c>
      <c r="D163" s="98">
        <f>'Valbara i utveckling'!DN16</f>
        <v>0</v>
      </c>
      <c r="E163" s="171"/>
      <c r="F163" s="171">
        <f>'Valbara i utveckling'!DN30</f>
        <v>0</v>
      </c>
      <c r="G163" s="171"/>
      <c r="H163" s="171">
        <f>'Valbara i utveckling'!DN31</f>
        <v>0</v>
      </c>
      <c r="I163" s="171"/>
      <c r="J163" s="172">
        <f>'Valbara i utveckling'!DN32</f>
        <v>0</v>
      </c>
    </row>
    <row r="164" spans="3:10" hidden="1" outlineLevel="1" x14ac:dyDescent="0.3"/>
    <row r="165" spans="3:10" collapsed="1" x14ac:dyDescent="0.3"/>
  </sheetData>
  <mergeCells count="3">
    <mergeCell ref="C2:J2"/>
    <mergeCell ref="A3:A7"/>
    <mergeCell ref="C3:J3"/>
  </mergeCells>
  <conditionalFormatting sqref="D8:D55">
    <cfRule type="cellIs" dxfId="12" priority="1" operator="equal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769BA9031D0040B0E190D4CB6CA96A" ma:contentTypeVersion="15" ma:contentTypeDescription="Skapa ett nytt dokument." ma:contentTypeScope="" ma:versionID="930967682d05a4407d45f23b0d6da6fe">
  <xsd:schema xmlns:xsd="http://www.w3.org/2001/XMLSchema" xmlns:xs="http://www.w3.org/2001/XMLSchema" xmlns:p="http://schemas.microsoft.com/office/2006/metadata/properties" xmlns:ns2="8b7bc1e7-03c8-4f34-9022-eed3c424e9a6" xmlns:ns3="5a0c4cf9-47be-4100-b464-69af648324ed" targetNamespace="http://schemas.microsoft.com/office/2006/metadata/properties" ma:root="true" ma:fieldsID="2791ec92d92ee457739be3cf35f5099f" ns2:_="" ns3:_="">
    <xsd:import namespace="8b7bc1e7-03c8-4f34-9022-eed3c424e9a6"/>
    <xsd:import namespace="5a0c4cf9-47be-4100-b464-69af648324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otering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bc1e7-03c8-4f34-9022-eed3c424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ring" ma:index="12" nillable="true" ma:displayName="Notering" ma:description="Denna mapp är delad med Hagos och Andreas" ma:format="Dropdown" ma:internalName="Notering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d24b8daa-ea0d-4019-ac30-410f7b645d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c4cf9-47be-4100-b464-69af648324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3d6f670-d72a-4e3f-afa4-c73d23f29027}" ma:internalName="TaxCatchAll" ma:showField="CatchAllData" ma:web="5a0c4cf9-47be-4100-b464-69af64832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0c4cf9-47be-4100-b464-69af648324ed" xsi:nil="true"/>
    <lcf76f155ced4ddcb4097134ff3c332f xmlns="8b7bc1e7-03c8-4f34-9022-eed3c424e9a6">
      <Terms xmlns="http://schemas.microsoft.com/office/infopath/2007/PartnerControls"/>
    </lcf76f155ced4ddcb4097134ff3c332f>
    <Notering xmlns="8b7bc1e7-03c8-4f34-9022-eed3c424e9a6" xsi:nil="true"/>
    <SharedWithUsers xmlns="5a0c4cf9-47be-4100-b464-69af648324e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E2073B8-8B7A-4282-AD43-3080CC6B7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bc1e7-03c8-4f34-9022-eed3c424e9a6"/>
    <ds:schemaRef ds:uri="5a0c4cf9-47be-4100-b464-69af64832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AC6DD-31EE-4C7F-A38A-45839E749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FEDC2-10AF-4EE0-9E36-0542E282F120}">
  <ds:schemaRefs>
    <ds:schemaRef ds:uri="http://purl.org/dc/elements/1.1/"/>
    <ds:schemaRef ds:uri="http://schemas.microsoft.com/office/2006/metadata/properties"/>
    <ds:schemaRef ds:uri="b2397aed-04c0-499a-9d3b-c523a0f2e044"/>
    <ds:schemaRef ds:uri="3f7a6edb-73c3-4572-acc4-2583d6d60b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5a0c4cf9-47be-4100-b464-69af648324ed"/>
    <ds:schemaRef ds:uri="8b7bc1e7-03c8-4f34-9022-eed3c424e9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27</vt:i4>
      </vt:variant>
    </vt:vector>
  </HeadingPairs>
  <TitlesOfParts>
    <vt:vector size="27" baseType="lpstr">
      <vt:lpstr>SLL</vt:lpstr>
      <vt:lpstr>Uppsala</vt:lpstr>
      <vt:lpstr>Sörmland</vt:lpstr>
      <vt:lpstr>Östergötland</vt:lpstr>
      <vt:lpstr>Jönköping</vt:lpstr>
      <vt:lpstr>Kronoberg</vt:lpstr>
      <vt:lpstr>Kalmar</vt:lpstr>
      <vt:lpstr>Gotland</vt:lpstr>
      <vt:lpstr>Blekinge</vt:lpstr>
      <vt:lpstr>Skåne</vt:lpstr>
      <vt:lpstr>Halland</vt:lpstr>
      <vt:lpstr>VGR</vt:lpstr>
      <vt:lpstr>Värmland</vt:lpstr>
      <vt:lpstr>Örebro</vt:lpstr>
      <vt:lpstr>Västmanland</vt:lpstr>
      <vt:lpstr>Dalarna</vt:lpstr>
      <vt:lpstr>Gävleborg</vt:lpstr>
      <vt:lpstr>Västernorrland</vt:lpstr>
      <vt:lpstr>Jämtland</vt:lpstr>
      <vt:lpstr>Västerbotten</vt:lpstr>
      <vt:lpstr>Norrbotten</vt:lpstr>
      <vt:lpstr>Gemensamma Tjänster</vt:lpstr>
      <vt:lpstr>Gemensamma i utveckling</vt:lpstr>
      <vt:lpstr>Valbara Tjänster</vt:lpstr>
      <vt:lpstr>Valbara i utveckling</vt:lpstr>
      <vt:lpstr>Ändringshistorik</vt:lpstr>
      <vt:lpstr>Kontroll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Almqvist Björn</dc:creator>
  <cp:lastModifiedBy>Lidberg Ulf</cp:lastModifiedBy>
  <dcterms:created xsi:type="dcterms:W3CDTF">2017-06-21T04:50:54Z</dcterms:created>
  <dcterms:modified xsi:type="dcterms:W3CDTF">2025-07-04T13:41:41Z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0x0101001E769BA9031D0040B0E190D4CB6CA96A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