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22.xml" ContentType="application/vnd.openxmlformats-officedocument.drawing+xml"/>
  <Override PartName="/xl/comments3.xml" ContentType="application/vnd.openxmlformats-officedocument.spreadsheetml.comments+xml"/>
  <Override PartName="/xl/drawings/drawing2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neraab.sharepoint.com/sites/Verksamhetscontrolling/Delade dokument/General/Masterfil Prislista Regioner/Prislista 2023/"/>
    </mc:Choice>
  </mc:AlternateContent>
  <xr:revisionPtr revIDLastSave="1084" documentId="13_ncr:1_{F5F8072E-A310-4497-9FBC-AA1517DDF3CB}" xr6:coauthVersionLast="47" xr6:coauthVersionMax="47" xr10:uidLastSave="{A6A3D4CB-BBAA-4736-BB44-CC4B0D38B213}"/>
  <bookViews>
    <workbookView xWindow="28680" yWindow="-120" windowWidth="29040" windowHeight="15840" tabRatio="765" firstSheet="16" activeTab="21" xr2:uid="{00000000-000D-0000-FFFF-FFFF00000000}"/>
  </bookViews>
  <sheets>
    <sheet name="SLL" sheetId="3" r:id="rId1"/>
    <sheet name="Uppsala" sheetId="9" r:id="rId2"/>
    <sheet name="Sörmland" sheetId="10" r:id="rId3"/>
    <sheet name="Östergötland" sheetId="11" r:id="rId4"/>
    <sheet name="Jönköping" sheetId="12" r:id="rId5"/>
    <sheet name="Kronoberg" sheetId="13" r:id="rId6"/>
    <sheet name="Kalmar" sheetId="14" r:id="rId7"/>
    <sheet name="Gotland" sheetId="15" r:id="rId8"/>
    <sheet name="Blekinge" sheetId="16" r:id="rId9"/>
    <sheet name="Skåne" sheetId="17" r:id="rId10"/>
    <sheet name="Halland" sheetId="18" r:id="rId11"/>
    <sheet name="VGR" sheetId="19" r:id="rId12"/>
    <sheet name="Värmland" sheetId="20" r:id="rId13"/>
    <sheet name="Örebro" sheetId="21" r:id="rId14"/>
    <sheet name="Västmanland" sheetId="22" r:id="rId15"/>
    <sheet name="Dalarna" sheetId="23" r:id="rId16"/>
    <sheet name="Gävleborg" sheetId="24" r:id="rId17"/>
    <sheet name="Västernorrland" sheetId="25" r:id="rId18"/>
    <sheet name="Jämtland" sheetId="26" r:id="rId19"/>
    <sheet name="Västerbotten" sheetId="27" r:id="rId20"/>
    <sheet name="Norrbotten" sheetId="28" r:id="rId21"/>
    <sheet name="Gemensamma Tjänster" sheetId="1" r:id="rId22"/>
    <sheet name="Gemensamma i utveckling" sheetId="4" r:id="rId23"/>
    <sheet name="Valbara Tjänster" sheetId="2" r:id="rId24"/>
    <sheet name="Valbara i utveckling" sheetId="5" r:id="rId25"/>
    <sheet name="Ändringshistorik" sheetId="30" r:id="rId26"/>
    <sheet name="Kontroll" sheetId="29" r:id="rId2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6" i="3" l="1"/>
  <c r="F84" i="3"/>
  <c r="F86" i="9"/>
  <c r="F84" i="9"/>
  <c r="F86" i="10"/>
  <c r="F84" i="10"/>
  <c r="F86" i="11"/>
  <c r="F84" i="11"/>
  <c r="F86" i="12"/>
  <c r="F84" i="12"/>
  <c r="F87" i="13"/>
  <c r="F85" i="13"/>
  <c r="F86" i="14"/>
  <c r="F84" i="14"/>
  <c r="F86" i="15"/>
  <c r="F84" i="15"/>
  <c r="F86" i="16"/>
  <c r="F84" i="16"/>
  <c r="F86" i="17"/>
  <c r="F84" i="17"/>
  <c r="F86" i="18"/>
  <c r="F84" i="18"/>
  <c r="F86" i="19"/>
  <c r="F84" i="19"/>
  <c r="F86" i="20"/>
  <c r="F84" i="20"/>
  <c r="F86" i="21"/>
  <c r="F84" i="21"/>
  <c r="F86" i="22"/>
  <c r="F84" i="22"/>
  <c r="F86" i="23"/>
  <c r="F84" i="23"/>
  <c r="F86" i="24"/>
  <c r="F84" i="24"/>
  <c r="F86" i="25"/>
  <c r="F84" i="25"/>
  <c r="F86" i="26"/>
  <c r="F84" i="26"/>
  <c r="F87" i="27"/>
  <c r="F85" i="27"/>
  <c r="F86" i="28"/>
  <c r="F84" i="28"/>
  <c r="J120" i="3"/>
  <c r="F123" i="3"/>
  <c r="J120" i="9"/>
  <c r="F123" i="9"/>
  <c r="J120" i="10"/>
  <c r="F123" i="10"/>
  <c r="J120" i="11"/>
  <c r="F123" i="11"/>
  <c r="J120" i="12"/>
  <c r="F123" i="12"/>
  <c r="J121" i="13"/>
  <c r="F124" i="13"/>
  <c r="J120" i="14"/>
  <c r="F123" i="14"/>
  <c r="J120" i="15"/>
  <c r="F123" i="15"/>
  <c r="J120" i="16"/>
  <c r="F123" i="16"/>
  <c r="J120" i="17"/>
  <c r="F123" i="17"/>
  <c r="J120" i="18"/>
  <c r="F123" i="18"/>
  <c r="J120" i="19"/>
  <c r="F123" i="19"/>
  <c r="J120" i="20"/>
  <c r="F123" i="20"/>
  <c r="J120" i="22"/>
  <c r="F123" i="22"/>
  <c r="J120" i="23"/>
  <c r="F123" i="23"/>
  <c r="J120" i="24"/>
  <c r="F123" i="24"/>
  <c r="J120" i="25"/>
  <c r="F123" i="25"/>
  <c r="J120" i="26"/>
  <c r="F123" i="26"/>
  <c r="J120" i="27"/>
  <c r="F123" i="27"/>
  <c r="J122" i="28"/>
  <c r="F125" i="28"/>
  <c r="J120" i="21"/>
  <c r="F123" i="21"/>
  <c r="J4" i="1"/>
  <c r="BV3" i="2"/>
  <c r="J9" i="1"/>
  <c r="J10" i="1"/>
  <c r="R28" i="5"/>
  <c r="R27" i="5"/>
  <c r="R24" i="5"/>
  <c r="R23" i="5"/>
  <c r="R22" i="5"/>
  <c r="R21" i="5"/>
  <c r="R20" i="5"/>
  <c r="R19" i="5"/>
  <c r="R18" i="5"/>
  <c r="R17" i="5"/>
  <c r="R16" i="5"/>
  <c r="R14" i="5"/>
  <c r="R13" i="5"/>
  <c r="R12" i="5"/>
  <c r="R11" i="5"/>
  <c r="R10" i="5"/>
  <c r="R9" i="5"/>
  <c r="R8" i="5"/>
  <c r="Z3" i="2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29" i="1"/>
  <c r="G25" i="1" l="1"/>
  <c r="J55" i="28"/>
  <c r="H55" i="28"/>
  <c r="F55" i="28"/>
  <c r="J54" i="28"/>
  <c r="H54" i="28"/>
  <c r="F54" i="28"/>
  <c r="J53" i="28"/>
  <c r="H53" i="28"/>
  <c r="F53" i="28"/>
  <c r="J52" i="28"/>
  <c r="H52" i="28"/>
  <c r="F52" i="28"/>
  <c r="J51" i="28"/>
  <c r="H51" i="28"/>
  <c r="F51" i="28"/>
  <c r="J50" i="28"/>
  <c r="H50" i="28"/>
  <c r="F50" i="28"/>
  <c r="J49" i="28"/>
  <c r="H49" i="28"/>
  <c r="F49" i="28"/>
  <c r="J48" i="28"/>
  <c r="H48" i="28"/>
  <c r="F48" i="28"/>
  <c r="J47" i="28"/>
  <c r="H47" i="28"/>
  <c r="F47" i="28"/>
  <c r="J46" i="28"/>
  <c r="H46" i="28"/>
  <c r="F46" i="28"/>
  <c r="J45" i="28"/>
  <c r="H45" i="28"/>
  <c r="F45" i="28"/>
  <c r="J44" i="28"/>
  <c r="H44" i="28"/>
  <c r="F44" i="28"/>
  <c r="J43" i="28"/>
  <c r="H43" i="28"/>
  <c r="F43" i="28"/>
  <c r="J42" i="28"/>
  <c r="H42" i="28"/>
  <c r="F42" i="28"/>
  <c r="J41" i="28"/>
  <c r="H41" i="28"/>
  <c r="F41" i="28"/>
  <c r="J40" i="28"/>
  <c r="H40" i="28"/>
  <c r="F40" i="28"/>
  <c r="J39" i="28"/>
  <c r="H39" i="28"/>
  <c r="F39" i="28"/>
  <c r="J38" i="28"/>
  <c r="H38" i="28"/>
  <c r="F38" i="28"/>
  <c r="J37" i="28"/>
  <c r="H37" i="28"/>
  <c r="F37" i="28"/>
  <c r="J36" i="28"/>
  <c r="H36" i="28"/>
  <c r="F36" i="28"/>
  <c r="J35" i="28"/>
  <c r="H35" i="28"/>
  <c r="F35" i="28"/>
  <c r="J34" i="28"/>
  <c r="H34" i="28"/>
  <c r="F34" i="28"/>
  <c r="J33" i="28"/>
  <c r="H33" i="28"/>
  <c r="F33" i="28"/>
  <c r="J32" i="28"/>
  <c r="H32" i="28"/>
  <c r="F32" i="28"/>
  <c r="J31" i="28"/>
  <c r="H31" i="28"/>
  <c r="F31" i="28"/>
  <c r="J30" i="28"/>
  <c r="H30" i="28"/>
  <c r="F30" i="28"/>
  <c r="J29" i="28"/>
  <c r="H29" i="28"/>
  <c r="F29" i="28"/>
  <c r="J28" i="28"/>
  <c r="H28" i="28"/>
  <c r="F28" i="28"/>
  <c r="J27" i="28"/>
  <c r="H27" i="28"/>
  <c r="F27" i="28"/>
  <c r="J26" i="28"/>
  <c r="H26" i="28"/>
  <c r="F26" i="28"/>
  <c r="J25" i="28"/>
  <c r="H25" i="28"/>
  <c r="F25" i="28"/>
  <c r="J24" i="28"/>
  <c r="H24" i="28"/>
  <c r="F24" i="28"/>
  <c r="J23" i="28"/>
  <c r="H23" i="28"/>
  <c r="F23" i="28"/>
  <c r="J22" i="28"/>
  <c r="H22" i="28"/>
  <c r="F22" i="28"/>
  <c r="J21" i="28"/>
  <c r="H21" i="28"/>
  <c r="F21" i="28"/>
  <c r="J20" i="28"/>
  <c r="H20" i="28"/>
  <c r="F20" i="28"/>
  <c r="J19" i="28"/>
  <c r="H19" i="28"/>
  <c r="F19" i="28"/>
  <c r="J18" i="28"/>
  <c r="H18" i="28"/>
  <c r="F18" i="28"/>
  <c r="J17" i="28"/>
  <c r="H17" i="28"/>
  <c r="F17" i="28"/>
  <c r="J16" i="28"/>
  <c r="H16" i="28"/>
  <c r="F16" i="28"/>
  <c r="J15" i="28"/>
  <c r="H15" i="28"/>
  <c r="F15" i="28"/>
  <c r="J14" i="28"/>
  <c r="H14" i="28"/>
  <c r="F14" i="28"/>
  <c r="J13" i="28"/>
  <c r="H13" i="28"/>
  <c r="F13" i="28"/>
  <c r="J12" i="28"/>
  <c r="H12" i="28"/>
  <c r="F12" i="28"/>
  <c r="J11" i="28"/>
  <c r="H11" i="28"/>
  <c r="F11" i="28"/>
  <c r="J10" i="28"/>
  <c r="H10" i="28"/>
  <c r="F10" i="28"/>
  <c r="J9" i="28"/>
  <c r="H9" i="28"/>
  <c r="F9" i="28"/>
  <c r="J8" i="28"/>
  <c r="H8" i="28"/>
  <c r="F8" i="28"/>
  <c r="J55" i="3"/>
  <c r="H55" i="3"/>
  <c r="F55" i="3"/>
  <c r="J54" i="3"/>
  <c r="H54" i="3"/>
  <c r="F54" i="3"/>
  <c r="J53" i="3"/>
  <c r="H53" i="3"/>
  <c r="F53" i="3"/>
  <c r="J52" i="3"/>
  <c r="H52" i="3"/>
  <c r="F52" i="3"/>
  <c r="J51" i="3"/>
  <c r="H51" i="3"/>
  <c r="F51" i="3"/>
  <c r="J50" i="3"/>
  <c r="H50" i="3"/>
  <c r="F50" i="3"/>
  <c r="J49" i="3"/>
  <c r="H49" i="3"/>
  <c r="F49" i="3"/>
  <c r="J48" i="3"/>
  <c r="H48" i="3"/>
  <c r="F48" i="3"/>
  <c r="J47" i="3"/>
  <c r="H47" i="3"/>
  <c r="F47" i="3"/>
  <c r="J46" i="3"/>
  <c r="H46" i="3"/>
  <c r="F46" i="3"/>
  <c r="J45" i="3"/>
  <c r="H45" i="3"/>
  <c r="F45" i="3"/>
  <c r="J44" i="3"/>
  <c r="H44" i="3"/>
  <c r="F44" i="3"/>
  <c r="J43" i="3"/>
  <c r="H43" i="3"/>
  <c r="F43" i="3"/>
  <c r="J42" i="3"/>
  <c r="H42" i="3"/>
  <c r="F42" i="3"/>
  <c r="J41" i="3"/>
  <c r="H41" i="3"/>
  <c r="F41" i="3"/>
  <c r="J40" i="3"/>
  <c r="H40" i="3"/>
  <c r="F40" i="3"/>
  <c r="J39" i="3"/>
  <c r="H39" i="3"/>
  <c r="F39" i="3"/>
  <c r="J38" i="3"/>
  <c r="H38" i="3"/>
  <c r="F38" i="3"/>
  <c r="J37" i="3"/>
  <c r="H37" i="3"/>
  <c r="F37" i="3"/>
  <c r="J36" i="3"/>
  <c r="H36" i="3"/>
  <c r="F36" i="3"/>
  <c r="J35" i="3"/>
  <c r="H35" i="3"/>
  <c r="F35" i="3"/>
  <c r="J34" i="3"/>
  <c r="H34" i="3"/>
  <c r="F34" i="3"/>
  <c r="J33" i="3"/>
  <c r="H33" i="3"/>
  <c r="F33" i="3"/>
  <c r="J32" i="3"/>
  <c r="H32" i="3"/>
  <c r="F32" i="3"/>
  <c r="J31" i="3"/>
  <c r="H31" i="3"/>
  <c r="F31" i="3"/>
  <c r="J30" i="3"/>
  <c r="H30" i="3"/>
  <c r="F30" i="3"/>
  <c r="J29" i="3"/>
  <c r="H29" i="3"/>
  <c r="F29" i="3"/>
  <c r="J28" i="3"/>
  <c r="H28" i="3"/>
  <c r="F28" i="3"/>
  <c r="J27" i="3"/>
  <c r="H27" i="3"/>
  <c r="F27" i="3"/>
  <c r="J26" i="3"/>
  <c r="H26" i="3"/>
  <c r="F26" i="3"/>
  <c r="J25" i="3"/>
  <c r="H25" i="3"/>
  <c r="F25" i="3"/>
  <c r="J24" i="3"/>
  <c r="H24" i="3"/>
  <c r="F24" i="3"/>
  <c r="J23" i="3"/>
  <c r="H23" i="3"/>
  <c r="F23" i="3"/>
  <c r="J22" i="3"/>
  <c r="H22" i="3"/>
  <c r="F22" i="3"/>
  <c r="J21" i="3"/>
  <c r="H21" i="3"/>
  <c r="F21" i="3"/>
  <c r="J20" i="3"/>
  <c r="H20" i="3"/>
  <c r="F20" i="3"/>
  <c r="J19" i="3"/>
  <c r="H19" i="3"/>
  <c r="F19" i="3"/>
  <c r="J18" i="3"/>
  <c r="H18" i="3"/>
  <c r="F18" i="3"/>
  <c r="J17" i="3"/>
  <c r="H17" i="3"/>
  <c r="F17" i="3"/>
  <c r="J16" i="3"/>
  <c r="H16" i="3"/>
  <c r="F16" i="3"/>
  <c r="J15" i="3"/>
  <c r="H15" i="3"/>
  <c r="F15" i="3"/>
  <c r="J14" i="3"/>
  <c r="H14" i="3"/>
  <c r="F14" i="3"/>
  <c r="J13" i="3"/>
  <c r="H13" i="3"/>
  <c r="F13" i="3"/>
  <c r="J12" i="3"/>
  <c r="H12" i="3"/>
  <c r="F12" i="3"/>
  <c r="J11" i="3"/>
  <c r="H11" i="3"/>
  <c r="F11" i="3"/>
  <c r="J10" i="3"/>
  <c r="H10" i="3"/>
  <c r="F10" i="3"/>
  <c r="J9" i="3"/>
  <c r="H9" i="3"/>
  <c r="F9" i="3"/>
  <c r="J8" i="3"/>
  <c r="H8" i="3"/>
  <c r="F8" i="3"/>
  <c r="J55" i="9"/>
  <c r="H55" i="9"/>
  <c r="F55" i="9"/>
  <c r="J54" i="9"/>
  <c r="H54" i="9"/>
  <c r="F54" i="9"/>
  <c r="J53" i="9"/>
  <c r="H53" i="9"/>
  <c r="F53" i="9"/>
  <c r="J52" i="9"/>
  <c r="H52" i="9"/>
  <c r="F52" i="9"/>
  <c r="J51" i="9"/>
  <c r="H51" i="9"/>
  <c r="F51" i="9"/>
  <c r="J50" i="9"/>
  <c r="H50" i="9"/>
  <c r="F50" i="9"/>
  <c r="J49" i="9"/>
  <c r="H49" i="9"/>
  <c r="F49" i="9"/>
  <c r="J48" i="9"/>
  <c r="H48" i="9"/>
  <c r="F48" i="9"/>
  <c r="J47" i="9"/>
  <c r="H47" i="9"/>
  <c r="F47" i="9"/>
  <c r="J46" i="9"/>
  <c r="H46" i="9"/>
  <c r="F46" i="9"/>
  <c r="J45" i="9"/>
  <c r="H45" i="9"/>
  <c r="F45" i="9"/>
  <c r="J44" i="9"/>
  <c r="H44" i="9"/>
  <c r="F44" i="9"/>
  <c r="J43" i="9"/>
  <c r="H43" i="9"/>
  <c r="F43" i="9"/>
  <c r="J42" i="9"/>
  <c r="H42" i="9"/>
  <c r="F42" i="9"/>
  <c r="J41" i="9"/>
  <c r="H41" i="9"/>
  <c r="F41" i="9"/>
  <c r="J40" i="9"/>
  <c r="H40" i="9"/>
  <c r="F40" i="9"/>
  <c r="J39" i="9"/>
  <c r="H39" i="9"/>
  <c r="F39" i="9"/>
  <c r="J38" i="9"/>
  <c r="H38" i="9"/>
  <c r="F38" i="9"/>
  <c r="J37" i="9"/>
  <c r="H37" i="9"/>
  <c r="F37" i="9"/>
  <c r="J36" i="9"/>
  <c r="H36" i="9"/>
  <c r="F36" i="9"/>
  <c r="J35" i="9"/>
  <c r="H35" i="9"/>
  <c r="F35" i="9"/>
  <c r="J34" i="9"/>
  <c r="H34" i="9"/>
  <c r="F34" i="9"/>
  <c r="J33" i="9"/>
  <c r="H33" i="9"/>
  <c r="F33" i="9"/>
  <c r="J32" i="9"/>
  <c r="H32" i="9"/>
  <c r="F32" i="9"/>
  <c r="J31" i="9"/>
  <c r="H31" i="9"/>
  <c r="F31" i="9"/>
  <c r="J30" i="9"/>
  <c r="H30" i="9"/>
  <c r="F30" i="9"/>
  <c r="J29" i="9"/>
  <c r="H29" i="9"/>
  <c r="F29" i="9"/>
  <c r="J28" i="9"/>
  <c r="H28" i="9"/>
  <c r="F28" i="9"/>
  <c r="J27" i="9"/>
  <c r="H27" i="9"/>
  <c r="F27" i="9"/>
  <c r="J26" i="9"/>
  <c r="H26" i="9"/>
  <c r="F26" i="9"/>
  <c r="J25" i="9"/>
  <c r="H25" i="9"/>
  <c r="F25" i="9"/>
  <c r="J24" i="9"/>
  <c r="H24" i="9"/>
  <c r="F24" i="9"/>
  <c r="J23" i="9"/>
  <c r="H23" i="9"/>
  <c r="F23" i="9"/>
  <c r="J22" i="9"/>
  <c r="H22" i="9"/>
  <c r="F22" i="9"/>
  <c r="J21" i="9"/>
  <c r="H21" i="9"/>
  <c r="F21" i="9"/>
  <c r="J20" i="9"/>
  <c r="H20" i="9"/>
  <c r="F20" i="9"/>
  <c r="J19" i="9"/>
  <c r="H19" i="9"/>
  <c r="F19" i="9"/>
  <c r="J18" i="9"/>
  <c r="H18" i="9"/>
  <c r="F18" i="9"/>
  <c r="J17" i="9"/>
  <c r="H17" i="9"/>
  <c r="F17" i="9"/>
  <c r="J16" i="9"/>
  <c r="H16" i="9"/>
  <c r="F16" i="9"/>
  <c r="J15" i="9"/>
  <c r="H15" i="9"/>
  <c r="F15" i="9"/>
  <c r="J14" i="9"/>
  <c r="H14" i="9"/>
  <c r="F14" i="9"/>
  <c r="J13" i="9"/>
  <c r="H13" i="9"/>
  <c r="F13" i="9"/>
  <c r="J12" i="9"/>
  <c r="H12" i="9"/>
  <c r="F12" i="9"/>
  <c r="J11" i="9"/>
  <c r="H11" i="9"/>
  <c r="F11" i="9"/>
  <c r="J10" i="9"/>
  <c r="H10" i="9"/>
  <c r="F10" i="9"/>
  <c r="J9" i="9"/>
  <c r="H9" i="9"/>
  <c r="F9" i="9"/>
  <c r="J8" i="9"/>
  <c r="H8" i="9"/>
  <c r="F8" i="9"/>
  <c r="J55" i="10"/>
  <c r="H55" i="10"/>
  <c r="F55" i="10"/>
  <c r="J54" i="10"/>
  <c r="H54" i="10"/>
  <c r="F54" i="10"/>
  <c r="J53" i="10"/>
  <c r="H53" i="10"/>
  <c r="F53" i="10"/>
  <c r="J52" i="10"/>
  <c r="H52" i="10"/>
  <c r="F52" i="10"/>
  <c r="J51" i="10"/>
  <c r="H51" i="10"/>
  <c r="F51" i="10"/>
  <c r="J50" i="10"/>
  <c r="H50" i="10"/>
  <c r="F50" i="10"/>
  <c r="J49" i="10"/>
  <c r="H49" i="10"/>
  <c r="F49" i="10"/>
  <c r="J48" i="10"/>
  <c r="H48" i="10"/>
  <c r="F48" i="10"/>
  <c r="J47" i="10"/>
  <c r="H47" i="10"/>
  <c r="F47" i="10"/>
  <c r="J46" i="10"/>
  <c r="H46" i="10"/>
  <c r="F46" i="10"/>
  <c r="J45" i="10"/>
  <c r="H45" i="10"/>
  <c r="F45" i="10"/>
  <c r="J44" i="10"/>
  <c r="H44" i="10"/>
  <c r="F44" i="10"/>
  <c r="J43" i="10"/>
  <c r="H43" i="10"/>
  <c r="F43" i="10"/>
  <c r="J42" i="10"/>
  <c r="H42" i="10"/>
  <c r="F42" i="10"/>
  <c r="J41" i="10"/>
  <c r="H41" i="10"/>
  <c r="F41" i="10"/>
  <c r="J40" i="10"/>
  <c r="H40" i="10"/>
  <c r="F40" i="10"/>
  <c r="J39" i="10"/>
  <c r="H39" i="10"/>
  <c r="F39" i="10"/>
  <c r="J38" i="10"/>
  <c r="H38" i="10"/>
  <c r="F38" i="10"/>
  <c r="J37" i="10"/>
  <c r="H37" i="10"/>
  <c r="F37" i="10"/>
  <c r="J36" i="10"/>
  <c r="H36" i="10"/>
  <c r="F36" i="10"/>
  <c r="J35" i="10"/>
  <c r="H35" i="10"/>
  <c r="F35" i="10"/>
  <c r="J34" i="10"/>
  <c r="H34" i="10"/>
  <c r="F34" i="10"/>
  <c r="J33" i="10"/>
  <c r="H33" i="10"/>
  <c r="F33" i="10"/>
  <c r="J32" i="10"/>
  <c r="H32" i="10"/>
  <c r="F32" i="10"/>
  <c r="J31" i="10"/>
  <c r="H31" i="10"/>
  <c r="F31" i="10"/>
  <c r="J30" i="10"/>
  <c r="H30" i="10"/>
  <c r="F30" i="10"/>
  <c r="J29" i="10"/>
  <c r="H29" i="10"/>
  <c r="F29" i="10"/>
  <c r="J28" i="10"/>
  <c r="H28" i="10"/>
  <c r="F28" i="10"/>
  <c r="J27" i="10"/>
  <c r="H27" i="10"/>
  <c r="F27" i="10"/>
  <c r="J26" i="10"/>
  <c r="H26" i="10"/>
  <c r="F26" i="10"/>
  <c r="J25" i="10"/>
  <c r="H25" i="10"/>
  <c r="F25" i="10"/>
  <c r="J24" i="10"/>
  <c r="H24" i="10"/>
  <c r="F24" i="10"/>
  <c r="J23" i="10"/>
  <c r="H23" i="10"/>
  <c r="F23" i="10"/>
  <c r="J22" i="10"/>
  <c r="H22" i="10"/>
  <c r="F22" i="10"/>
  <c r="J21" i="10"/>
  <c r="H21" i="10"/>
  <c r="F21" i="10"/>
  <c r="J20" i="10"/>
  <c r="H20" i="10"/>
  <c r="F20" i="10"/>
  <c r="J19" i="10"/>
  <c r="H19" i="10"/>
  <c r="F19" i="10"/>
  <c r="J18" i="10"/>
  <c r="H18" i="10"/>
  <c r="F18" i="10"/>
  <c r="J17" i="10"/>
  <c r="H17" i="10"/>
  <c r="F17" i="10"/>
  <c r="J16" i="10"/>
  <c r="H16" i="10"/>
  <c r="F16" i="10"/>
  <c r="J15" i="10"/>
  <c r="H15" i="10"/>
  <c r="F15" i="10"/>
  <c r="J14" i="10"/>
  <c r="H14" i="10"/>
  <c r="F14" i="10"/>
  <c r="J13" i="10"/>
  <c r="H13" i="10"/>
  <c r="F13" i="10"/>
  <c r="J12" i="10"/>
  <c r="H12" i="10"/>
  <c r="F12" i="10"/>
  <c r="J11" i="10"/>
  <c r="H11" i="10"/>
  <c r="F11" i="10"/>
  <c r="J10" i="10"/>
  <c r="H10" i="10"/>
  <c r="F10" i="10"/>
  <c r="J9" i="10"/>
  <c r="H9" i="10"/>
  <c r="F9" i="10"/>
  <c r="J8" i="10"/>
  <c r="H8" i="10"/>
  <c r="F8" i="10"/>
  <c r="J55" i="11"/>
  <c r="H55" i="11"/>
  <c r="F55" i="11"/>
  <c r="J54" i="11"/>
  <c r="H54" i="11"/>
  <c r="F54" i="11"/>
  <c r="J53" i="11"/>
  <c r="H53" i="11"/>
  <c r="F53" i="11"/>
  <c r="J52" i="11"/>
  <c r="H52" i="11"/>
  <c r="F52" i="11"/>
  <c r="J51" i="11"/>
  <c r="H51" i="11"/>
  <c r="F51" i="11"/>
  <c r="J50" i="11"/>
  <c r="H50" i="11"/>
  <c r="F50" i="11"/>
  <c r="J49" i="11"/>
  <c r="H49" i="11"/>
  <c r="F49" i="11"/>
  <c r="J48" i="11"/>
  <c r="H48" i="11"/>
  <c r="F48" i="11"/>
  <c r="J47" i="11"/>
  <c r="H47" i="11"/>
  <c r="F47" i="11"/>
  <c r="J46" i="11"/>
  <c r="H46" i="11"/>
  <c r="F46" i="11"/>
  <c r="J45" i="11"/>
  <c r="H45" i="11"/>
  <c r="F45" i="11"/>
  <c r="J44" i="11"/>
  <c r="H44" i="11"/>
  <c r="F44" i="11"/>
  <c r="J43" i="11"/>
  <c r="H43" i="11"/>
  <c r="F43" i="11"/>
  <c r="J42" i="11"/>
  <c r="H42" i="11"/>
  <c r="F42" i="11"/>
  <c r="J41" i="11"/>
  <c r="H41" i="11"/>
  <c r="F41" i="11"/>
  <c r="J40" i="11"/>
  <c r="H40" i="11"/>
  <c r="F40" i="11"/>
  <c r="J39" i="11"/>
  <c r="H39" i="11"/>
  <c r="F39" i="11"/>
  <c r="J38" i="11"/>
  <c r="H38" i="11"/>
  <c r="F38" i="11"/>
  <c r="J37" i="11"/>
  <c r="H37" i="11"/>
  <c r="F37" i="11"/>
  <c r="J36" i="11"/>
  <c r="H36" i="11"/>
  <c r="F36" i="11"/>
  <c r="J35" i="11"/>
  <c r="H35" i="11"/>
  <c r="F35" i="11"/>
  <c r="J34" i="11"/>
  <c r="H34" i="11"/>
  <c r="F34" i="11"/>
  <c r="J33" i="11"/>
  <c r="H33" i="11"/>
  <c r="F33" i="11"/>
  <c r="J32" i="11"/>
  <c r="H32" i="11"/>
  <c r="F32" i="11"/>
  <c r="J31" i="11"/>
  <c r="H31" i="11"/>
  <c r="F31" i="11"/>
  <c r="J30" i="11"/>
  <c r="H30" i="11"/>
  <c r="F30" i="11"/>
  <c r="J29" i="11"/>
  <c r="H29" i="11"/>
  <c r="F29" i="11"/>
  <c r="J28" i="11"/>
  <c r="H28" i="11"/>
  <c r="F28" i="11"/>
  <c r="J27" i="11"/>
  <c r="H27" i="11"/>
  <c r="F27" i="11"/>
  <c r="J26" i="11"/>
  <c r="H26" i="11"/>
  <c r="F26" i="11"/>
  <c r="J25" i="11"/>
  <c r="H25" i="11"/>
  <c r="F25" i="11"/>
  <c r="J24" i="11"/>
  <c r="H24" i="11"/>
  <c r="F24" i="11"/>
  <c r="J23" i="11"/>
  <c r="H23" i="11"/>
  <c r="F23" i="11"/>
  <c r="J22" i="11"/>
  <c r="H22" i="11"/>
  <c r="F22" i="11"/>
  <c r="J21" i="11"/>
  <c r="H21" i="11"/>
  <c r="F21" i="11"/>
  <c r="J20" i="11"/>
  <c r="H20" i="11"/>
  <c r="F20" i="11"/>
  <c r="J19" i="11"/>
  <c r="H19" i="11"/>
  <c r="F19" i="11"/>
  <c r="J18" i="11"/>
  <c r="H18" i="11"/>
  <c r="F18" i="11"/>
  <c r="J17" i="11"/>
  <c r="H17" i="11"/>
  <c r="F17" i="11"/>
  <c r="J16" i="11"/>
  <c r="H16" i="11"/>
  <c r="F16" i="11"/>
  <c r="J15" i="11"/>
  <c r="H15" i="11"/>
  <c r="F15" i="11"/>
  <c r="J14" i="11"/>
  <c r="H14" i="11"/>
  <c r="F14" i="11"/>
  <c r="J13" i="11"/>
  <c r="H13" i="11"/>
  <c r="F13" i="11"/>
  <c r="J12" i="11"/>
  <c r="H12" i="11"/>
  <c r="F12" i="11"/>
  <c r="J11" i="11"/>
  <c r="H11" i="11"/>
  <c r="F11" i="11"/>
  <c r="J10" i="11"/>
  <c r="H10" i="11"/>
  <c r="F10" i="11"/>
  <c r="J9" i="11"/>
  <c r="H9" i="11"/>
  <c r="F9" i="11"/>
  <c r="J8" i="11"/>
  <c r="H8" i="11"/>
  <c r="F8" i="11"/>
  <c r="J55" i="12"/>
  <c r="H55" i="12"/>
  <c r="F55" i="12"/>
  <c r="J54" i="12"/>
  <c r="H54" i="12"/>
  <c r="F54" i="12"/>
  <c r="J53" i="12"/>
  <c r="H53" i="12"/>
  <c r="F53" i="12"/>
  <c r="J52" i="12"/>
  <c r="H52" i="12"/>
  <c r="F52" i="12"/>
  <c r="J51" i="12"/>
  <c r="H51" i="12"/>
  <c r="F51" i="12"/>
  <c r="J50" i="12"/>
  <c r="H50" i="12"/>
  <c r="F50" i="12"/>
  <c r="J49" i="12"/>
  <c r="H49" i="12"/>
  <c r="F49" i="12"/>
  <c r="J48" i="12"/>
  <c r="H48" i="12"/>
  <c r="F48" i="12"/>
  <c r="J47" i="12"/>
  <c r="H47" i="12"/>
  <c r="F47" i="12"/>
  <c r="J46" i="12"/>
  <c r="H46" i="12"/>
  <c r="F46" i="12"/>
  <c r="J45" i="12"/>
  <c r="H45" i="12"/>
  <c r="F45" i="12"/>
  <c r="J44" i="12"/>
  <c r="H44" i="12"/>
  <c r="F44" i="12"/>
  <c r="J43" i="12"/>
  <c r="H43" i="12"/>
  <c r="F43" i="12"/>
  <c r="J42" i="12"/>
  <c r="H42" i="12"/>
  <c r="F42" i="12"/>
  <c r="J41" i="12"/>
  <c r="H41" i="12"/>
  <c r="F41" i="12"/>
  <c r="J40" i="12"/>
  <c r="H40" i="12"/>
  <c r="F40" i="12"/>
  <c r="J39" i="12"/>
  <c r="H39" i="12"/>
  <c r="F39" i="12"/>
  <c r="J38" i="12"/>
  <c r="H38" i="12"/>
  <c r="F38" i="12"/>
  <c r="J37" i="12"/>
  <c r="H37" i="12"/>
  <c r="F37" i="12"/>
  <c r="J36" i="12"/>
  <c r="H36" i="12"/>
  <c r="F36" i="12"/>
  <c r="J35" i="12"/>
  <c r="H35" i="12"/>
  <c r="F35" i="12"/>
  <c r="J34" i="12"/>
  <c r="H34" i="12"/>
  <c r="F34" i="12"/>
  <c r="J33" i="12"/>
  <c r="H33" i="12"/>
  <c r="F33" i="12"/>
  <c r="J32" i="12"/>
  <c r="H32" i="12"/>
  <c r="F32" i="12"/>
  <c r="J31" i="12"/>
  <c r="H31" i="12"/>
  <c r="F31" i="12"/>
  <c r="J30" i="12"/>
  <c r="H30" i="12"/>
  <c r="F30" i="12"/>
  <c r="J29" i="12"/>
  <c r="H29" i="12"/>
  <c r="F29" i="12"/>
  <c r="J28" i="12"/>
  <c r="H28" i="12"/>
  <c r="F28" i="12"/>
  <c r="J27" i="12"/>
  <c r="H27" i="12"/>
  <c r="F27" i="12"/>
  <c r="J26" i="12"/>
  <c r="H26" i="12"/>
  <c r="F26" i="12"/>
  <c r="J25" i="12"/>
  <c r="H25" i="12"/>
  <c r="F25" i="12"/>
  <c r="J24" i="12"/>
  <c r="H24" i="12"/>
  <c r="F24" i="12"/>
  <c r="J23" i="12"/>
  <c r="H23" i="12"/>
  <c r="F23" i="12"/>
  <c r="J22" i="12"/>
  <c r="H22" i="12"/>
  <c r="F22" i="12"/>
  <c r="J21" i="12"/>
  <c r="H21" i="12"/>
  <c r="F21" i="12"/>
  <c r="J20" i="12"/>
  <c r="H20" i="12"/>
  <c r="F20" i="12"/>
  <c r="J19" i="12"/>
  <c r="H19" i="12"/>
  <c r="F19" i="12"/>
  <c r="J18" i="12"/>
  <c r="H18" i="12"/>
  <c r="F18" i="12"/>
  <c r="J17" i="12"/>
  <c r="H17" i="12"/>
  <c r="F17" i="12"/>
  <c r="J16" i="12"/>
  <c r="H16" i="12"/>
  <c r="F16" i="12"/>
  <c r="J15" i="12"/>
  <c r="H15" i="12"/>
  <c r="F15" i="12"/>
  <c r="J14" i="12"/>
  <c r="H14" i="12"/>
  <c r="F14" i="12"/>
  <c r="J13" i="12"/>
  <c r="H13" i="12"/>
  <c r="F13" i="12"/>
  <c r="J12" i="12"/>
  <c r="H12" i="12"/>
  <c r="F12" i="12"/>
  <c r="J11" i="12"/>
  <c r="H11" i="12"/>
  <c r="F11" i="12"/>
  <c r="J10" i="12"/>
  <c r="H10" i="12"/>
  <c r="F10" i="12"/>
  <c r="J9" i="12"/>
  <c r="H9" i="12"/>
  <c r="F9" i="12"/>
  <c r="J8" i="12"/>
  <c r="H8" i="12"/>
  <c r="F8" i="12"/>
  <c r="J55" i="13"/>
  <c r="H55" i="13"/>
  <c r="F55" i="13"/>
  <c r="J54" i="13"/>
  <c r="H54" i="13"/>
  <c r="F54" i="13"/>
  <c r="J53" i="13"/>
  <c r="H53" i="13"/>
  <c r="F53" i="13"/>
  <c r="J52" i="13"/>
  <c r="H52" i="13"/>
  <c r="F52" i="13"/>
  <c r="J51" i="13"/>
  <c r="H51" i="13"/>
  <c r="F51" i="13"/>
  <c r="J50" i="13"/>
  <c r="H50" i="13"/>
  <c r="F50" i="13"/>
  <c r="J49" i="13"/>
  <c r="H49" i="13"/>
  <c r="F49" i="13"/>
  <c r="J48" i="13"/>
  <c r="H48" i="13"/>
  <c r="F48" i="13"/>
  <c r="J47" i="13"/>
  <c r="H47" i="13"/>
  <c r="F47" i="13"/>
  <c r="J46" i="13"/>
  <c r="H46" i="13"/>
  <c r="F46" i="13"/>
  <c r="J45" i="13"/>
  <c r="H45" i="13"/>
  <c r="F45" i="13"/>
  <c r="J44" i="13"/>
  <c r="H44" i="13"/>
  <c r="F44" i="13"/>
  <c r="J43" i="13"/>
  <c r="H43" i="13"/>
  <c r="F43" i="13"/>
  <c r="J42" i="13"/>
  <c r="H42" i="13"/>
  <c r="F42" i="13"/>
  <c r="J41" i="13"/>
  <c r="H41" i="13"/>
  <c r="F41" i="13"/>
  <c r="J40" i="13"/>
  <c r="H40" i="13"/>
  <c r="F40" i="13"/>
  <c r="J39" i="13"/>
  <c r="H39" i="13"/>
  <c r="F39" i="13"/>
  <c r="J38" i="13"/>
  <c r="H38" i="13"/>
  <c r="F38" i="13"/>
  <c r="J37" i="13"/>
  <c r="H37" i="13"/>
  <c r="F37" i="13"/>
  <c r="J36" i="13"/>
  <c r="H36" i="13"/>
  <c r="F36" i="13"/>
  <c r="J35" i="13"/>
  <c r="H35" i="13"/>
  <c r="F35" i="13"/>
  <c r="J34" i="13"/>
  <c r="H34" i="13"/>
  <c r="F34" i="13"/>
  <c r="J33" i="13"/>
  <c r="H33" i="13"/>
  <c r="F33" i="13"/>
  <c r="J32" i="13"/>
  <c r="H32" i="13"/>
  <c r="F32" i="13"/>
  <c r="J31" i="13"/>
  <c r="H31" i="13"/>
  <c r="F31" i="13"/>
  <c r="J30" i="13"/>
  <c r="H30" i="13"/>
  <c r="F30" i="13"/>
  <c r="J29" i="13"/>
  <c r="H29" i="13"/>
  <c r="F29" i="13"/>
  <c r="J28" i="13"/>
  <c r="H28" i="13"/>
  <c r="F28" i="13"/>
  <c r="J27" i="13"/>
  <c r="H27" i="13"/>
  <c r="F27" i="13"/>
  <c r="J26" i="13"/>
  <c r="H26" i="13"/>
  <c r="F26" i="13"/>
  <c r="J25" i="13"/>
  <c r="H25" i="13"/>
  <c r="F25" i="13"/>
  <c r="J24" i="13"/>
  <c r="H24" i="13"/>
  <c r="F24" i="13"/>
  <c r="J23" i="13"/>
  <c r="H23" i="13"/>
  <c r="F23" i="13"/>
  <c r="J22" i="13"/>
  <c r="H22" i="13"/>
  <c r="F22" i="13"/>
  <c r="J21" i="13"/>
  <c r="H21" i="13"/>
  <c r="F21" i="13"/>
  <c r="J20" i="13"/>
  <c r="H20" i="13"/>
  <c r="F20" i="13"/>
  <c r="J19" i="13"/>
  <c r="H19" i="13"/>
  <c r="F19" i="13"/>
  <c r="J18" i="13"/>
  <c r="H18" i="13"/>
  <c r="F18" i="13"/>
  <c r="J17" i="13"/>
  <c r="H17" i="13"/>
  <c r="F17" i="13"/>
  <c r="J16" i="13"/>
  <c r="H16" i="13"/>
  <c r="F16" i="13"/>
  <c r="J15" i="13"/>
  <c r="H15" i="13"/>
  <c r="F15" i="13"/>
  <c r="J14" i="13"/>
  <c r="H14" i="13"/>
  <c r="F14" i="13"/>
  <c r="J13" i="13"/>
  <c r="H13" i="13"/>
  <c r="F13" i="13"/>
  <c r="J12" i="13"/>
  <c r="H12" i="13"/>
  <c r="F12" i="13"/>
  <c r="J11" i="13"/>
  <c r="H11" i="13"/>
  <c r="F11" i="13"/>
  <c r="J10" i="13"/>
  <c r="H10" i="13"/>
  <c r="F10" i="13"/>
  <c r="J9" i="13"/>
  <c r="H9" i="13"/>
  <c r="F9" i="13"/>
  <c r="J8" i="13"/>
  <c r="H8" i="13"/>
  <c r="F8" i="13"/>
  <c r="J55" i="14"/>
  <c r="H55" i="14"/>
  <c r="F55" i="14"/>
  <c r="J54" i="14"/>
  <c r="H54" i="14"/>
  <c r="F54" i="14"/>
  <c r="J53" i="14"/>
  <c r="H53" i="14"/>
  <c r="F53" i="14"/>
  <c r="J52" i="14"/>
  <c r="H52" i="14"/>
  <c r="F52" i="14"/>
  <c r="J51" i="14"/>
  <c r="H51" i="14"/>
  <c r="F51" i="14"/>
  <c r="J50" i="14"/>
  <c r="H50" i="14"/>
  <c r="F50" i="14"/>
  <c r="J49" i="14"/>
  <c r="H49" i="14"/>
  <c r="F49" i="14"/>
  <c r="J48" i="14"/>
  <c r="H48" i="14"/>
  <c r="F48" i="14"/>
  <c r="J47" i="14"/>
  <c r="H47" i="14"/>
  <c r="F47" i="14"/>
  <c r="J46" i="14"/>
  <c r="H46" i="14"/>
  <c r="F46" i="14"/>
  <c r="J45" i="14"/>
  <c r="H45" i="14"/>
  <c r="F45" i="14"/>
  <c r="J44" i="14"/>
  <c r="H44" i="14"/>
  <c r="F44" i="14"/>
  <c r="J43" i="14"/>
  <c r="H43" i="14"/>
  <c r="F43" i="14"/>
  <c r="J42" i="14"/>
  <c r="H42" i="14"/>
  <c r="F42" i="14"/>
  <c r="J41" i="14"/>
  <c r="H41" i="14"/>
  <c r="F41" i="14"/>
  <c r="J40" i="14"/>
  <c r="H40" i="14"/>
  <c r="F40" i="14"/>
  <c r="J39" i="14"/>
  <c r="H39" i="14"/>
  <c r="F39" i="14"/>
  <c r="J38" i="14"/>
  <c r="H38" i="14"/>
  <c r="F38" i="14"/>
  <c r="J37" i="14"/>
  <c r="H37" i="14"/>
  <c r="F37" i="14"/>
  <c r="J36" i="14"/>
  <c r="H36" i="14"/>
  <c r="F36" i="14"/>
  <c r="J35" i="14"/>
  <c r="H35" i="14"/>
  <c r="F35" i="14"/>
  <c r="J34" i="14"/>
  <c r="H34" i="14"/>
  <c r="F34" i="14"/>
  <c r="J33" i="14"/>
  <c r="H33" i="14"/>
  <c r="F33" i="14"/>
  <c r="J32" i="14"/>
  <c r="H32" i="14"/>
  <c r="F32" i="14"/>
  <c r="J31" i="14"/>
  <c r="H31" i="14"/>
  <c r="F31" i="14"/>
  <c r="J30" i="14"/>
  <c r="H30" i="14"/>
  <c r="F30" i="14"/>
  <c r="J29" i="14"/>
  <c r="H29" i="14"/>
  <c r="F29" i="14"/>
  <c r="J28" i="14"/>
  <c r="H28" i="14"/>
  <c r="F28" i="14"/>
  <c r="J27" i="14"/>
  <c r="H27" i="14"/>
  <c r="F27" i="14"/>
  <c r="J26" i="14"/>
  <c r="H26" i="14"/>
  <c r="F26" i="14"/>
  <c r="J25" i="14"/>
  <c r="H25" i="14"/>
  <c r="F25" i="14"/>
  <c r="J24" i="14"/>
  <c r="H24" i="14"/>
  <c r="F24" i="14"/>
  <c r="J23" i="14"/>
  <c r="H23" i="14"/>
  <c r="F23" i="14"/>
  <c r="J22" i="14"/>
  <c r="H22" i="14"/>
  <c r="F22" i="14"/>
  <c r="J21" i="14"/>
  <c r="H21" i="14"/>
  <c r="F21" i="14"/>
  <c r="J20" i="14"/>
  <c r="H20" i="14"/>
  <c r="F20" i="14"/>
  <c r="J19" i="14"/>
  <c r="H19" i="14"/>
  <c r="F19" i="14"/>
  <c r="J18" i="14"/>
  <c r="H18" i="14"/>
  <c r="F18" i="14"/>
  <c r="J17" i="14"/>
  <c r="H17" i="14"/>
  <c r="F17" i="14"/>
  <c r="J16" i="14"/>
  <c r="H16" i="14"/>
  <c r="F16" i="14"/>
  <c r="J15" i="14"/>
  <c r="H15" i="14"/>
  <c r="F15" i="14"/>
  <c r="J14" i="14"/>
  <c r="H14" i="14"/>
  <c r="F14" i="14"/>
  <c r="J13" i="14"/>
  <c r="H13" i="14"/>
  <c r="F13" i="14"/>
  <c r="J12" i="14"/>
  <c r="H12" i="14"/>
  <c r="F12" i="14"/>
  <c r="J11" i="14"/>
  <c r="H11" i="14"/>
  <c r="F11" i="14"/>
  <c r="J10" i="14"/>
  <c r="H10" i="14"/>
  <c r="F10" i="14"/>
  <c r="J9" i="14"/>
  <c r="H9" i="14"/>
  <c r="F9" i="14"/>
  <c r="J8" i="14"/>
  <c r="H8" i="14"/>
  <c r="F8" i="14"/>
  <c r="J55" i="15"/>
  <c r="H55" i="15"/>
  <c r="F55" i="15"/>
  <c r="J54" i="15"/>
  <c r="H54" i="15"/>
  <c r="F54" i="15"/>
  <c r="J53" i="15"/>
  <c r="H53" i="15"/>
  <c r="F53" i="15"/>
  <c r="J52" i="15"/>
  <c r="H52" i="15"/>
  <c r="F52" i="15"/>
  <c r="J51" i="15"/>
  <c r="H51" i="15"/>
  <c r="F51" i="15"/>
  <c r="J50" i="15"/>
  <c r="H50" i="15"/>
  <c r="F50" i="15"/>
  <c r="J49" i="15"/>
  <c r="H49" i="15"/>
  <c r="F49" i="15"/>
  <c r="J48" i="15"/>
  <c r="H48" i="15"/>
  <c r="F48" i="15"/>
  <c r="J47" i="15"/>
  <c r="H47" i="15"/>
  <c r="F47" i="15"/>
  <c r="J46" i="15"/>
  <c r="H46" i="15"/>
  <c r="F46" i="15"/>
  <c r="J45" i="15"/>
  <c r="H45" i="15"/>
  <c r="F45" i="15"/>
  <c r="J44" i="15"/>
  <c r="H44" i="15"/>
  <c r="F44" i="15"/>
  <c r="J43" i="15"/>
  <c r="H43" i="15"/>
  <c r="F43" i="15"/>
  <c r="J42" i="15"/>
  <c r="H42" i="15"/>
  <c r="F42" i="15"/>
  <c r="J41" i="15"/>
  <c r="H41" i="15"/>
  <c r="F41" i="15"/>
  <c r="J40" i="15"/>
  <c r="H40" i="15"/>
  <c r="F40" i="15"/>
  <c r="J39" i="15"/>
  <c r="H39" i="15"/>
  <c r="F39" i="15"/>
  <c r="J38" i="15"/>
  <c r="H38" i="15"/>
  <c r="F38" i="15"/>
  <c r="J37" i="15"/>
  <c r="H37" i="15"/>
  <c r="F37" i="15"/>
  <c r="J36" i="15"/>
  <c r="H36" i="15"/>
  <c r="F36" i="15"/>
  <c r="J35" i="15"/>
  <c r="H35" i="15"/>
  <c r="F35" i="15"/>
  <c r="J34" i="15"/>
  <c r="H34" i="15"/>
  <c r="F34" i="15"/>
  <c r="J33" i="15"/>
  <c r="H33" i="15"/>
  <c r="F33" i="15"/>
  <c r="J32" i="15"/>
  <c r="H32" i="15"/>
  <c r="F32" i="15"/>
  <c r="J31" i="15"/>
  <c r="H31" i="15"/>
  <c r="F31" i="15"/>
  <c r="J30" i="15"/>
  <c r="H30" i="15"/>
  <c r="F30" i="15"/>
  <c r="J29" i="15"/>
  <c r="H29" i="15"/>
  <c r="F29" i="15"/>
  <c r="J28" i="15"/>
  <c r="H28" i="15"/>
  <c r="F28" i="15"/>
  <c r="J27" i="15"/>
  <c r="H27" i="15"/>
  <c r="F27" i="15"/>
  <c r="J26" i="15"/>
  <c r="H26" i="15"/>
  <c r="F26" i="15"/>
  <c r="J25" i="15"/>
  <c r="H25" i="15"/>
  <c r="F25" i="15"/>
  <c r="J24" i="15"/>
  <c r="H24" i="15"/>
  <c r="F24" i="15"/>
  <c r="J23" i="15"/>
  <c r="H23" i="15"/>
  <c r="F23" i="15"/>
  <c r="J22" i="15"/>
  <c r="H22" i="15"/>
  <c r="F22" i="15"/>
  <c r="J21" i="15"/>
  <c r="H21" i="15"/>
  <c r="F21" i="15"/>
  <c r="J20" i="15"/>
  <c r="H20" i="15"/>
  <c r="F20" i="15"/>
  <c r="J19" i="15"/>
  <c r="H19" i="15"/>
  <c r="F19" i="15"/>
  <c r="J18" i="15"/>
  <c r="H18" i="15"/>
  <c r="F18" i="15"/>
  <c r="J17" i="15"/>
  <c r="H17" i="15"/>
  <c r="F17" i="15"/>
  <c r="J16" i="15"/>
  <c r="H16" i="15"/>
  <c r="F16" i="15"/>
  <c r="J15" i="15"/>
  <c r="H15" i="15"/>
  <c r="F15" i="15"/>
  <c r="J14" i="15"/>
  <c r="H14" i="15"/>
  <c r="F14" i="15"/>
  <c r="J13" i="15"/>
  <c r="H13" i="15"/>
  <c r="F13" i="15"/>
  <c r="J12" i="15"/>
  <c r="H12" i="15"/>
  <c r="F12" i="15"/>
  <c r="J11" i="15"/>
  <c r="H11" i="15"/>
  <c r="F11" i="15"/>
  <c r="J10" i="15"/>
  <c r="H10" i="15"/>
  <c r="F10" i="15"/>
  <c r="J9" i="15"/>
  <c r="H9" i="15"/>
  <c r="F9" i="15"/>
  <c r="J8" i="15"/>
  <c r="H8" i="15"/>
  <c r="F8" i="15"/>
  <c r="J55" i="16"/>
  <c r="H55" i="16"/>
  <c r="F55" i="16"/>
  <c r="J54" i="16"/>
  <c r="H54" i="16"/>
  <c r="F54" i="16"/>
  <c r="J53" i="16"/>
  <c r="H53" i="16"/>
  <c r="F53" i="16"/>
  <c r="J52" i="16"/>
  <c r="H52" i="16"/>
  <c r="F52" i="16"/>
  <c r="J51" i="16"/>
  <c r="H51" i="16"/>
  <c r="F51" i="16"/>
  <c r="J50" i="16"/>
  <c r="H50" i="16"/>
  <c r="F50" i="16"/>
  <c r="J49" i="16"/>
  <c r="H49" i="16"/>
  <c r="F49" i="16"/>
  <c r="J48" i="16"/>
  <c r="H48" i="16"/>
  <c r="F48" i="16"/>
  <c r="J47" i="16"/>
  <c r="H47" i="16"/>
  <c r="F47" i="16"/>
  <c r="J46" i="16"/>
  <c r="H46" i="16"/>
  <c r="F46" i="16"/>
  <c r="J45" i="16"/>
  <c r="H45" i="16"/>
  <c r="F45" i="16"/>
  <c r="J44" i="16"/>
  <c r="H44" i="16"/>
  <c r="F44" i="16"/>
  <c r="J43" i="16"/>
  <c r="H43" i="16"/>
  <c r="F43" i="16"/>
  <c r="J42" i="16"/>
  <c r="H42" i="16"/>
  <c r="F42" i="16"/>
  <c r="J41" i="16"/>
  <c r="H41" i="16"/>
  <c r="F41" i="16"/>
  <c r="J40" i="16"/>
  <c r="H40" i="16"/>
  <c r="F40" i="16"/>
  <c r="J39" i="16"/>
  <c r="H39" i="16"/>
  <c r="F39" i="16"/>
  <c r="J38" i="16"/>
  <c r="H38" i="16"/>
  <c r="F38" i="16"/>
  <c r="J37" i="16"/>
  <c r="H37" i="16"/>
  <c r="F37" i="16"/>
  <c r="J36" i="16"/>
  <c r="H36" i="16"/>
  <c r="F36" i="16"/>
  <c r="J35" i="16"/>
  <c r="H35" i="16"/>
  <c r="F35" i="16"/>
  <c r="J34" i="16"/>
  <c r="H34" i="16"/>
  <c r="F34" i="16"/>
  <c r="J33" i="16"/>
  <c r="H33" i="16"/>
  <c r="F33" i="16"/>
  <c r="J32" i="16"/>
  <c r="H32" i="16"/>
  <c r="F32" i="16"/>
  <c r="J31" i="16"/>
  <c r="H31" i="16"/>
  <c r="F31" i="16"/>
  <c r="J30" i="16"/>
  <c r="H30" i="16"/>
  <c r="F30" i="16"/>
  <c r="J29" i="16"/>
  <c r="H29" i="16"/>
  <c r="F29" i="16"/>
  <c r="J28" i="16"/>
  <c r="H28" i="16"/>
  <c r="F28" i="16"/>
  <c r="J27" i="16"/>
  <c r="H27" i="16"/>
  <c r="F27" i="16"/>
  <c r="J26" i="16"/>
  <c r="H26" i="16"/>
  <c r="F26" i="16"/>
  <c r="J25" i="16"/>
  <c r="H25" i="16"/>
  <c r="F25" i="16"/>
  <c r="J24" i="16"/>
  <c r="H24" i="16"/>
  <c r="F24" i="16"/>
  <c r="J23" i="16"/>
  <c r="H23" i="16"/>
  <c r="F23" i="16"/>
  <c r="J22" i="16"/>
  <c r="H22" i="16"/>
  <c r="F22" i="16"/>
  <c r="J21" i="16"/>
  <c r="H21" i="16"/>
  <c r="F21" i="16"/>
  <c r="J20" i="16"/>
  <c r="H20" i="16"/>
  <c r="F20" i="16"/>
  <c r="J19" i="16"/>
  <c r="H19" i="16"/>
  <c r="F19" i="16"/>
  <c r="J18" i="16"/>
  <c r="H18" i="16"/>
  <c r="F18" i="16"/>
  <c r="J17" i="16"/>
  <c r="H17" i="16"/>
  <c r="F17" i="16"/>
  <c r="J16" i="16"/>
  <c r="H16" i="16"/>
  <c r="F16" i="16"/>
  <c r="J15" i="16"/>
  <c r="H15" i="16"/>
  <c r="F15" i="16"/>
  <c r="J14" i="16"/>
  <c r="H14" i="16"/>
  <c r="F14" i="16"/>
  <c r="J13" i="16"/>
  <c r="H13" i="16"/>
  <c r="F13" i="16"/>
  <c r="J12" i="16"/>
  <c r="H12" i="16"/>
  <c r="F12" i="16"/>
  <c r="J11" i="16"/>
  <c r="H11" i="16"/>
  <c r="F11" i="16"/>
  <c r="J10" i="16"/>
  <c r="H10" i="16"/>
  <c r="F10" i="16"/>
  <c r="J9" i="16"/>
  <c r="H9" i="16"/>
  <c r="F9" i="16"/>
  <c r="J8" i="16"/>
  <c r="H8" i="16"/>
  <c r="F8" i="16"/>
  <c r="J55" i="17"/>
  <c r="H55" i="17"/>
  <c r="F55" i="17"/>
  <c r="J54" i="17"/>
  <c r="H54" i="17"/>
  <c r="F54" i="17"/>
  <c r="J53" i="17"/>
  <c r="H53" i="17"/>
  <c r="F53" i="17"/>
  <c r="J52" i="17"/>
  <c r="H52" i="17"/>
  <c r="F52" i="17"/>
  <c r="J51" i="17"/>
  <c r="H51" i="17"/>
  <c r="F51" i="17"/>
  <c r="J50" i="17"/>
  <c r="H50" i="17"/>
  <c r="F50" i="17"/>
  <c r="J49" i="17"/>
  <c r="H49" i="17"/>
  <c r="F49" i="17"/>
  <c r="J48" i="17"/>
  <c r="H48" i="17"/>
  <c r="F48" i="17"/>
  <c r="J47" i="17"/>
  <c r="H47" i="17"/>
  <c r="F47" i="17"/>
  <c r="J46" i="17"/>
  <c r="H46" i="17"/>
  <c r="F46" i="17"/>
  <c r="J45" i="17"/>
  <c r="H45" i="17"/>
  <c r="F45" i="17"/>
  <c r="J44" i="17"/>
  <c r="H44" i="17"/>
  <c r="F44" i="17"/>
  <c r="J43" i="17"/>
  <c r="H43" i="17"/>
  <c r="F43" i="17"/>
  <c r="J42" i="17"/>
  <c r="H42" i="17"/>
  <c r="F42" i="17"/>
  <c r="J41" i="17"/>
  <c r="H41" i="17"/>
  <c r="F41" i="17"/>
  <c r="J40" i="17"/>
  <c r="H40" i="17"/>
  <c r="F40" i="17"/>
  <c r="J39" i="17"/>
  <c r="H39" i="17"/>
  <c r="F39" i="17"/>
  <c r="J38" i="17"/>
  <c r="H38" i="17"/>
  <c r="F38" i="17"/>
  <c r="J37" i="17"/>
  <c r="H37" i="17"/>
  <c r="F37" i="17"/>
  <c r="J36" i="17"/>
  <c r="H36" i="17"/>
  <c r="F36" i="17"/>
  <c r="J35" i="17"/>
  <c r="H35" i="17"/>
  <c r="F35" i="17"/>
  <c r="J34" i="17"/>
  <c r="H34" i="17"/>
  <c r="F34" i="17"/>
  <c r="J33" i="17"/>
  <c r="H33" i="17"/>
  <c r="F33" i="17"/>
  <c r="J32" i="17"/>
  <c r="H32" i="17"/>
  <c r="F32" i="17"/>
  <c r="J31" i="17"/>
  <c r="H31" i="17"/>
  <c r="F31" i="17"/>
  <c r="J30" i="17"/>
  <c r="H30" i="17"/>
  <c r="F30" i="17"/>
  <c r="J29" i="17"/>
  <c r="H29" i="17"/>
  <c r="F29" i="17"/>
  <c r="J28" i="17"/>
  <c r="H28" i="17"/>
  <c r="F28" i="17"/>
  <c r="J27" i="17"/>
  <c r="H27" i="17"/>
  <c r="F27" i="17"/>
  <c r="J26" i="17"/>
  <c r="H26" i="17"/>
  <c r="F26" i="17"/>
  <c r="J25" i="17"/>
  <c r="H25" i="17"/>
  <c r="F25" i="17"/>
  <c r="J24" i="17"/>
  <c r="H24" i="17"/>
  <c r="F24" i="17"/>
  <c r="J23" i="17"/>
  <c r="H23" i="17"/>
  <c r="F23" i="17"/>
  <c r="J22" i="17"/>
  <c r="H22" i="17"/>
  <c r="F22" i="17"/>
  <c r="J21" i="17"/>
  <c r="H21" i="17"/>
  <c r="F21" i="17"/>
  <c r="J20" i="17"/>
  <c r="H20" i="17"/>
  <c r="F20" i="17"/>
  <c r="J19" i="17"/>
  <c r="H19" i="17"/>
  <c r="F19" i="17"/>
  <c r="J18" i="17"/>
  <c r="H18" i="17"/>
  <c r="F18" i="17"/>
  <c r="J17" i="17"/>
  <c r="H17" i="17"/>
  <c r="F17" i="17"/>
  <c r="J16" i="17"/>
  <c r="H16" i="17"/>
  <c r="F16" i="17"/>
  <c r="J15" i="17"/>
  <c r="H15" i="17"/>
  <c r="F15" i="17"/>
  <c r="J14" i="17"/>
  <c r="H14" i="17"/>
  <c r="F14" i="17"/>
  <c r="J13" i="17"/>
  <c r="H13" i="17"/>
  <c r="F13" i="17"/>
  <c r="J12" i="17"/>
  <c r="H12" i="17"/>
  <c r="F12" i="17"/>
  <c r="J11" i="17"/>
  <c r="H11" i="17"/>
  <c r="F11" i="17"/>
  <c r="J10" i="17"/>
  <c r="H10" i="17"/>
  <c r="F10" i="17"/>
  <c r="J9" i="17"/>
  <c r="H9" i="17"/>
  <c r="F9" i="17"/>
  <c r="J8" i="17"/>
  <c r="H8" i="17"/>
  <c r="F8" i="17"/>
  <c r="J55" i="18"/>
  <c r="H55" i="18"/>
  <c r="F55" i="18"/>
  <c r="J54" i="18"/>
  <c r="H54" i="18"/>
  <c r="F54" i="18"/>
  <c r="J53" i="18"/>
  <c r="H53" i="18"/>
  <c r="F53" i="18"/>
  <c r="J52" i="18"/>
  <c r="H52" i="18"/>
  <c r="F52" i="18"/>
  <c r="J51" i="18"/>
  <c r="H51" i="18"/>
  <c r="F51" i="18"/>
  <c r="J50" i="18"/>
  <c r="H50" i="18"/>
  <c r="F50" i="18"/>
  <c r="J49" i="18"/>
  <c r="H49" i="18"/>
  <c r="F49" i="18"/>
  <c r="J48" i="18"/>
  <c r="H48" i="18"/>
  <c r="F48" i="18"/>
  <c r="J47" i="18"/>
  <c r="H47" i="18"/>
  <c r="F47" i="18"/>
  <c r="J46" i="18"/>
  <c r="H46" i="18"/>
  <c r="F46" i="18"/>
  <c r="J45" i="18"/>
  <c r="H45" i="18"/>
  <c r="F45" i="18"/>
  <c r="J44" i="18"/>
  <c r="H44" i="18"/>
  <c r="F44" i="18"/>
  <c r="J43" i="18"/>
  <c r="H43" i="18"/>
  <c r="F43" i="18"/>
  <c r="J42" i="18"/>
  <c r="H42" i="18"/>
  <c r="F42" i="18"/>
  <c r="J41" i="18"/>
  <c r="H41" i="18"/>
  <c r="F41" i="18"/>
  <c r="J40" i="18"/>
  <c r="H40" i="18"/>
  <c r="F40" i="18"/>
  <c r="J39" i="18"/>
  <c r="H39" i="18"/>
  <c r="F39" i="18"/>
  <c r="J38" i="18"/>
  <c r="H38" i="18"/>
  <c r="F38" i="18"/>
  <c r="J37" i="18"/>
  <c r="H37" i="18"/>
  <c r="F37" i="18"/>
  <c r="J36" i="18"/>
  <c r="H36" i="18"/>
  <c r="F36" i="18"/>
  <c r="J35" i="18"/>
  <c r="H35" i="18"/>
  <c r="F35" i="18"/>
  <c r="J34" i="18"/>
  <c r="H34" i="18"/>
  <c r="F34" i="18"/>
  <c r="J33" i="18"/>
  <c r="H33" i="18"/>
  <c r="F33" i="18"/>
  <c r="J32" i="18"/>
  <c r="H32" i="18"/>
  <c r="F32" i="18"/>
  <c r="J31" i="18"/>
  <c r="H31" i="18"/>
  <c r="F31" i="18"/>
  <c r="J30" i="18"/>
  <c r="H30" i="18"/>
  <c r="F30" i="18"/>
  <c r="J29" i="18"/>
  <c r="H29" i="18"/>
  <c r="F29" i="18"/>
  <c r="J28" i="18"/>
  <c r="H28" i="18"/>
  <c r="F28" i="18"/>
  <c r="J27" i="18"/>
  <c r="H27" i="18"/>
  <c r="F27" i="18"/>
  <c r="J26" i="18"/>
  <c r="H26" i="18"/>
  <c r="F26" i="18"/>
  <c r="J25" i="18"/>
  <c r="H25" i="18"/>
  <c r="F25" i="18"/>
  <c r="J24" i="18"/>
  <c r="H24" i="18"/>
  <c r="F24" i="18"/>
  <c r="J23" i="18"/>
  <c r="H23" i="18"/>
  <c r="F23" i="18"/>
  <c r="J22" i="18"/>
  <c r="H22" i="18"/>
  <c r="F22" i="18"/>
  <c r="J21" i="18"/>
  <c r="H21" i="18"/>
  <c r="F21" i="18"/>
  <c r="J20" i="18"/>
  <c r="H20" i="18"/>
  <c r="F20" i="18"/>
  <c r="J19" i="18"/>
  <c r="H19" i="18"/>
  <c r="F19" i="18"/>
  <c r="J18" i="18"/>
  <c r="H18" i="18"/>
  <c r="F18" i="18"/>
  <c r="J17" i="18"/>
  <c r="H17" i="18"/>
  <c r="F17" i="18"/>
  <c r="J16" i="18"/>
  <c r="H16" i="18"/>
  <c r="F16" i="18"/>
  <c r="J15" i="18"/>
  <c r="H15" i="18"/>
  <c r="F15" i="18"/>
  <c r="J14" i="18"/>
  <c r="H14" i="18"/>
  <c r="F14" i="18"/>
  <c r="J13" i="18"/>
  <c r="H13" i="18"/>
  <c r="F13" i="18"/>
  <c r="J12" i="18"/>
  <c r="H12" i="18"/>
  <c r="F12" i="18"/>
  <c r="J11" i="18"/>
  <c r="H11" i="18"/>
  <c r="F11" i="18"/>
  <c r="J10" i="18"/>
  <c r="H10" i="18"/>
  <c r="F10" i="18"/>
  <c r="J9" i="18"/>
  <c r="H9" i="18"/>
  <c r="F9" i="18"/>
  <c r="J8" i="18"/>
  <c r="H8" i="18"/>
  <c r="F8" i="18"/>
  <c r="J55" i="19"/>
  <c r="H55" i="19"/>
  <c r="F55" i="19"/>
  <c r="J54" i="19"/>
  <c r="H54" i="19"/>
  <c r="F54" i="19"/>
  <c r="J53" i="19"/>
  <c r="H53" i="19"/>
  <c r="F53" i="19"/>
  <c r="J52" i="19"/>
  <c r="H52" i="19"/>
  <c r="F52" i="19"/>
  <c r="J51" i="19"/>
  <c r="H51" i="19"/>
  <c r="F51" i="19"/>
  <c r="J50" i="19"/>
  <c r="H50" i="19"/>
  <c r="F50" i="19"/>
  <c r="J49" i="19"/>
  <c r="H49" i="19"/>
  <c r="F49" i="19"/>
  <c r="J48" i="19"/>
  <c r="H48" i="19"/>
  <c r="F48" i="19"/>
  <c r="J47" i="19"/>
  <c r="H47" i="19"/>
  <c r="F47" i="19"/>
  <c r="J46" i="19"/>
  <c r="H46" i="19"/>
  <c r="F46" i="19"/>
  <c r="J45" i="19"/>
  <c r="H45" i="19"/>
  <c r="F45" i="19"/>
  <c r="J44" i="19"/>
  <c r="H44" i="19"/>
  <c r="F44" i="19"/>
  <c r="J43" i="19"/>
  <c r="H43" i="19"/>
  <c r="F43" i="19"/>
  <c r="J42" i="19"/>
  <c r="H42" i="19"/>
  <c r="F42" i="19"/>
  <c r="J41" i="19"/>
  <c r="H41" i="19"/>
  <c r="F41" i="19"/>
  <c r="J40" i="19"/>
  <c r="H40" i="19"/>
  <c r="F40" i="19"/>
  <c r="J39" i="19"/>
  <c r="H39" i="19"/>
  <c r="F39" i="19"/>
  <c r="J38" i="19"/>
  <c r="H38" i="19"/>
  <c r="F38" i="19"/>
  <c r="J37" i="19"/>
  <c r="H37" i="19"/>
  <c r="F37" i="19"/>
  <c r="J36" i="19"/>
  <c r="H36" i="19"/>
  <c r="F36" i="19"/>
  <c r="J35" i="19"/>
  <c r="H35" i="19"/>
  <c r="F35" i="19"/>
  <c r="J34" i="19"/>
  <c r="H34" i="19"/>
  <c r="F34" i="19"/>
  <c r="J33" i="19"/>
  <c r="H33" i="19"/>
  <c r="F33" i="19"/>
  <c r="J32" i="19"/>
  <c r="H32" i="19"/>
  <c r="F32" i="19"/>
  <c r="J31" i="19"/>
  <c r="H31" i="19"/>
  <c r="F31" i="19"/>
  <c r="J30" i="19"/>
  <c r="H30" i="19"/>
  <c r="F30" i="19"/>
  <c r="J29" i="19"/>
  <c r="H29" i="19"/>
  <c r="F29" i="19"/>
  <c r="J28" i="19"/>
  <c r="H28" i="19"/>
  <c r="F28" i="19"/>
  <c r="J27" i="19"/>
  <c r="H27" i="19"/>
  <c r="F27" i="19"/>
  <c r="J26" i="19"/>
  <c r="H26" i="19"/>
  <c r="F26" i="19"/>
  <c r="J25" i="19"/>
  <c r="H25" i="19"/>
  <c r="F25" i="19"/>
  <c r="J24" i="19"/>
  <c r="H24" i="19"/>
  <c r="F24" i="19"/>
  <c r="J23" i="19"/>
  <c r="H23" i="19"/>
  <c r="F23" i="19"/>
  <c r="J22" i="19"/>
  <c r="H22" i="19"/>
  <c r="F22" i="19"/>
  <c r="J21" i="19"/>
  <c r="H21" i="19"/>
  <c r="F21" i="19"/>
  <c r="J20" i="19"/>
  <c r="H20" i="19"/>
  <c r="F20" i="19"/>
  <c r="J19" i="19"/>
  <c r="H19" i="19"/>
  <c r="F19" i="19"/>
  <c r="J18" i="19"/>
  <c r="H18" i="19"/>
  <c r="F18" i="19"/>
  <c r="J17" i="19"/>
  <c r="H17" i="19"/>
  <c r="F17" i="19"/>
  <c r="J16" i="19"/>
  <c r="H16" i="19"/>
  <c r="F16" i="19"/>
  <c r="J15" i="19"/>
  <c r="H15" i="19"/>
  <c r="F15" i="19"/>
  <c r="J14" i="19"/>
  <c r="H14" i="19"/>
  <c r="F14" i="19"/>
  <c r="J13" i="19"/>
  <c r="H13" i="19"/>
  <c r="F13" i="19"/>
  <c r="J12" i="19"/>
  <c r="H12" i="19"/>
  <c r="F12" i="19"/>
  <c r="J11" i="19"/>
  <c r="H11" i="19"/>
  <c r="F11" i="19"/>
  <c r="J10" i="19"/>
  <c r="H10" i="19"/>
  <c r="F10" i="19"/>
  <c r="J9" i="19"/>
  <c r="H9" i="19"/>
  <c r="F9" i="19"/>
  <c r="J8" i="19"/>
  <c r="H8" i="19"/>
  <c r="F8" i="19"/>
  <c r="J55" i="20"/>
  <c r="H55" i="20"/>
  <c r="F55" i="20"/>
  <c r="J54" i="20"/>
  <c r="H54" i="20"/>
  <c r="F54" i="20"/>
  <c r="J53" i="20"/>
  <c r="H53" i="20"/>
  <c r="F53" i="20"/>
  <c r="J52" i="20"/>
  <c r="H52" i="20"/>
  <c r="F52" i="20"/>
  <c r="J51" i="20"/>
  <c r="H51" i="20"/>
  <c r="F51" i="20"/>
  <c r="J50" i="20"/>
  <c r="H50" i="20"/>
  <c r="F50" i="20"/>
  <c r="J49" i="20"/>
  <c r="H49" i="20"/>
  <c r="F49" i="20"/>
  <c r="J48" i="20"/>
  <c r="H48" i="20"/>
  <c r="F48" i="20"/>
  <c r="J47" i="20"/>
  <c r="H47" i="20"/>
  <c r="F47" i="20"/>
  <c r="J46" i="20"/>
  <c r="H46" i="20"/>
  <c r="F46" i="20"/>
  <c r="J45" i="20"/>
  <c r="H45" i="20"/>
  <c r="F45" i="20"/>
  <c r="J44" i="20"/>
  <c r="H44" i="20"/>
  <c r="F44" i="20"/>
  <c r="J43" i="20"/>
  <c r="H43" i="20"/>
  <c r="F43" i="20"/>
  <c r="J42" i="20"/>
  <c r="H42" i="20"/>
  <c r="F42" i="20"/>
  <c r="J41" i="20"/>
  <c r="H41" i="20"/>
  <c r="F41" i="20"/>
  <c r="J40" i="20"/>
  <c r="H40" i="20"/>
  <c r="F40" i="20"/>
  <c r="J39" i="20"/>
  <c r="H39" i="20"/>
  <c r="F39" i="20"/>
  <c r="J38" i="20"/>
  <c r="H38" i="20"/>
  <c r="F38" i="20"/>
  <c r="J37" i="20"/>
  <c r="H37" i="20"/>
  <c r="F37" i="20"/>
  <c r="J36" i="20"/>
  <c r="H36" i="20"/>
  <c r="F36" i="20"/>
  <c r="J35" i="20"/>
  <c r="H35" i="20"/>
  <c r="F35" i="20"/>
  <c r="J34" i="20"/>
  <c r="H34" i="20"/>
  <c r="F34" i="20"/>
  <c r="J33" i="20"/>
  <c r="H33" i="20"/>
  <c r="F33" i="20"/>
  <c r="J32" i="20"/>
  <c r="H32" i="20"/>
  <c r="F32" i="20"/>
  <c r="J31" i="20"/>
  <c r="H31" i="20"/>
  <c r="F31" i="20"/>
  <c r="J30" i="20"/>
  <c r="H30" i="20"/>
  <c r="F30" i="20"/>
  <c r="J29" i="20"/>
  <c r="H29" i="20"/>
  <c r="F29" i="20"/>
  <c r="J28" i="20"/>
  <c r="H28" i="20"/>
  <c r="F28" i="20"/>
  <c r="J27" i="20"/>
  <c r="H27" i="20"/>
  <c r="F27" i="20"/>
  <c r="J26" i="20"/>
  <c r="H26" i="20"/>
  <c r="F26" i="20"/>
  <c r="J25" i="20"/>
  <c r="H25" i="20"/>
  <c r="F25" i="20"/>
  <c r="J24" i="20"/>
  <c r="H24" i="20"/>
  <c r="F24" i="20"/>
  <c r="J23" i="20"/>
  <c r="H23" i="20"/>
  <c r="F23" i="20"/>
  <c r="J22" i="20"/>
  <c r="H22" i="20"/>
  <c r="F22" i="20"/>
  <c r="J21" i="20"/>
  <c r="H21" i="20"/>
  <c r="F21" i="20"/>
  <c r="J20" i="20"/>
  <c r="H20" i="20"/>
  <c r="F20" i="20"/>
  <c r="J19" i="20"/>
  <c r="H19" i="20"/>
  <c r="F19" i="20"/>
  <c r="J18" i="20"/>
  <c r="H18" i="20"/>
  <c r="F18" i="20"/>
  <c r="J17" i="20"/>
  <c r="H17" i="20"/>
  <c r="F17" i="20"/>
  <c r="J16" i="20"/>
  <c r="H16" i="20"/>
  <c r="F16" i="20"/>
  <c r="J15" i="20"/>
  <c r="H15" i="20"/>
  <c r="F15" i="20"/>
  <c r="J14" i="20"/>
  <c r="H14" i="20"/>
  <c r="F14" i="20"/>
  <c r="J13" i="20"/>
  <c r="H13" i="20"/>
  <c r="F13" i="20"/>
  <c r="J12" i="20"/>
  <c r="H12" i="20"/>
  <c r="F12" i="20"/>
  <c r="J11" i="20"/>
  <c r="H11" i="20"/>
  <c r="F11" i="20"/>
  <c r="J10" i="20"/>
  <c r="H10" i="20"/>
  <c r="F10" i="20"/>
  <c r="J9" i="20"/>
  <c r="H9" i="20"/>
  <c r="F9" i="20"/>
  <c r="J8" i="20"/>
  <c r="H8" i="20"/>
  <c r="F8" i="20"/>
  <c r="J55" i="21"/>
  <c r="H55" i="21"/>
  <c r="F55" i="21"/>
  <c r="J54" i="21"/>
  <c r="H54" i="21"/>
  <c r="F54" i="21"/>
  <c r="J53" i="21"/>
  <c r="H53" i="21"/>
  <c r="F53" i="21"/>
  <c r="J52" i="21"/>
  <c r="H52" i="21"/>
  <c r="F52" i="21"/>
  <c r="J51" i="21"/>
  <c r="H51" i="21"/>
  <c r="F51" i="21"/>
  <c r="J50" i="21"/>
  <c r="H50" i="21"/>
  <c r="F50" i="21"/>
  <c r="J49" i="21"/>
  <c r="H49" i="21"/>
  <c r="F49" i="21"/>
  <c r="J48" i="21"/>
  <c r="H48" i="21"/>
  <c r="F48" i="21"/>
  <c r="J47" i="21"/>
  <c r="H47" i="21"/>
  <c r="F47" i="21"/>
  <c r="J46" i="21"/>
  <c r="H46" i="21"/>
  <c r="F46" i="21"/>
  <c r="J45" i="21"/>
  <c r="H45" i="21"/>
  <c r="F45" i="21"/>
  <c r="J44" i="21"/>
  <c r="H44" i="21"/>
  <c r="F44" i="21"/>
  <c r="J43" i="21"/>
  <c r="H43" i="21"/>
  <c r="F43" i="21"/>
  <c r="J42" i="21"/>
  <c r="H42" i="21"/>
  <c r="F42" i="21"/>
  <c r="J41" i="21"/>
  <c r="H41" i="21"/>
  <c r="F41" i="21"/>
  <c r="J40" i="21"/>
  <c r="H40" i="21"/>
  <c r="F40" i="21"/>
  <c r="J39" i="21"/>
  <c r="H39" i="21"/>
  <c r="F39" i="21"/>
  <c r="J38" i="21"/>
  <c r="H38" i="21"/>
  <c r="F38" i="21"/>
  <c r="J37" i="21"/>
  <c r="H37" i="21"/>
  <c r="F37" i="21"/>
  <c r="J36" i="21"/>
  <c r="H36" i="21"/>
  <c r="F36" i="21"/>
  <c r="J35" i="21"/>
  <c r="H35" i="21"/>
  <c r="F35" i="21"/>
  <c r="J34" i="21"/>
  <c r="H34" i="21"/>
  <c r="F34" i="21"/>
  <c r="J33" i="21"/>
  <c r="H33" i="21"/>
  <c r="F33" i="21"/>
  <c r="J32" i="21"/>
  <c r="H32" i="21"/>
  <c r="F32" i="21"/>
  <c r="J31" i="21"/>
  <c r="H31" i="21"/>
  <c r="F31" i="21"/>
  <c r="J30" i="21"/>
  <c r="H30" i="21"/>
  <c r="F30" i="21"/>
  <c r="J29" i="21"/>
  <c r="H29" i="21"/>
  <c r="F29" i="21"/>
  <c r="J28" i="21"/>
  <c r="H28" i="21"/>
  <c r="F28" i="21"/>
  <c r="J27" i="21"/>
  <c r="H27" i="21"/>
  <c r="F27" i="21"/>
  <c r="J26" i="21"/>
  <c r="H26" i="21"/>
  <c r="F26" i="21"/>
  <c r="J25" i="21"/>
  <c r="H25" i="21"/>
  <c r="F25" i="21"/>
  <c r="J24" i="21"/>
  <c r="H24" i="21"/>
  <c r="F24" i="21"/>
  <c r="J23" i="21"/>
  <c r="H23" i="21"/>
  <c r="F23" i="21"/>
  <c r="J22" i="21"/>
  <c r="H22" i="21"/>
  <c r="F22" i="21"/>
  <c r="J21" i="21"/>
  <c r="H21" i="21"/>
  <c r="F21" i="21"/>
  <c r="J20" i="21"/>
  <c r="H20" i="21"/>
  <c r="F20" i="21"/>
  <c r="J19" i="21"/>
  <c r="H19" i="21"/>
  <c r="F19" i="21"/>
  <c r="J18" i="21"/>
  <c r="H18" i="21"/>
  <c r="F18" i="21"/>
  <c r="J17" i="21"/>
  <c r="H17" i="21"/>
  <c r="F17" i="21"/>
  <c r="J16" i="21"/>
  <c r="H16" i="21"/>
  <c r="F16" i="21"/>
  <c r="J15" i="21"/>
  <c r="H15" i="21"/>
  <c r="F15" i="21"/>
  <c r="J14" i="21"/>
  <c r="H14" i="21"/>
  <c r="F14" i="21"/>
  <c r="J13" i="21"/>
  <c r="H13" i="21"/>
  <c r="F13" i="21"/>
  <c r="J12" i="21"/>
  <c r="H12" i="21"/>
  <c r="F12" i="21"/>
  <c r="J11" i="21"/>
  <c r="H11" i="21"/>
  <c r="F11" i="21"/>
  <c r="J10" i="21"/>
  <c r="H10" i="21"/>
  <c r="F10" i="21"/>
  <c r="J9" i="21"/>
  <c r="H9" i="21"/>
  <c r="F9" i="21"/>
  <c r="J8" i="21"/>
  <c r="H8" i="21"/>
  <c r="F8" i="21"/>
  <c r="J55" i="22"/>
  <c r="H55" i="22"/>
  <c r="F55" i="22"/>
  <c r="J54" i="22"/>
  <c r="H54" i="22"/>
  <c r="F54" i="22"/>
  <c r="J53" i="22"/>
  <c r="H53" i="22"/>
  <c r="F53" i="22"/>
  <c r="J52" i="22"/>
  <c r="H52" i="22"/>
  <c r="F52" i="22"/>
  <c r="J51" i="22"/>
  <c r="H51" i="22"/>
  <c r="F51" i="22"/>
  <c r="J50" i="22"/>
  <c r="H50" i="22"/>
  <c r="F50" i="22"/>
  <c r="J49" i="22"/>
  <c r="H49" i="22"/>
  <c r="F49" i="22"/>
  <c r="J48" i="22"/>
  <c r="H48" i="22"/>
  <c r="F48" i="22"/>
  <c r="J47" i="22"/>
  <c r="H47" i="22"/>
  <c r="F47" i="22"/>
  <c r="J46" i="22"/>
  <c r="H46" i="22"/>
  <c r="F46" i="22"/>
  <c r="J45" i="22"/>
  <c r="H45" i="22"/>
  <c r="F45" i="22"/>
  <c r="J44" i="22"/>
  <c r="H44" i="22"/>
  <c r="F44" i="22"/>
  <c r="J43" i="22"/>
  <c r="H43" i="22"/>
  <c r="F43" i="22"/>
  <c r="J42" i="22"/>
  <c r="H42" i="22"/>
  <c r="F42" i="22"/>
  <c r="J41" i="22"/>
  <c r="H41" i="22"/>
  <c r="F41" i="22"/>
  <c r="J40" i="22"/>
  <c r="H40" i="22"/>
  <c r="F40" i="22"/>
  <c r="J39" i="22"/>
  <c r="H39" i="22"/>
  <c r="F39" i="22"/>
  <c r="J38" i="22"/>
  <c r="H38" i="22"/>
  <c r="F38" i="22"/>
  <c r="J37" i="22"/>
  <c r="H37" i="22"/>
  <c r="F37" i="22"/>
  <c r="J36" i="22"/>
  <c r="H36" i="22"/>
  <c r="F36" i="22"/>
  <c r="J35" i="22"/>
  <c r="H35" i="22"/>
  <c r="F35" i="22"/>
  <c r="J34" i="22"/>
  <c r="H34" i="22"/>
  <c r="F34" i="22"/>
  <c r="J33" i="22"/>
  <c r="H33" i="22"/>
  <c r="F33" i="22"/>
  <c r="J32" i="22"/>
  <c r="H32" i="22"/>
  <c r="F32" i="22"/>
  <c r="J31" i="22"/>
  <c r="H31" i="22"/>
  <c r="F31" i="22"/>
  <c r="J30" i="22"/>
  <c r="H30" i="22"/>
  <c r="F30" i="22"/>
  <c r="J29" i="22"/>
  <c r="H29" i="22"/>
  <c r="F29" i="22"/>
  <c r="J28" i="22"/>
  <c r="H28" i="22"/>
  <c r="F28" i="22"/>
  <c r="J27" i="22"/>
  <c r="H27" i="22"/>
  <c r="F27" i="22"/>
  <c r="J26" i="22"/>
  <c r="H26" i="22"/>
  <c r="F26" i="22"/>
  <c r="J25" i="22"/>
  <c r="H25" i="22"/>
  <c r="F25" i="22"/>
  <c r="J24" i="22"/>
  <c r="H24" i="22"/>
  <c r="F24" i="22"/>
  <c r="J23" i="22"/>
  <c r="H23" i="22"/>
  <c r="F23" i="22"/>
  <c r="J22" i="22"/>
  <c r="H22" i="22"/>
  <c r="F22" i="22"/>
  <c r="J21" i="22"/>
  <c r="H21" i="22"/>
  <c r="F21" i="22"/>
  <c r="J20" i="22"/>
  <c r="H20" i="22"/>
  <c r="F20" i="22"/>
  <c r="J19" i="22"/>
  <c r="H19" i="22"/>
  <c r="F19" i="22"/>
  <c r="J18" i="22"/>
  <c r="H18" i="22"/>
  <c r="F18" i="22"/>
  <c r="J17" i="22"/>
  <c r="H17" i="22"/>
  <c r="F17" i="22"/>
  <c r="J16" i="22"/>
  <c r="H16" i="22"/>
  <c r="F16" i="22"/>
  <c r="J15" i="22"/>
  <c r="H15" i="22"/>
  <c r="F15" i="22"/>
  <c r="J14" i="22"/>
  <c r="H14" i="22"/>
  <c r="F14" i="22"/>
  <c r="J13" i="22"/>
  <c r="H13" i="22"/>
  <c r="F13" i="22"/>
  <c r="J12" i="22"/>
  <c r="H12" i="22"/>
  <c r="F12" i="22"/>
  <c r="J11" i="22"/>
  <c r="H11" i="22"/>
  <c r="F11" i="22"/>
  <c r="J10" i="22"/>
  <c r="H10" i="22"/>
  <c r="F10" i="22"/>
  <c r="J9" i="22"/>
  <c r="H9" i="22"/>
  <c r="F9" i="22"/>
  <c r="J8" i="22"/>
  <c r="H8" i="22"/>
  <c r="F8" i="22"/>
  <c r="J55" i="23"/>
  <c r="H55" i="23"/>
  <c r="F55" i="23"/>
  <c r="J54" i="23"/>
  <c r="H54" i="23"/>
  <c r="F54" i="23"/>
  <c r="J53" i="23"/>
  <c r="H53" i="23"/>
  <c r="F53" i="23"/>
  <c r="J52" i="23"/>
  <c r="H52" i="23"/>
  <c r="F52" i="23"/>
  <c r="J51" i="23"/>
  <c r="H51" i="23"/>
  <c r="F51" i="23"/>
  <c r="J50" i="23"/>
  <c r="H50" i="23"/>
  <c r="F50" i="23"/>
  <c r="J49" i="23"/>
  <c r="H49" i="23"/>
  <c r="F49" i="23"/>
  <c r="J48" i="23"/>
  <c r="H48" i="23"/>
  <c r="F48" i="23"/>
  <c r="J47" i="23"/>
  <c r="H47" i="23"/>
  <c r="F47" i="23"/>
  <c r="J46" i="23"/>
  <c r="H46" i="23"/>
  <c r="F46" i="23"/>
  <c r="J45" i="23"/>
  <c r="H45" i="23"/>
  <c r="F45" i="23"/>
  <c r="J44" i="23"/>
  <c r="H44" i="23"/>
  <c r="F44" i="23"/>
  <c r="J43" i="23"/>
  <c r="H43" i="23"/>
  <c r="F43" i="23"/>
  <c r="J42" i="23"/>
  <c r="H42" i="23"/>
  <c r="F42" i="23"/>
  <c r="J41" i="23"/>
  <c r="H41" i="23"/>
  <c r="F41" i="23"/>
  <c r="J40" i="23"/>
  <c r="H40" i="23"/>
  <c r="F40" i="23"/>
  <c r="J39" i="23"/>
  <c r="H39" i="23"/>
  <c r="F39" i="23"/>
  <c r="J38" i="23"/>
  <c r="H38" i="23"/>
  <c r="F38" i="23"/>
  <c r="J37" i="23"/>
  <c r="H37" i="23"/>
  <c r="F37" i="23"/>
  <c r="J36" i="23"/>
  <c r="H36" i="23"/>
  <c r="F36" i="23"/>
  <c r="J35" i="23"/>
  <c r="H35" i="23"/>
  <c r="F35" i="23"/>
  <c r="J34" i="23"/>
  <c r="H34" i="23"/>
  <c r="F34" i="23"/>
  <c r="J33" i="23"/>
  <c r="H33" i="23"/>
  <c r="F33" i="23"/>
  <c r="J32" i="23"/>
  <c r="H32" i="23"/>
  <c r="F32" i="23"/>
  <c r="J31" i="23"/>
  <c r="H31" i="23"/>
  <c r="F31" i="23"/>
  <c r="J30" i="23"/>
  <c r="H30" i="23"/>
  <c r="F30" i="23"/>
  <c r="J29" i="23"/>
  <c r="H29" i="23"/>
  <c r="F29" i="23"/>
  <c r="J28" i="23"/>
  <c r="H28" i="23"/>
  <c r="F28" i="23"/>
  <c r="J27" i="23"/>
  <c r="H27" i="23"/>
  <c r="F27" i="23"/>
  <c r="J26" i="23"/>
  <c r="H26" i="23"/>
  <c r="F26" i="23"/>
  <c r="J25" i="23"/>
  <c r="H25" i="23"/>
  <c r="F25" i="23"/>
  <c r="J24" i="23"/>
  <c r="H24" i="23"/>
  <c r="F24" i="23"/>
  <c r="J23" i="23"/>
  <c r="H23" i="23"/>
  <c r="F23" i="23"/>
  <c r="J22" i="23"/>
  <c r="H22" i="23"/>
  <c r="F22" i="23"/>
  <c r="J21" i="23"/>
  <c r="H21" i="23"/>
  <c r="F21" i="23"/>
  <c r="J20" i="23"/>
  <c r="H20" i="23"/>
  <c r="F20" i="23"/>
  <c r="J19" i="23"/>
  <c r="H19" i="23"/>
  <c r="F19" i="23"/>
  <c r="J18" i="23"/>
  <c r="H18" i="23"/>
  <c r="F18" i="23"/>
  <c r="J17" i="23"/>
  <c r="H17" i="23"/>
  <c r="F17" i="23"/>
  <c r="J16" i="23"/>
  <c r="H16" i="23"/>
  <c r="F16" i="23"/>
  <c r="J15" i="23"/>
  <c r="H15" i="23"/>
  <c r="F15" i="23"/>
  <c r="J14" i="23"/>
  <c r="H14" i="23"/>
  <c r="F14" i="23"/>
  <c r="J13" i="23"/>
  <c r="H13" i="23"/>
  <c r="F13" i="23"/>
  <c r="J12" i="23"/>
  <c r="H12" i="23"/>
  <c r="F12" i="23"/>
  <c r="J11" i="23"/>
  <c r="H11" i="23"/>
  <c r="F11" i="23"/>
  <c r="J10" i="23"/>
  <c r="H10" i="23"/>
  <c r="F10" i="23"/>
  <c r="J9" i="23"/>
  <c r="H9" i="23"/>
  <c r="F9" i="23"/>
  <c r="J8" i="23"/>
  <c r="H8" i="23"/>
  <c r="F8" i="23"/>
  <c r="J55" i="24"/>
  <c r="H55" i="24"/>
  <c r="F55" i="24"/>
  <c r="J54" i="24"/>
  <c r="H54" i="24"/>
  <c r="F54" i="24"/>
  <c r="J53" i="24"/>
  <c r="H53" i="24"/>
  <c r="F53" i="24"/>
  <c r="J52" i="24"/>
  <c r="H52" i="24"/>
  <c r="F52" i="24"/>
  <c r="J51" i="24"/>
  <c r="H51" i="24"/>
  <c r="F51" i="24"/>
  <c r="J50" i="24"/>
  <c r="H50" i="24"/>
  <c r="F50" i="24"/>
  <c r="J49" i="24"/>
  <c r="H49" i="24"/>
  <c r="F49" i="24"/>
  <c r="J48" i="24"/>
  <c r="H48" i="24"/>
  <c r="F48" i="24"/>
  <c r="J47" i="24"/>
  <c r="H47" i="24"/>
  <c r="F47" i="24"/>
  <c r="J46" i="24"/>
  <c r="H46" i="24"/>
  <c r="F46" i="24"/>
  <c r="J45" i="24"/>
  <c r="H45" i="24"/>
  <c r="F45" i="24"/>
  <c r="J44" i="24"/>
  <c r="H44" i="24"/>
  <c r="F44" i="24"/>
  <c r="J43" i="24"/>
  <c r="H43" i="24"/>
  <c r="F43" i="24"/>
  <c r="J42" i="24"/>
  <c r="H42" i="24"/>
  <c r="F42" i="24"/>
  <c r="J41" i="24"/>
  <c r="H41" i="24"/>
  <c r="F41" i="24"/>
  <c r="J40" i="24"/>
  <c r="H40" i="24"/>
  <c r="F40" i="24"/>
  <c r="J39" i="24"/>
  <c r="H39" i="24"/>
  <c r="F39" i="24"/>
  <c r="J38" i="24"/>
  <c r="H38" i="24"/>
  <c r="F38" i="24"/>
  <c r="J37" i="24"/>
  <c r="H37" i="24"/>
  <c r="F37" i="24"/>
  <c r="J36" i="24"/>
  <c r="H36" i="24"/>
  <c r="F36" i="24"/>
  <c r="J35" i="24"/>
  <c r="H35" i="24"/>
  <c r="F35" i="24"/>
  <c r="J34" i="24"/>
  <c r="H34" i="24"/>
  <c r="F34" i="24"/>
  <c r="J33" i="24"/>
  <c r="H33" i="24"/>
  <c r="F33" i="24"/>
  <c r="J32" i="24"/>
  <c r="H32" i="24"/>
  <c r="F32" i="24"/>
  <c r="J31" i="24"/>
  <c r="H31" i="24"/>
  <c r="F31" i="24"/>
  <c r="J30" i="24"/>
  <c r="H30" i="24"/>
  <c r="F30" i="24"/>
  <c r="J29" i="24"/>
  <c r="H29" i="24"/>
  <c r="F29" i="24"/>
  <c r="J28" i="24"/>
  <c r="H28" i="24"/>
  <c r="F28" i="24"/>
  <c r="J27" i="24"/>
  <c r="H27" i="24"/>
  <c r="F27" i="24"/>
  <c r="J26" i="24"/>
  <c r="H26" i="24"/>
  <c r="F26" i="24"/>
  <c r="J25" i="24"/>
  <c r="H25" i="24"/>
  <c r="F25" i="24"/>
  <c r="J24" i="24"/>
  <c r="H24" i="24"/>
  <c r="F24" i="24"/>
  <c r="J23" i="24"/>
  <c r="H23" i="24"/>
  <c r="F23" i="24"/>
  <c r="J22" i="24"/>
  <c r="H22" i="24"/>
  <c r="F22" i="24"/>
  <c r="J21" i="24"/>
  <c r="H21" i="24"/>
  <c r="F21" i="24"/>
  <c r="J20" i="24"/>
  <c r="H20" i="24"/>
  <c r="F20" i="24"/>
  <c r="J19" i="24"/>
  <c r="H19" i="24"/>
  <c r="F19" i="24"/>
  <c r="J18" i="24"/>
  <c r="H18" i="24"/>
  <c r="F18" i="24"/>
  <c r="J17" i="24"/>
  <c r="H17" i="24"/>
  <c r="F17" i="24"/>
  <c r="J16" i="24"/>
  <c r="H16" i="24"/>
  <c r="F16" i="24"/>
  <c r="J15" i="24"/>
  <c r="H15" i="24"/>
  <c r="F15" i="24"/>
  <c r="J14" i="24"/>
  <c r="H14" i="24"/>
  <c r="F14" i="24"/>
  <c r="J13" i="24"/>
  <c r="H13" i="24"/>
  <c r="F13" i="24"/>
  <c r="J12" i="24"/>
  <c r="H12" i="24"/>
  <c r="F12" i="24"/>
  <c r="J11" i="24"/>
  <c r="H11" i="24"/>
  <c r="F11" i="24"/>
  <c r="J10" i="24"/>
  <c r="H10" i="24"/>
  <c r="F10" i="24"/>
  <c r="J9" i="24"/>
  <c r="H9" i="24"/>
  <c r="F9" i="24"/>
  <c r="J8" i="24"/>
  <c r="H8" i="24"/>
  <c r="F8" i="24"/>
  <c r="J55" i="25"/>
  <c r="H55" i="25"/>
  <c r="F55" i="25"/>
  <c r="J54" i="25"/>
  <c r="H54" i="25"/>
  <c r="F54" i="25"/>
  <c r="J53" i="25"/>
  <c r="H53" i="25"/>
  <c r="F53" i="25"/>
  <c r="J52" i="25"/>
  <c r="H52" i="25"/>
  <c r="F52" i="25"/>
  <c r="J51" i="25"/>
  <c r="H51" i="25"/>
  <c r="F51" i="25"/>
  <c r="J50" i="25"/>
  <c r="H50" i="25"/>
  <c r="F50" i="25"/>
  <c r="J49" i="25"/>
  <c r="H49" i="25"/>
  <c r="F49" i="25"/>
  <c r="J48" i="25"/>
  <c r="H48" i="25"/>
  <c r="F48" i="25"/>
  <c r="J47" i="25"/>
  <c r="H47" i="25"/>
  <c r="F47" i="25"/>
  <c r="J46" i="25"/>
  <c r="H46" i="25"/>
  <c r="F46" i="25"/>
  <c r="J45" i="25"/>
  <c r="H45" i="25"/>
  <c r="F45" i="25"/>
  <c r="J44" i="25"/>
  <c r="H44" i="25"/>
  <c r="F44" i="25"/>
  <c r="J43" i="25"/>
  <c r="H43" i="25"/>
  <c r="F43" i="25"/>
  <c r="J42" i="25"/>
  <c r="H42" i="25"/>
  <c r="F42" i="25"/>
  <c r="J41" i="25"/>
  <c r="H41" i="25"/>
  <c r="F41" i="25"/>
  <c r="J40" i="25"/>
  <c r="H40" i="25"/>
  <c r="F40" i="25"/>
  <c r="J39" i="25"/>
  <c r="H39" i="25"/>
  <c r="F39" i="25"/>
  <c r="J38" i="25"/>
  <c r="H38" i="25"/>
  <c r="F38" i="25"/>
  <c r="J37" i="25"/>
  <c r="H37" i="25"/>
  <c r="F37" i="25"/>
  <c r="J36" i="25"/>
  <c r="H36" i="25"/>
  <c r="F36" i="25"/>
  <c r="J35" i="25"/>
  <c r="H35" i="25"/>
  <c r="F35" i="25"/>
  <c r="J34" i="25"/>
  <c r="H34" i="25"/>
  <c r="F34" i="25"/>
  <c r="J33" i="25"/>
  <c r="H33" i="25"/>
  <c r="F33" i="25"/>
  <c r="J32" i="25"/>
  <c r="H32" i="25"/>
  <c r="F32" i="25"/>
  <c r="J31" i="25"/>
  <c r="H31" i="25"/>
  <c r="F31" i="25"/>
  <c r="J30" i="25"/>
  <c r="H30" i="25"/>
  <c r="F30" i="25"/>
  <c r="J29" i="25"/>
  <c r="H29" i="25"/>
  <c r="F29" i="25"/>
  <c r="J28" i="25"/>
  <c r="H28" i="25"/>
  <c r="F28" i="25"/>
  <c r="J27" i="25"/>
  <c r="H27" i="25"/>
  <c r="F27" i="25"/>
  <c r="J26" i="25"/>
  <c r="H26" i="25"/>
  <c r="F26" i="25"/>
  <c r="J25" i="25"/>
  <c r="H25" i="25"/>
  <c r="F25" i="25"/>
  <c r="J24" i="25"/>
  <c r="H24" i="25"/>
  <c r="F24" i="25"/>
  <c r="J23" i="25"/>
  <c r="H23" i="25"/>
  <c r="F23" i="25"/>
  <c r="J22" i="25"/>
  <c r="H22" i="25"/>
  <c r="F22" i="25"/>
  <c r="J21" i="25"/>
  <c r="H21" i="25"/>
  <c r="F21" i="25"/>
  <c r="J20" i="25"/>
  <c r="H20" i="25"/>
  <c r="F20" i="25"/>
  <c r="J19" i="25"/>
  <c r="H19" i="25"/>
  <c r="F19" i="25"/>
  <c r="J18" i="25"/>
  <c r="H18" i="25"/>
  <c r="F18" i="25"/>
  <c r="J17" i="25"/>
  <c r="H17" i="25"/>
  <c r="F17" i="25"/>
  <c r="J16" i="25"/>
  <c r="H16" i="25"/>
  <c r="F16" i="25"/>
  <c r="J15" i="25"/>
  <c r="H15" i="25"/>
  <c r="F15" i="25"/>
  <c r="J14" i="25"/>
  <c r="H14" i="25"/>
  <c r="F14" i="25"/>
  <c r="J13" i="25"/>
  <c r="H13" i="25"/>
  <c r="F13" i="25"/>
  <c r="J12" i="25"/>
  <c r="H12" i="25"/>
  <c r="F12" i="25"/>
  <c r="J11" i="25"/>
  <c r="H11" i="25"/>
  <c r="F11" i="25"/>
  <c r="J10" i="25"/>
  <c r="H10" i="25"/>
  <c r="F10" i="25"/>
  <c r="J9" i="25"/>
  <c r="H9" i="25"/>
  <c r="F9" i="25"/>
  <c r="J8" i="25"/>
  <c r="H8" i="25"/>
  <c r="F8" i="25"/>
  <c r="J55" i="26"/>
  <c r="H55" i="26"/>
  <c r="F55" i="26"/>
  <c r="J54" i="26"/>
  <c r="H54" i="26"/>
  <c r="F54" i="26"/>
  <c r="J53" i="26"/>
  <c r="H53" i="26"/>
  <c r="F53" i="26"/>
  <c r="J52" i="26"/>
  <c r="H52" i="26"/>
  <c r="F52" i="26"/>
  <c r="J51" i="26"/>
  <c r="H51" i="26"/>
  <c r="F51" i="26"/>
  <c r="J50" i="26"/>
  <c r="H50" i="26"/>
  <c r="F50" i="26"/>
  <c r="J49" i="26"/>
  <c r="H49" i="26"/>
  <c r="F49" i="26"/>
  <c r="J48" i="26"/>
  <c r="H48" i="26"/>
  <c r="F48" i="26"/>
  <c r="J47" i="26"/>
  <c r="H47" i="26"/>
  <c r="F47" i="26"/>
  <c r="J46" i="26"/>
  <c r="H46" i="26"/>
  <c r="F46" i="26"/>
  <c r="J45" i="26"/>
  <c r="H45" i="26"/>
  <c r="F45" i="26"/>
  <c r="J44" i="26"/>
  <c r="H44" i="26"/>
  <c r="F44" i="26"/>
  <c r="J43" i="26"/>
  <c r="H43" i="26"/>
  <c r="F43" i="26"/>
  <c r="J42" i="26"/>
  <c r="H42" i="26"/>
  <c r="F42" i="26"/>
  <c r="J41" i="26"/>
  <c r="H41" i="26"/>
  <c r="F41" i="26"/>
  <c r="J40" i="26"/>
  <c r="H40" i="26"/>
  <c r="F40" i="26"/>
  <c r="J39" i="26"/>
  <c r="H39" i="26"/>
  <c r="F39" i="26"/>
  <c r="J38" i="26"/>
  <c r="H38" i="26"/>
  <c r="F38" i="26"/>
  <c r="J37" i="26"/>
  <c r="H37" i="26"/>
  <c r="F37" i="26"/>
  <c r="J36" i="26"/>
  <c r="H36" i="26"/>
  <c r="F36" i="26"/>
  <c r="J35" i="26"/>
  <c r="H35" i="26"/>
  <c r="F35" i="26"/>
  <c r="J34" i="26"/>
  <c r="H34" i="26"/>
  <c r="F34" i="26"/>
  <c r="J33" i="26"/>
  <c r="H33" i="26"/>
  <c r="F33" i="26"/>
  <c r="J32" i="26"/>
  <c r="H32" i="26"/>
  <c r="F32" i="26"/>
  <c r="J31" i="26"/>
  <c r="H31" i="26"/>
  <c r="F31" i="26"/>
  <c r="J30" i="26"/>
  <c r="H30" i="26"/>
  <c r="F30" i="26"/>
  <c r="J29" i="26"/>
  <c r="H29" i="26"/>
  <c r="F29" i="26"/>
  <c r="J28" i="26"/>
  <c r="H28" i="26"/>
  <c r="F28" i="26"/>
  <c r="J27" i="26"/>
  <c r="H27" i="26"/>
  <c r="F27" i="26"/>
  <c r="J26" i="26"/>
  <c r="H26" i="26"/>
  <c r="F26" i="26"/>
  <c r="J25" i="26"/>
  <c r="H25" i="26"/>
  <c r="F25" i="26"/>
  <c r="J24" i="26"/>
  <c r="H24" i="26"/>
  <c r="F24" i="26"/>
  <c r="J23" i="26"/>
  <c r="H23" i="26"/>
  <c r="F23" i="26"/>
  <c r="J22" i="26"/>
  <c r="H22" i="26"/>
  <c r="F22" i="26"/>
  <c r="J21" i="26"/>
  <c r="H21" i="26"/>
  <c r="F21" i="26"/>
  <c r="J20" i="26"/>
  <c r="H20" i="26"/>
  <c r="F20" i="26"/>
  <c r="J19" i="26"/>
  <c r="H19" i="26"/>
  <c r="F19" i="26"/>
  <c r="J18" i="26"/>
  <c r="H18" i="26"/>
  <c r="F18" i="26"/>
  <c r="J17" i="26"/>
  <c r="H17" i="26"/>
  <c r="F17" i="26"/>
  <c r="J16" i="26"/>
  <c r="H16" i="26"/>
  <c r="F16" i="26"/>
  <c r="J15" i="26"/>
  <c r="H15" i="26"/>
  <c r="F15" i="26"/>
  <c r="J14" i="26"/>
  <c r="H14" i="26"/>
  <c r="F14" i="26"/>
  <c r="J13" i="26"/>
  <c r="H13" i="26"/>
  <c r="F13" i="26"/>
  <c r="J12" i="26"/>
  <c r="H12" i="26"/>
  <c r="F12" i="26"/>
  <c r="J11" i="26"/>
  <c r="H11" i="26"/>
  <c r="F11" i="26"/>
  <c r="J10" i="26"/>
  <c r="H10" i="26"/>
  <c r="F10" i="26"/>
  <c r="J9" i="26"/>
  <c r="H9" i="26"/>
  <c r="F9" i="26"/>
  <c r="J8" i="26"/>
  <c r="H8" i="26"/>
  <c r="F8" i="26"/>
  <c r="J55" i="27"/>
  <c r="H55" i="27"/>
  <c r="F55" i="27"/>
  <c r="J54" i="27"/>
  <c r="H54" i="27"/>
  <c r="F54" i="27"/>
  <c r="J53" i="27"/>
  <c r="H53" i="27"/>
  <c r="F53" i="27"/>
  <c r="J52" i="27"/>
  <c r="H52" i="27"/>
  <c r="F52" i="27"/>
  <c r="J51" i="27"/>
  <c r="H51" i="27"/>
  <c r="F51" i="27"/>
  <c r="J50" i="27"/>
  <c r="H50" i="27"/>
  <c r="F50" i="27"/>
  <c r="J49" i="27"/>
  <c r="H49" i="27"/>
  <c r="F49" i="27"/>
  <c r="J48" i="27"/>
  <c r="H48" i="27"/>
  <c r="F48" i="27"/>
  <c r="J47" i="27"/>
  <c r="H47" i="27"/>
  <c r="F47" i="27"/>
  <c r="J46" i="27"/>
  <c r="H46" i="27"/>
  <c r="F46" i="27"/>
  <c r="J45" i="27"/>
  <c r="H45" i="27"/>
  <c r="F45" i="27"/>
  <c r="J44" i="27"/>
  <c r="H44" i="27"/>
  <c r="F44" i="27"/>
  <c r="J43" i="27"/>
  <c r="H43" i="27"/>
  <c r="F43" i="27"/>
  <c r="J42" i="27"/>
  <c r="H42" i="27"/>
  <c r="F42" i="27"/>
  <c r="J41" i="27"/>
  <c r="H41" i="27"/>
  <c r="F41" i="27"/>
  <c r="J40" i="27"/>
  <c r="H40" i="27"/>
  <c r="F40" i="27"/>
  <c r="J39" i="27"/>
  <c r="H39" i="27"/>
  <c r="F39" i="27"/>
  <c r="J38" i="27"/>
  <c r="H38" i="27"/>
  <c r="F38" i="27"/>
  <c r="J37" i="27"/>
  <c r="H37" i="27"/>
  <c r="F37" i="27"/>
  <c r="J36" i="27"/>
  <c r="H36" i="27"/>
  <c r="F36" i="27"/>
  <c r="J35" i="27"/>
  <c r="H35" i="27"/>
  <c r="F35" i="27"/>
  <c r="J34" i="27"/>
  <c r="H34" i="27"/>
  <c r="F34" i="27"/>
  <c r="J33" i="27"/>
  <c r="H33" i="27"/>
  <c r="F33" i="27"/>
  <c r="J32" i="27"/>
  <c r="H32" i="27"/>
  <c r="F32" i="27"/>
  <c r="J31" i="27"/>
  <c r="H31" i="27"/>
  <c r="F31" i="27"/>
  <c r="J30" i="27"/>
  <c r="H30" i="27"/>
  <c r="F30" i="27"/>
  <c r="J29" i="27"/>
  <c r="H29" i="27"/>
  <c r="F29" i="27"/>
  <c r="J28" i="27"/>
  <c r="H28" i="27"/>
  <c r="F28" i="27"/>
  <c r="J27" i="27"/>
  <c r="H27" i="27"/>
  <c r="F27" i="27"/>
  <c r="J26" i="27"/>
  <c r="H26" i="27"/>
  <c r="F26" i="27"/>
  <c r="J25" i="27"/>
  <c r="H25" i="27"/>
  <c r="F25" i="27"/>
  <c r="J24" i="27"/>
  <c r="H24" i="27"/>
  <c r="F24" i="27"/>
  <c r="J23" i="27"/>
  <c r="H23" i="27"/>
  <c r="F23" i="27"/>
  <c r="J22" i="27"/>
  <c r="H22" i="27"/>
  <c r="F22" i="27"/>
  <c r="J21" i="27"/>
  <c r="H21" i="27"/>
  <c r="F21" i="27"/>
  <c r="J20" i="27"/>
  <c r="H20" i="27"/>
  <c r="F20" i="27"/>
  <c r="J19" i="27"/>
  <c r="H19" i="27"/>
  <c r="F19" i="27"/>
  <c r="J18" i="27"/>
  <c r="H18" i="27"/>
  <c r="F18" i="27"/>
  <c r="J17" i="27"/>
  <c r="H17" i="27"/>
  <c r="F17" i="27"/>
  <c r="J16" i="27"/>
  <c r="H16" i="27"/>
  <c r="F16" i="27"/>
  <c r="J15" i="27"/>
  <c r="H15" i="27"/>
  <c r="F15" i="27"/>
  <c r="J14" i="27"/>
  <c r="H14" i="27"/>
  <c r="F14" i="27"/>
  <c r="J13" i="27"/>
  <c r="H13" i="27"/>
  <c r="F13" i="27"/>
  <c r="J12" i="27"/>
  <c r="H12" i="27"/>
  <c r="F12" i="27"/>
  <c r="J11" i="27"/>
  <c r="H11" i="27"/>
  <c r="F11" i="27"/>
  <c r="J10" i="27"/>
  <c r="H10" i="27"/>
  <c r="F10" i="27"/>
  <c r="J9" i="27"/>
  <c r="H9" i="27"/>
  <c r="F9" i="27"/>
  <c r="J8" i="27"/>
  <c r="H8" i="27"/>
  <c r="F8" i="27"/>
  <c r="DD5" i="2" l="1"/>
  <c r="DH5" i="2"/>
  <c r="DL5" i="2"/>
  <c r="DN5" i="2" s="1"/>
  <c r="DP5" i="2"/>
  <c r="DR5" i="2" s="1"/>
  <c r="DT5" i="2"/>
  <c r="DV5" i="2" l="1"/>
  <c r="DF5" i="2"/>
  <c r="DJ5" i="2"/>
  <c r="C15" i="26" l="1"/>
  <c r="D4" i="1" l="1"/>
  <c r="J115" i="28"/>
  <c r="H115" i="28"/>
  <c r="F115" i="28"/>
  <c r="C115" i="28"/>
  <c r="J114" i="28"/>
  <c r="H114" i="28"/>
  <c r="F114" i="28"/>
  <c r="C114" i="28"/>
  <c r="J113" i="28"/>
  <c r="H113" i="28"/>
  <c r="F113" i="28"/>
  <c r="C113" i="28"/>
  <c r="J112" i="28"/>
  <c r="H112" i="28"/>
  <c r="F112" i="28"/>
  <c r="C112" i="28"/>
  <c r="J111" i="28"/>
  <c r="H111" i="28"/>
  <c r="F111" i="28"/>
  <c r="C111" i="28"/>
  <c r="J110" i="28"/>
  <c r="H110" i="28"/>
  <c r="F110" i="28"/>
  <c r="C110" i="28"/>
  <c r="J109" i="28"/>
  <c r="H109" i="28"/>
  <c r="F109" i="28"/>
  <c r="C109" i="28"/>
  <c r="J108" i="28"/>
  <c r="H108" i="28"/>
  <c r="F108" i="28"/>
  <c r="C108" i="28"/>
  <c r="J107" i="28"/>
  <c r="H107" i="28"/>
  <c r="F107" i="28"/>
  <c r="C107" i="28"/>
  <c r="J106" i="28"/>
  <c r="H106" i="28"/>
  <c r="F106" i="28"/>
  <c r="C106" i="28"/>
  <c r="J105" i="28"/>
  <c r="H105" i="28"/>
  <c r="F105" i="28"/>
  <c r="C105" i="28"/>
  <c r="J104" i="28"/>
  <c r="H104" i="28"/>
  <c r="F104" i="28"/>
  <c r="C104" i="28"/>
  <c r="J103" i="28"/>
  <c r="H103" i="28"/>
  <c r="F103" i="28"/>
  <c r="C103" i="28"/>
  <c r="J102" i="28"/>
  <c r="H102" i="28"/>
  <c r="F102" i="28"/>
  <c r="C102" i="28"/>
  <c r="J101" i="28"/>
  <c r="H101" i="28"/>
  <c r="F101" i="28"/>
  <c r="C101" i="28"/>
  <c r="J100" i="28"/>
  <c r="H100" i="28"/>
  <c r="F100" i="28"/>
  <c r="C100" i="28"/>
  <c r="J99" i="28"/>
  <c r="H99" i="28"/>
  <c r="F99" i="28"/>
  <c r="C99" i="28"/>
  <c r="J98" i="28"/>
  <c r="H98" i="28"/>
  <c r="F98" i="28"/>
  <c r="C98" i="28"/>
  <c r="J97" i="28"/>
  <c r="H97" i="28"/>
  <c r="F97" i="28"/>
  <c r="C97" i="28"/>
  <c r="J96" i="28"/>
  <c r="H96" i="28"/>
  <c r="F96" i="28"/>
  <c r="C96" i="28"/>
  <c r="J95" i="28"/>
  <c r="H95" i="28"/>
  <c r="F95" i="28"/>
  <c r="C95" i="28"/>
  <c r="J113" i="26"/>
  <c r="H113" i="26"/>
  <c r="F113" i="26"/>
  <c r="C113" i="26"/>
  <c r="J112" i="26"/>
  <c r="H112" i="26"/>
  <c r="F112" i="26"/>
  <c r="C112" i="26"/>
  <c r="J111" i="26"/>
  <c r="H111" i="26"/>
  <c r="F111" i="26"/>
  <c r="C111" i="26"/>
  <c r="J110" i="26"/>
  <c r="H110" i="26"/>
  <c r="F110" i="26"/>
  <c r="C110" i="26"/>
  <c r="J109" i="26"/>
  <c r="H109" i="26"/>
  <c r="F109" i="26"/>
  <c r="C109" i="26"/>
  <c r="J108" i="26"/>
  <c r="H108" i="26"/>
  <c r="F108" i="26"/>
  <c r="C108" i="26"/>
  <c r="J107" i="26"/>
  <c r="H107" i="26"/>
  <c r="F107" i="26"/>
  <c r="C107" i="26"/>
  <c r="J106" i="26"/>
  <c r="H106" i="26"/>
  <c r="F106" i="26"/>
  <c r="C106" i="26"/>
  <c r="J105" i="26"/>
  <c r="H105" i="26"/>
  <c r="F105" i="26"/>
  <c r="C105" i="26"/>
  <c r="J104" i="26"/>
  <c r="H104" i="26"/>
  <c r="F104" i="26"/>
  <c r="C104" i="26"/>
  <c r="J103" i="26"/>
  <c r="H103" i="26"/>
  <c r="F103" i="26"/>
  <c r="C103" i="26"/>
  <c r="J102" i="26"/>
  <c r="H102" i="26"/>
  <c r="F102" i="26"/>
  <c r="C102" i="26"/>
  <c r="J101" i="26"/>
  <c r="H101" i="26"/>
  <c r="F101" i="26"/>
  <c r="C101" i="26"/>
  <c r="J100" i="26"/>
  <c r="H100" i="26"/>
  <c r="F100" i="26"/>
  <c r="C100" i="26"/>
  <c r="J99" i="26"/>
  <c r="H99" i="26"/>
  <c r="F99" i="26"/>
  <c r="C99" i="26"/>
  <c r="J98" i="26"/>
  <c r="H98" i="26"/>
  <c r="F98" i="26"/>
  <c r="C98" i="26"/>
  <c r="J97" i="26"/>
  <c r="H97" i="26"/>
  <c r="F97" i="26"/>
  <c r="C97" i="26"/>
  <c r="J96" i="26"/>
  <c r="H96" i="26"/>
  <c r="F96" i="26"/>
  <c r="C96" i="26"/>
  <c r="J95" i="26"/>
  <c r="H95" i="26"/>
  <c r="F95" i="26"/>
  <c r="C95" i="26"/>
  <c r="J94" i="26"/>
  <c r="H94" i="26"/>
  <c r="F94" i="26"/>
  <c r="C94" i="26"/>
  <c r="J93" i="26"/>
  <c r="H93" i="26"/>
  <c r="F93" i="26"/>
  <c r="C93" i="26"/>
  <c r="J113" i="25"/>
  <c r="H113" i="25"/>
  <c r="F113" i="25"/>
  <c r="C113" i="25"/>
  <c r="J112" i="25"/>
  <c r="H112" i="25"/>
  <c r="F112" i="25"/>
  <c r="C112" i="25"/>
  <c r="J111" i="25"/>
  <c r="H111" i="25"/>
  <c r="F111" i="25"/>
  <c r="C111" i="25"/>
  <c r="J110" i="25"/>
  <c r="H110" i="25"/>
  <c r="F110" i="25"/>
  <c r="C110" i="25"/>
  <c r="J109" i="25"/>
  <c r="H109" i="25"/>
  <c r="F109" i="25"/>
  <c r="C109" i="25"/>
  <c r="J108" i="25"/>
  <c r="H108" i="25"/>
  <c r="F108" i="25"/>
  <c r="C108" i="25"/>
  <c r="J107" i="25"/>
  <c r="H107" i="25"/>
  <c r="F107" i="25"/>
  <c r="C107" i="25"/>
  <c r="J106" i="25"/>
  <c r="H106" i="25"/>
  <c r="F106" i="25"/>
  <c r="C106" i="25"/>
  <c r="J105" i="25"/>
  <c r="H105" i="25"/>
  <c r="F105" i="25"/>
  <c r="C105" i="25"/>
  <c r="J104" i="25"/>
  <c r="H104" i="25"/>
  <c r="F104" i="25"/>
  <c r="C104" i="25"/>
  <c r="J103" i="25"/>
  <c r="H103" i="25"/>
  <c r="F103" i="25"/>
  <c r="C103" i="25"/>
  <c r="J102" i="25"/>
  <c r="H102" i="25"/>
  <c r="F102" i="25"/>
  <c r="C102" i="25"/>
  <c r="J101" i="25"/>
  <c r="H101" i="25"/>
  <c r="F101" i="25"/>
  <c r="C101" i="25"/>
  <c r="J100" i="25"/>
  <c r="H100" i="25"/>
  <c r="F100" i="25"/>
  <c r="C100" i="25"/>
  <c r="J99" i="25"/>
  <c r="H99" i="25"/>
  <c r="F99" i="25"/>
  <c r="C99" i="25"/>
  <c r="J98" i="25"/>
  <c r="H98" i="25"/>
  <c r="F98" i="25"/>
  <c r="C98" i="25"/>
  <c r="J97" i="25"/>
  <c r="H97" i="25"/>
  <c r="F97" i="25"/>
  <c r="C97" i="25"/>
  <c r="J96" i="25"/>
  <c r="H96" i="25"/>
  <c r="F96" i="25"/>
  <c r="C96" i="25"/>
  <c r="J95" i="25"/>
  <c r="H95" i="25"/>
  <c r="F95" i="25"/>
  <c r="C95" i="25"/>
  <c r="J94" i="25"/>
  <c r="H94" i="25"/>
  <c r="F94" i="25"/>
  <c r="C94" i="25"/>
  <c r="J93" i="25"/>
  <c r="H93" i="25"/>
  <c r="F93" i="25"/>
  <c r="C93" i="25"/>
  <c r="J113" i="24"/>
  <c r="H113" i="24"/>
  <c r="F113" i="24"/>
  <c r="C113" i="24"/>
  <c r="J112" i="24"/>
  <c r="H112" i="24"/>
  <c r="F112" i="24"/>
  <c r="C112" i="24"/>
  <c r="J111" i="24"/>
  <c r="H111" i="24"/>
  <c r="F111" i="24"/>
  <c r="C111" i="24"/>
  <c r="J110" i="24"/>
  <c r="H110" i="24"/>
  <c r="F110" i="24"/>
  <c r="C110" i="24"/>
  <c r="J109" i="24"/>
  <c r="H109" i="24"/>
  <c r="F109" i="24"/>
  <c r="C109" i="24"/>
  <c r="J108" i="24"/>
  <c r="H108" i="24"/>
  <c r="F108" i="24"/>
  <c r="C108" i="24"/>
  <c r="J107" i="24"/>
  <c r="H107" i="24"/>
  <c r="F107" i="24"/>
  <c r="C107" i="24"/>
  <c r="J106" i="24"/>
  <c r="H106" i="24"/>
  <c r="F106" i="24"/>
  <c r="C106" i="24"/>
  <c r="J105" i="24"/>
  <c r="H105" i="24"/>
  <c r="F105" i="24"/>
  <c r="C105" i="24"/>
  <c r="J104" i="24"/>
  <c r="H104" i="24"/>
  <c r="F104" i="24"/>
  <c r="C104" i="24"/>
  <c r="J103" i="24"/>
  <c r="H103" i="24"/>
  <c r="F103" i="24"/>
  <c r="C103" i="24"/>
  <c r="J102" i="24"/>
  <c r="H102" i="24"/>
  <c r="F102" i="24"/>
  <c r="C102" i="24"/>
  <c r="J101" i="24"/>
  <c r="H101" i="24"/>
  <c r="F101" i="24"/>
  <c r="C101" i="24"/>
  <c r="J100" i="24"/>
  <c r="H100" i="24"/>
  <c r="F100" i="24"/>
  <c r="C100" i="24"/>
  <c r="J99" i="24"/>
  <c r="H99" i="24"/>
  <c r="F99" i="24"/>
  <c r="C99" i="24"/>
  <c r="J98" i="24"/>
  <c r="H98" i="24"/>
  <c r="F98" i="24"/>
  <c r="C98" i="24"/>
  <c r="J97" i="24"/>
  <c r="H97" i="24"/>
  <c r="F97" i="24"/>
  <c r="C97" i="24"/>
  <c r="J96" i="24"/>
  <c r="H96" i="24"/>
  <c r="F96" i="24"/>
  <c r="C96" i="24"/>
  <c r="J95" i="24"/>
  <c r="H95" i="24"/>
  <c r="F95" i="24"/>
  <c r="C95" i="24"/>
  <c r="J94" i="24"/>
  <c r="H94" i="24"/>
  <c r="F94" i="24"/>
  <c r="C94" i="24"/>
  <c r="J93" i="24"/>
  <c r="H93" i="24"/>
  <c r="F93" i="24"/>
  <c r="C93" i="24"/>
  <c r="J113" i="23"/>
  <c r="H113" i="23"/>
  <c r="F113" i="23"/>
  <c r="C113" i="23"/>
  <c r="J112" i="23"/>
  <c r="H112" i="23"/>
  <c r="F112" i="23"/>
  <c r="C112" i="23"/>
  <c r="J111" i="23"/>
  <c r="H111" i="23"/>
  <c r="F111" i="23"/>
  <c r="C111" i="23"/>
  <c r="J110" i="23"/>
  <c r="H110" i="23"/>
  <c r="F110" i="23"/>
  <c r="C110" i="23"/>
  <c r="J109" i="23"/>
  <c r="H109" i="23"/>
  <c r="F109" i="23"/>
  <c r="C109" i="23"/>
  <c r="J108" i="23"/>
  <c r="H108" i="23"/>
  <c r="F108" i="23"/>
  <c r="C108" i="23"/>
  <c r="J107" i="23"/>
  <c r="H107" i="23"/>
  <c r="F107" i="23"/>
  <c r="C107" i="23"/>
  <c r="J106" i="23"/>
  <c r="H106" i="23"/>
  <c r="F106" i="23"/>
  <c r="C106" i="23"/>
  <c r="J105" i="23"/>
  <c r="H105" i="23"/>
  <c r="F105" i="23"/>
  <c r="C105" i="23"/>
  <c r="J104" i="23"/>
  <c r="H104" i="23"/>
  <c r="F104" i="23"/>
  <c r="C104" i="23"/>
  <c r="J103" i="23"/>
  <c r="H103" i="23"/>
  <c r="F103" i="23"/>
  <c r="C103" i="23"/>
  <c r="J102" i="23"/>
  <c r="H102" i="23"/>
  <c r="F102" i="23"/>
  <c r="C102" i="23"/>
  <c r="J101" i="23"/>
  <c r="H101" i="23"/>
  <c r="F101" i="23"/>
  <c r="C101" i="23"/>
  <c r="J100" i="23"/>
  <c r="H100" i="23"/>
  <c r="F100" i="23"/>
  <c r="C100" i="23"/>
  <c r="J99" i="23"/>
  <c r="H99" i="23"/>
  <c r="F99" i="23"/>
  <c r="C99" i="23"/>
  <c r="J98" i="23"/>
  <c r="H98" i="23"/>
  <c r="F98" i="23"/>
  <c r="C98" i="23"/>
  <c r="J97" i="23"/>
  <c r="H97" i="23"/>
  <c r="F97" i="23"/>
  <c r="C97" i="23"/>
  <c r="J96" i="23"/>
  <c r="H96" i="23"/>
  <c r="F96" i="23"/>
  <c r="C96" i="23"/>
  <c r="J95" i="23"/>
  <c r="H95" i="23"/>
  <c r="F95" i="23"/>
  <c r="C95" i="23"/>
  <c r="J94" i="23"/>
  <c r="H94" i="23"/>
  <c r="F94" i="23"/>
  <c r="C94" i="23"/>
  <c r="J93" i="23"/>
  <c r="H93" i="23"/>
  <c r="F93" i="23"/>
  <c r="C93" i="23"/>
  <c r="J113" i="22"/>
  <c r="H113" i="22"/>
  <c r="F113" i="22"/>
  <c r="C113" i="22"/>
  <c r="J112" i="22"/>
  <c r="H112" i="22"/>
  <c r="F112" i="22"/>
  <c r="C112" i="22"/>
  <c r="J111" i="22"/>
  <c r="H111" i="22"/>
  <c r="F111" i="22"/>
  <c r="C111" i="22"/>
  <c r="J110" i="22"/>
  <c r="H110" i="22"/>
  <c r="F110" i="22"/>
  <c r="C110" i="22"/>
  <c r="J109" i="22"/>
  <c r="H109" i="22"/>
  <c r="F109" i="22"/>
  <c r="C109" i="22"/>
  <c r="J108" i="22"/>
  <c r="H108" i="22"/>
  <c r="F108" i="22"/>
  <c r="C108" i="22"/>
  <c r="J107" i="22"/>
  <c r="H107" i="22"/>
  <c r="F107" i="22"/>
  <c r="C107" i="22"/>
  <c r="J106" i="22"/>
  <c r="H106" i="22"/>
  <c r="F106" i="22"/>
  <c r="C106" i="22"/>
  <c r="J105" i="22"/>
  <c r="H105" i="22"/>
  <c r="F105" i="22"/>
  <c r="C105" i="22"/>
  <c r="J104" i="22"/>
  <c r="H104" i="22"/>
  <c r="F104" i="22"/>
  <c r="C104" i="22"/>
  <c r="J103" i="22"/>
  <c r="H103" i="22"/>
  <c r="F103" i="22"/>
  <c r="C103" i="22"/>
  <c r="J102" i="22"/>
  <c r="H102" i="22"/>
  <c r="F102" i="22"/>
  <c r="C102" i="22"/>
  <c r="J101" i="22"/>
  <c r="H101" i="22"/>
  <c r="F101" i="22"/>
  <c r="C101" i="22"/>
  <c r="J100" i="22"/>
  <c r="H100" i="22"/>
  <c r="F100" i="22"/>
  <c r="C100" i="22"/>
  <c r="J99" i="22"/>
  <c r="H99" i="22"/>
  <c r="F99" i="22"/>
  <c r="C99" i="22"/>
  <c r="J98" i="22"/>
  <c r="H98" i="22"/>
  <c r="F98" i="22"/>
  <c r="C98" i="22"/>
  <c r="J97" i="22"/>
  <c r="H97" i="22"/>
  <c r="F97" i="22"/>
  <c r="C97" i="22"/>
  <c r="J96" i="22"/>
  <c r="H96" i="22"/>
  <c r="F96" i="22"/>
  <c r="C96" i="22"/>
  <c r="J95" i="22"/>
  <c r="H95" i="22"/>
  <c r="F95" i="22"/>
  <c r="C95" i="22"/>
  <c r="J94" i="22"/>
  <c r="H94" i="22"/>
  <c r="F94" i="22"/>
  <c r="C94" i="22"/>
  <c r="J93" i="22"/>
  <c r="H93" i="22"/>
  <c r="F93" i="22"/>
  <c r="C93" i="22"/>
  <c r="J113" i="21"/>
  <c r="H113" i="21"/>
  <c r="F113" i="21"/>
  <c r="C113" i="21"/>
  <c r="J112" i="21"/>
  <c r="H112" i="21"/>
  <c r="F112" i="21"/>
  <c r="C112" i="21"/>
  <c r="J111" i="21"/>
  <c r="H111" i="21"/>
  <c r="F111" i="21"/>
  <c r="C111" i="21"/>
  <c r="J110" i="21"/>
  <c r="H110" i="21"/>
  <c r="F110" i="21"/>
  <c r="C110" i="21"/>
  <c r="J109" i="21"/>
  <c r="H109" i="21"/>
  <c r="F109" i="21"/>
  <c r="C109" i="21"/>
  <c r="J108" i="21"/>
  <c r="H108" i="21"/>
  <c r="F108" i="21"/>
  <c r="C108" i="21"/>
  <c r="J107" i="21"/>
  <c r="H107" i="21"/>
  <c r="F107" i="21"/>
  <c r="C107" i="21"/>
  <c r="J106" i="21"/>
  <c r="H106" i="21"/>
  <c r="F106" i="21"/>
  <c r="C106" i="21"/>
  <c r="J105" i="21"/>
  <c r="H105" i="21"/>
  <c r="F105" i="21"/>
  <c r="C105" i="21"/>
  <c r="J104" i="21"/>
  <c r="H104" i="21"/>
  <c r="F104" i="21"/>
  <c r="C104" i="21"/>
  <c r="J103" i="21"/>
  <c r="H103" i="21"/>
  <c r="F103" i="21"/>
  <c r="C103" i="21"/>
  <c r="J102" i="21"/>
  <c r="H102" i="21"/>
  <c r="F102" i="21"/>
  <c r="C102" i="21"/>
  <c r="J101" i="21"/>
  <c r="H101" i="21"/>
  <c r="F101" i="21"/>
  <c r="C101" i="21"/>
  <c r="J100" i="21"/>
  <c r="H100" i="21"/>
  <c r="F100" i="21"/>
  <c r="C100" i="21"/>
  <c r="J99" i="21"/>
  <c r="H99" i="21"/>
  <c r="F99" i="21"/>
  <c r="C99" i="21"/>
  <c r="J98" i="21"/>
  <c r="H98" i="21"/>
  <c r="F98" i="21"/>
  <c r="C98" i="21"/>
  <c r="J97" i="21"/>
  <c r="H97" i="21"/>
  <c r="F97" i="21"/>
  <c r="C97" i="21"/>
  <c r="J96" i="21"/>
  <c r="H96" i="21"/>
  <c r="F96" i="21"/>
  <c r="C96" i="21"/>
  <c r="J95" i="21"/>
  <c r="H95" i="21"/>
  <c r="F95" i="21"/>
  <c r="C95" i="21"/>
  <c r="J94" i="21"/>
  <c r="H94" i="21"/>
  <c r="F94" i="21"/>
  <c r="C94" i="21"/>
  <c r="J93" i="21"/>
  <c r="H93" i="21"/>
  <c r="F93" i="21"/>
  <c r="C93" i="21"/>
  <c r="J113" i="20"/>
  <c r="H113" i="20"/>
  <c r="F113" i="20"/>
  <c r="C113" i="20"/>
  <c r="J112" i="20"/>
  <c r="H112" i="20"/>
  <c r="F112" i="20"/>
  <c r="C112" i="20"/>
  <c r="J111" i="20"/>
  <c r="H111" i="20"/>
  <c r="F111" i="20"/>
  <c r="C111" i="20"/>
  <c r="J110" i="20"/>
  <c r="H110" i="20"/>
  <c r="F110" i="20"/>
  <c r="C110" i="20"/>
  <c r="J109" i="20"/>
  <c r="H109" i="20"/>
  <c r="F109" i="20"/>
  <c r="C109" i="20"/>
  <c r="J108" i="20"/>
  <c r="H108" i="20"/>
  <c r="F108" i="20"/>
  <c r="C108" i="20"/>
  <c r="J107" i="20"/>
  <c r="H107" i="20"/>
  <c r="F107" i="20"/>
  <c r="C107" i="20"/>
  <c r="J106" i="20"/>
  <c r="H106" i="20"/>
  <c r="F106" i="20"/>
  <c r="C106" i="20"/>
  <c r="J105" i="20"/>
  <c r="H105" i="20"/>
  <c r="F105" i="20"/>
  <c r="C105" i="20"/>
  <c r="J104" i="20"/>
  <c r="H104" i="20"/>
  <c r="F104" i="20"/>
  <c r="C104" i="20"/>
  <c r="J103" i="20"/>
  <c r="H103" i="20"/>
  <c r="F103" i="20"/>
  <c r="C103" i="20"/>
  <c r="J102" i="20"/>
  <c r="H102" i="20"/>
  <c r="F102" i="20"/>
  <c r="C102" i="20"/>
  <c r="J101" i="20"/>
  <c r="H101" i="20"/>
  <c r="F101" i="20"/>
  <c r="C101" i="20"/>
  <c r="J100" i="20"/>
  <c r="H100" i="20"/>
  <c r="F100" i="20"/>
  <c r="C100" i="20"/>
  <c r="J99" i="20"/>
  <c r="H99" i="20"/>
  <c r="F99" i="20"/>
  <c r="C99" i="20"/>
  <c r="J98" i="20"/>
  <c r="H98" i="20"/>
  <c r="F98" i="20"/>
  <c r="C98" i="20"/>
  <c r="J97" i="20"/>
  <c r="H97" i="20"/>
  <c r="F97" i="20"/>
  <c r="C97" i="20"/>
  <c r="J96" i="20"/>
  <c r="H96" i="20"/>
  <c r="F96" i="20"/>
  <c r="C96" i="20"/>
  <c r="J95" i="20"/>
  <c r="H95" i="20"/>
  <c r="F95" i="20"/>
  <c r="C95" i="20"/>
  <c r="J94" i="20"/>
  <c r="H94" i="20"/>
  <c r="F94" i="20"/>
  <c r="C94" i="20"/>
  <c r="J93" i="20"/>
  <c r="H93" i="20"/>
  <c r="F93" i="20"/>
  <c r="C93" i="20"/>
  <c r="J113" i="19"/>
  <c r="H113" i="19"/>
  <c r="F113" i="19"/>
  <c r="C113" i="19"/>
  <c r="J112" i="19"/>
  <c r="H112" i="19"/>
  <c r="F112" i="19"/>
  <c r="C112" i="19"/>
  <c r="J111" i="19"/>
  <c r="H111" i="19"/>
  <c r="F111" i="19"/>
  <c r="C111" i="19"/>
  <c r="J110" i="19"/>
  <c r="H110" i="19"/>
  <c r="F110" i="19"/>
  <c r="C110" i="19"/>
  <c r="J109" i="19"/>
  <c r="H109" i="19"/>
  <c r="F109" i="19"/>
  <c r="C109" i="19"/>
  <c r="J108" i="19"/>
  <c r="H108" i="19"/>
  <c r="F108" i="19"/>
  <c r="C108" i="19"/>
  <c r="J107" i="19"/>
  <c r="H107" i="19"/>
  <c r="F107" i="19"/>
  <c r="C107" i="19"/>
  <c r="J106" i="19"/>
  <c r="H106" i="19"/>
  <c r="F106" i="19"/>
  <c r="C106" i="19"/>
  <c r="J105" i="19"/>
  <c r="H105" i="19"/>
  <c r="F105" i="19"/>
  <c r="C105" i="19"/>
  <c r="J104" i="19"/>
  <c r="H104" i="19"/>
  <c r="F104" i="19"/>
  <c r="C104" i="19"/>
  <c r="J103" i="19"/>
  <c r="H103" i="19"/>
  <c r="F103" i="19"/>
  <c r="C103" i="19"/>
  <c r="J102" i="19"/>
  <c r="H102" i="19"/>
  <c r="F102" i="19"/>
  <c r="C102" i="19"/>
  <c r="J101" i="19"/>
  <c r="H101" i="19"/>
  <c r="F101" i="19"/>
  <c r="C101" i="19"/>
  <c r="J100" i="19"/>
  <c r="H100" i="19"/>
  <c r="F100" i="19"/>
  <c r="C100" i="19"/>
  <c r="J99" i="19"/>
  <c r="H99" i="19"/>
  <c r="F99" i="19"/>
  <c r="C99" i="19"/>
  <c r="J98" i="19"/>
  <c r="H98" i="19"/>
  <c r="F98" i="19"/>
  <c r="C98" i="19"/>
  <c r="J97" i="19"/>
  <c r="H97" i="19"/>
  <c r="F97" i="19"/>
  <c r="C97" i="19"/>
  <c r="J96" i="19"/>
  <c r="H96" i="19"/>
  <c r="F96" i="19"/>
  <c r="C96" i="19"/>
  <c r="J95" i="19"/>
  <c r="H95" i="19"/>
  <c r="F95" i="19"/>
  <c r="C95" i="19"/>
  <c r="J94" i="19"/>
  <c r="H94" i="19"/>
  <c r="F94" i="19"/>
  <c r="C94" i="19"/>
  <c r="J93" i="19"/>
  <c r="H93" i="19"/>
  <c r="F93" i="19"/>
  <c r="C93" i="19"/>
  <c r="J113" i="18"/>
  <c r="H113" i="18"/>
  <c r="F113" i="18"/>
  <c r="C113" i="18"/>
  <c r="J112" i="18"/>
  <c r="H112" i="18"/>
  <c r="F112" i="18"/>
  <c r="C112" i="18"/>
  <c r="J111" i="18"/>
  <c r="H111" i="18"/>
  <c r="F111" i="18"/>
  <c r="C111" i="18"/>
  <c r="J110" i="18"/>
  <c r="H110" i="18"/>
  <c r="F110" i="18"/>
  <c r="C110" i="18"/>
  <c r="J109" i="18"/>
  <c r="H109" i="18"/>
  <c r="F109" i="18"/>
  <c r="C109" i="18"/>
  <c r="J108" i="18"/>
  <c r="H108" i="18"/>
  <c r="F108" i="18"/>
  <c r="C108" i="18"/>
  <c r="J107" i="18"/>
  <c r="H107" i="18"/>
  <c r="F107" i="18"/>
  <c r="C107" i="18"/>
  <c r="J106" i="18"/>
  <c r="H106" i="18"/>
  <c r="F106" i="18"/>
  <c r="C106" i="18"/>
  <c r="J105" i="18"/>
  <c r="H105" i="18"/>
  <c r="F105" i="18"/>
  <c r="C105" i="18"/>
  <c r="J104" i="18"/>
  <c r="H104" i="18"/>
  <c r="F104" i="18"/>
  <c r="C104" i="18"/>
  <c r="J103" i="18"/>
  <c r="H103" i="18"/>
  <c r="F103" i="18"/>
  <c r="C103" i="18"/>
  <c r="J102" i="18"/>
  <c r="H102" i="18"/>
  <c r="F102" i="18"/>
  <c r="C102" i="18"/>
  <c r="J101" i="18"/>
  <c r="H101" i="18"/>
  <c r="F101" i="18"/>
  <c r="C101" i="18"/>
  <c r="J100" i="18"/>
  <c r="H100" i="18"/>
  <c r="F100" i="18"/>
  <c r="C100" i="18"/>
  <c r="J99" i="18"/>
  <c r="H99" i="18"/>
  <c r="F99" i="18"/>
  <c r="C99" i="18"/>
  <c r="J98" i="18"/>
  <c r="H98" i="18"/>
  <c r="F98" i="18"/>
  <c r="C98" i="18"/>
  <c r="J97" i="18"/>
  <c r="H97" i="18"/>
  <c r="F97" i="18"/>
  <c r="C97" i="18"/>
  <c r="J96" i="18"/>
  <c r="H96" i="18"/>
  <c r="F96" i="18"/>
  <c r="C96" i="18"/>
  <c r="J95" i="18"/>
  <c r="H95" i="18"/>
  <c r="F95" i="18"/>
  <c r="C95" i="18"/>
  <c r="J94" i="18"/>
  <c r="H94" i="18"/>
  <c r="F94" i="18"/>
  <c r="C94" i="18"/>
  <c r="J93" i="18"/>
  <c r="H93" i="18"/>
  <c r="F93" i="18"/>
  <c r="C93" i="18"/>
  <c r="J113" i="17"/>
  <c r="H113" i="17"/>
  <c r="F113" i="17"/>
  <c r="C113" i="17"/>
  <c r="J112" i="17"/>
  <c r="H112" i="17"/>
  <c r="F112" i="17"/>
  <c r="C112" i="17"/>
  <c r="J111" i="17"/>
  <c r="H111" i="17"/>
  <c r="F111" i="17"/>
  <c r="C111" i="17"/>
  <c r="J110" i="17"/>
  <c r="H110" i="17"/>
  <c r="F110" i="17"/>
  <c r="C110" i="17"/>
  <c r="J109" i="17"/>
  <c r="H109" i="17"/>
  <c r="F109" i="17"/>
  <c r="C109" i="17"/>
  <c r="J108" i="17"/>
  <c r="H108" i="17"/>
  <c r="F108" i="17"/>
  <c r="C108" i="17"/>
  <c r="J107" i="17"/>
  <c r="H107" i="17"/>
  <c r="F107" i="17"/>
  <c r="C107" i="17"/>
  <c r="J106" i="17"/>
  <c r="H106" i="17"/>
  <c r="F106" i="17"/>
  <c r="C106" i="17"/>
  <c r="J105" i="17"/>
  <c r="H105" i="17"/>
  <c r="F105" i="17"/>
  <c r="C105" i="17"/>
  <c r="J104" i="17"/>
  <c r="H104" i="17"/>
  <c r="F104" i="17"/>
  <c r="C104" i="17"/>
  <c r="J103" i="17"/>
  <c r="H103" i="17"/>
  <c r="F103" i="17"/>
  <c r="C103" i="17"/>
  <c r="J102" i="17"/>
  <c r="H102" i="17"/>
  <c r="F102" i="17"/>
  <c r="C102" i="17"/>
  <c r="J101" i="17"/>
  <c r="H101" i="17"/>
  <c r="F101" i="17"/>
  <c r="C101" i="17"/>
  <c r="J100" i="17"/>
  <c r="H100" i="17"/>
  <c r="F100" i="17"/>
  <c r="C100" i="17"/>
  <c r="J99" i="17"/>
  <c r="H99" i="17"/>
  <c r="F99" i="17"/>
  <c r="C99" i="17"/>
  <c r="J98" i="17"/>
  <c r="H98" i="17"/>
  <c r="F98" i="17"/>
  <c r="C98" i="17"/>
  <c r="J97" i="17"/>
  <c r="H97" i="17"/>
  <c r="F97" i="17"/>
  <c r="C97" i="17"/>
  <c r="J96" i="17"/>
  <c r="H96" i="17"/>
  <c r="F96" i="17"/>
  <c r="C96" i="17"/>
  <c r="J95" i="17"/>
  <c r="H95" i="17"/>
  <c r="F95" i="17"/>
  <c r="C95" i="17"/>
  <c r="J94" i="17"/>
  <c r="H94" i="17"/>
  <c r="F94" i="17"/>
  <c r="C94" i="17"/>
  <c r="J93" i="17"/>
  <c r="H93" i="17"/>
  <c r="F93" i="17"/>
  <c r="C93" i="17"/>
  <c r="J113" i="16"/>
  <c r="H113" i="16"/>
  <c r="F113" i="16"/>
  <c r="C113" i="16"/>
  <c r="J112" i="16"/>
  <c r="H112" i="16"/>
  <c r="F112" i="16"/>
  <c r="C112" i="16"/>
  <c r="J111" i="16"/>
  <c r="H111" i="16"/>
  <c r="F111" i="16"/>
  <c r="C111" i="16"/>
  <c r="J110" i="16"/>
  <c r="H110" i="16"/>
  <c r="F110" i="16"/>
  <c r="C110" i="16"/>
  <c r="J109" i="16"/>
  <c r="H109" i="16"/>
  <c r="F109" i="16"/>
  <c r="C109" i="16"/>
  <c r="J108" i="16"/>
  <c r="H108" i="16"/>
  <c r="F108" i="16"/>
  <c r="C108" i="16"/>
  <c r="J107" i="16"/>
  <c r="H107" i="16"/>
  <c r="F107" i="16"/>
  <c r="C107" i="16"/>
  <c r="J106" i="16"/>
  <c r="H106" i="16"/>
  <c r="F106" i="16"/>
  <c r="C106" i="16"/>
  <c r="J105" i="16"/>
  <c r="H105" i="16"/>
  <c r="F105" i="16"/>
  <c r="C105" i="16"/>
  <c r="J104" i="16"/>
  <c r="H104" i="16"/>
  <c r="F104" i="16"/>
  <c r="C104" i="16"/>
  <c r="J103" i="16"/>
  <c r="H103" i="16"/>
  <c r="F103" i="16"/>
  <c r="C103" i="16"/>
  <c r="J102" i="16"/>
  <c r="H102" i="16"/>
  <c r="F102" i="16"/>
  <c r="C102" i="16"/>
  <c r="J101" i="16"/>
  <c r="H101" i="16"/>
  <c r="F101" i="16"/>
  <c r="C101" i="16"/>
  <c r="J100" i="16"/>
  <c r="H100" i="16"/>
  <c r="F100" i="16"/>
  <c r="C100" i="16"/>
  <c r="J99" i="16"/>
  <c r="H99" i="16"/>
  <c r="F99" i="16"/>
  <c r="C99" i="16"/>
  <c r="J98" i="16"/>
  <c r="H98" i="16"/>
  <c r="F98" i="16"/>
  <c r="C98" i="16"/>
  <c r="J97" i="16"/>
  <c r="H97" i="16"/>
  <c r="F97" i="16"/>
  <c r="C97" i="16"/>
  <c r="J96" i="16"/>
  <c r="H96" i="16"/>
  <c r="F96" i="16"/>
  <c r="C96" i="16"/>
  <c r="J95" i="16"/>
  <c r="H95" i="16"/>
  <c r="F95" i="16"/>
  <c r="C95" i="16"/>
  <c r="J94" i="16"/>
  <c r="H94" i="16"/>
  <c r="F94" i="16"/>
  <c r="C94" i="16"/>
  <c r="J93" i="16"/>
  <c r="H93" i="16"/>
  <c r="F93" i="16"/>
  <c r="C93" i="16"/>
  <c r="J113" i="15"/>
  <c r="H113" i="15"/>
  <c r="F113" i="15"/>
  <c r="C113" i="15"/>
  <c r="J112" i="15"/>
  <c r="H112" i="15"/>
  <c r="F112" i="15"/>
  <c r="C112" i="15"/>
  <c r="J111" i="15"/>
  <c r="H111" i="15"/>
  <c r="F111" i="15"/>
  <c r="C111" i="15"/>
  <c r="J110" i="15"/>
  <c r="H110" i="15"/>
  <c r="F110" i="15"/>
  <c r="C110" i="15"/>
  <c r="J109" i="15"/>
  <c r="H109" i="15"/>
  <c r="F109" i="15"/>
  <c r="C109" i="15"/>
  <c r="J108" i="15"/>
  <c r="H108" i="15"/>
  <c r="F108" i="15"/>
  <c r="C108" i="15"/>
  <c r="J107" i="15"/>
  <c r="H107" i="15"/>
  <c r="F107" i="15"/>
  <c r="C107" i="15"/>
  <c r="J106" i="15"/>
  <c r="H106" i="15"/>
  <c r="F106" i="15"/>
  <c r="C106" i="15"/>
  <c r="J105" i="15"/>
  <c r="H105" i="15"/>
  <c r="F105" i="15"/>
  <c r="C105" i="15"/>
  <c r="J104" i="15"/>
  <c r="H104" i="15"/>
  <c r="F104" i="15"/>
  <c r="C104" i="15"/>
  <c r="J103" i="15"/>
  <c r="H103" i="15"/>
  <c r="F103" i="15"/>
  <c r="C103" i="15"/>
  <c r="J102" i="15"/>
  <c r="H102" i="15"/>
  <c r="F102" i="15"/>
  <c r="C102" i="15"/>
  <c r="J101" i="15"/>
  <c r="H101" i="15"/>
  <c r="F101" i="15"/>
  <c r="C101" i="15"/>
  <c r="J100" i="15"/>
  <c r="H100" i="15"/>
  <c r="F100" i="15"/>
  <c r="C100" i="15"/>
  <c r="J99" i="15"/>
  <c r="H99" i="15"/>
  <c r="F99" i="15"/>
  <c r="C99" i="15"/>
  <c r="J98" i="15"/>
  <c r="H98" i="15"/>
  <c r="F98" i="15"/>
  <c r="C98" i="15"/>
  <c r="J97" i="15"/>
  <c r="H97" i="15"/>
  <c r="F97" i="15"/>
  <c r="C97" i="15"/>
  <c r="J96" i="15"/>
  <c r="H96" i="15"/>
  <c r="F96" i="15"/>
  <c r="C96" i="15"/>
  <c r="J95" i="15"/>
  <c r="H95" i="15"/>
  <c r="F95" i="15"/>
  <c r="C95" i="15"/>
  <c r="J94" i="15"/>
  <c r="H94" i="15"/>
  <c r="F94" i="15"/>
  <c r="C94" i="15"/>
  <c r="J93" i="15"/>
  <c r="H93" i="15"/>
  <c r="F93" i="15"/>
  <c r="C93" i="15"/>
  <c r="J113" i="14"/>
  <c r="H113" i="14"/>
  <c r="F113" i="14"/>
  <c r="C113" i="14"/>
  <c r="J112" i="14"/>
  <c r="H112" i="14"/>
  <c r="F112" i="14"/>
  <c r="C112" i="14"/>
  <c r="J111" i="14"/>
  <c r="H111" i="14"/>
  <c r="F111" i="14"/>
  <c r="C111" i="14"/>
  <c r="J110" i="14"/>
  <c r="H110" i="14"/>
  <c r="F110" i="14"/>
  <c r="C110" i="14"/>
  <c r="J109" i="14"/>
  <c r="H109" i="14"/>
  <c r="F109" i="14"/>
  <c r="C109" i="14"/>
  <c r="J108" i="14"/>
  <c r="H108" i="14"/>
  <c r="F108" i="14"/>
  <c r="C108" i="14"/>
  <c r="J107" i="14"/>
  <c r="H107" i="14"/>
  <c r="F107" i="14"/>
  <c r="C107" i="14"/>
  <c r="J106" i="14"/>
  <c r="H106" i="14"/>
  <c r="F106" i="14"/>
  <c r="C106" i="14"/>
  <c r="J105" i="14"/>
  <c r="H105" i="14"/>
  <c r="F105" i="14"/>
  <c r="C105" i="14"/>
  <c r="J104" i="14"/>
  <c r="H104" i="14"/>
  <c r="F104" i="14"/>
  <c r="C104" i="14"/>
  <c r="J103" i="14"/>
  <c r="H103" i="14"/>
  <c r="F103" i="14"/>
  <c r="C103" i="14"/>
  <c r="J102" i="14"/>
  <c r="H102" i="14"/>
  <c r="F102" i="14"/>
  <c r="C102" i="14"/>
  <c r="J101" i="14"/>
  <c r="H101" i="14"/>
  <c r="F101" i="14"/>
  <c r="C101" i="14"/>
  <c r="J100" i="14"/>
  <c r="H100" i="14"/>
  <c r="F100" i="14"/>
  <c r="C100" i="14"/>
  <c r="J99" i="14"/>
  <c r="H99" i="14"/>
  <c r="F99" i="14"/>
  <c r="C99" i="14"/>
  <c r="J98" i="14"/>
  <c r="H98" i="14"/>
  <c r="F98" i="14"/>
  <c r="C98" i="14"/>
  <c r="J97" i="14"/>
  <c r="H97" i="14"/>
  <c r="F97" i="14"/>
  <c r="C97" i="14"/>
  <c r="J96" i="14"/>
  <c r="H96" i="14"/>
  <c r="F96" i="14"/>
  <c r="C96" i="14"/>
  <c r="J95" i="14"/>
  <c r="H95" i="14"/>
  <c r="F95" i="14"/>
  <c r="C95" i="14"/>
  <c r="J94" i="14"/>
  <c r="H94" i="14"/>
  <c r="F94" i="14"/>
  <c r="C94" i="14"/>
  <c r="J93" i="14"/>
  <c r="H93" i="14"/>
  <c r="F93" i="14"/>
  <c r="C93" i="14"/>
  <c r="J114" i="13"/>
  <c r="H114" i="13"/>
  <c r="F114" i="13"/>
  <c r="C114" i="13"/>
  <c r="J113" i="13"/>
  <c r="H113" i="13"/>
  <c r="F113" i="13"/>
  <c r="C113" i="13"/>
  <c r="J112" i="13"/>
  <c r="H112" i="13"/>
  <c r="F112" i="13"/>
  <c r="C112" i="13"/>
  <c r="J111" i="13"/>
  <c r="H111" i="13"/>
  <c r="F111" i="13"/>
  <c r="C111" i="13"/>
  <c r="J110" i="13"/>
  <c r="H110" i="13"/>
  <c r="F110" i="13"/>
  <c r="C110" i="13"/>
  <c r="J109" i="13"/>
  <c r="H109" i="13"/>
  <c r="F109" i="13"/>
  <c r="C109" i="13"/>
  <c r="J108" i="13"/>
  <c r="H108" i="13"/>
  <c r="F108" i="13"/>
  <c r="C108" i="13"/>
  <c r="J107" i="13"/>
  <c r="H107" i="13"/>
  <c r="F107" i="13"/>
  <c r="C107" i="13"/>
  <c r="J106" i="13"/>
  <c r="H106" i="13"/>
  <c r="F106" i="13"/>
  <c r="C106" i="13"/>
  <c r="J105" i="13"/>
  <c r="H105" i="13"/>
  <c r="F105" i="13"/>
  <c r="C105" i="13"/>
  <c r="J104" i="13"/>
  <c r="H104" i="13"/>
  <c r="F104" i="13"/>
  <c r="C104" i="13"/>
  <c r="J103" i="13"/>
  <c r="H103" i="13"/>
  <c r="F103" i="13"/>
  <c r="C103" i="13"/>
  <c r="J102" i="13"/>
  <c r="H102" i="13"/>
  <c r="F102" i="13"/>
  <c r="C102" i="13"/>
  <c r="J101" i="13"/>
  <c r="H101" i="13"/>
  <c r="F101" i="13"/>
  <c r="C101" i="13"/>
  <c r="J100" i="13"/>
  <c r="H100" i="13"/>
  <c r="F100" i="13"/>
  <c r="C100" i="13"/>
  <c r="J99" i="13"/>
  <c r="H99" i="13"/>
  <c r="F99" i="13"/>
  <c r="C99" i="13"/>
  <c r="J98" i="13"/>
  <c r="H98" i="13"/>
  <c r="F98" i="13"/>
  <c r="C98" i="13"/>
  <c r="J97" i="13"/>
  <c r="H97" i="13"/>
  <c r="F97" i="13"/>
  <c r="C97" i="13"/>
  <c r="J96" i="13"/>
  <c r="H96" i="13"/>
  <c r="F96" i="13"/>
  <c r="C96" i="13"/>
  <c r="J95" i="13"/>
  <c r="H95" i="13"/>
  <c r="F95" i="13"/>
  <c r="C95" i="13"/>
  <c r="J94" i="13"/>
  <c r="H94" i="13"/>
  <c r="F94" i="13"/>
  <c r="C94" i="13"/>
  <c r="J113" i="12"/>
  <c r="H113" i="12"/>
  <c r="F113" i="12"/>
  <c r="C113" i="12"/>
  <c r="J112" i="12"/>
  <c r="H112" i="12"/>
  <c r="F112" i="12"/>
  <c r="C112" i="12"/>
  <c r="J111" i="12"/>
  <c r="H111" i="12"/>
  <c r="F111" i="12"/>
  <c r="C111" i="12"/>
  <c r="J110" i="12"/>
  <c r="H110" i="12"/>
  <c r="F110" i="12"/>
  <c r="C110" i="12"/>
  <c r="J109" i="12"/>
  <c r="H109" i="12"/>
  <c r="F109" i="12"/>
  <c r="C109" i="12"/>
  <c r="J108" i="12"/>
  <c r="H108" i="12"/>
  <c r="F108" i="12"/>
  <c r="C108" i="12"/>
  <c r="J107" i="12"/>
  <c r="H107" i="12"/>
  <c r="F107" i="12"/>
  <c r="C107" i="12"/>
  <c r="J106" i="12"/>
  <c r="H106" i="12"/>
  <c r="F106" i="12"/>
  <c r="C106" i="12"/>
  <c r="J105" i="12"/>
  <c r="H105" i="12"/>
  <c r="F105" i="12"/>
  <c r="C105" i="12"/>
  <c r="J104" i="12"/>
  <c r="H104" i="12"/>
  <c r="F104" i="12"/>
  <c r="C104" i="12"/>
  <c r="J103" i="12"/>
  <c r="H103" i="12"/>
  <c r="F103" i="12"/>
  <c r="C103" i="12"/>
  <c r="J102" i="12"/>
  <c r="H102" i="12"/>
  <c r="F102" i="12"/>
  <c r="C102" i="12"/>
  <c r="J101" i="12"/>
  <c r="H101" i="12"/>
  <c r="F101" i="12"/>
  <c r="C101" i="12"/>
  <c r="J100" i="12"/>
  <c r="H100" i="12"/>
  <c r="F100" i="12"/>
  <c r="C100" i="12"/>
  <c r="J99" i="12"/>
  <c r="H99" i="12"/>
  <c r="F99" i="12"/>
  <c r="C99" i="12"/>
  <c r="J98" i="12"/>
  <c r="H98" i="12"/>
  <c r="F98" i="12"/>
  <c r="C98" i="12"/>
  <c r="J97" i="12"/>
  <c r="H97" i="12"/>
  <c r="F97" i="12"/>
  <c r="C97" i="12"/>
  <c r="J96" i="12"/>
  <c r="H96" i="12"/>
  <c r="F96" i="12"/>
  <c r="C96" i="12"/>
  <c r="J95" i="12"/>
  <c r="H95" i="12"/>
  <c r="F95" i="12"/>
  <c r="C95" i="12"/>
  <c r="J94" i="12"/>
  <c r="H94" i="12"/>
  <c r="F94" i="12"/>
  <c r="C94" i="12"/>
  <c r="J93" i="12"/>
  <c r="H93" i="12"/>
  <c r="F93" i="12"/>
  <c r="C93" i="12"/>
  <c r="J113" i="11"/>
  <c r="H113" i="11"/>
  <c r="F113" i="11"/>
  <c r="C113" i="11"/>
  <c r="J112" i="11"/>
  <c r="H112" i="11"/>
  <c r="F112" i="11"/>
  <c r="C112" i="11"/>
  <c r="J111" i="11"/>
  <c r="H111" i="11"/>
  <c r="F111" i="11"/>
  <c r="C111" i="11"/>
  <c r="J110" i="11"/>
  <c r="H110" i="11"/>
  <c r="F110" i="11"/>
  <c r="C110" i="11"/>
  <c r="J109" i="11"/>
  <c r="H109" i="11"/>
  <c r="F109" i="11"/>
  <c r="C109" i="11"/>
  <c r="J108" i="11"/>
  <c r="H108" i="11"/>
  <c r="F108" i="11"/>
  <c r="C108" i="11"/>
  <c r="J107" i="11"/>
  <c r="H107" i="11"/>
  <c r="F107" i="11"/>
  <c r="C107" i="11"/>
  <c r="J106" i="11"/>
  <c r="H106" i="11"/>
  <c r="F106" i="11"/>
  <c r="C106" i="11"/>
  <c r="J105" i="11"/>
  <c r="H105" i="11"/>
  <c r="F105" i="11"/>
  <c r="C105" i="11"/>
  <c r="J104" i="11"/>
  <c r="H104" i="11"/>
  <c r="F104" i="11"/>
  <c r="C104" i="11"/>
  <c r="J103" i="11"/>
  <c r="H103" i="11"/>
  <c r="F103" i="11"/>
  <c r="C103" i="11"/>
  <c r="J102" i="11"/>
  <c r="H102" i="11"/>
  <c r="F102" i="11"/>
  <c r="C102" i="11"/>
  <c r="J101" i="11"/>
  <c r="H101" i="11"/>
  <c r="F101" i="11"/>
  <c r="C101" i="11"/>
  <c r="J100" i="11"/>
  <c r="H100" i="11"/>
  <c r="F100" i="11"/>
  <c r="C100" i="11"/>
  <c r="J99" i="11"/>
  <c r="H99" i="11"/>
  <c r="F99" i="11"/>
  <c r="C99" i="11"/>
  <c r="J98" i="11"/>
  <c r="H98" i="11"/>
  <c r="F98" i="11"/>
  <c r="C98" i="11"/>
  <c r="J97" i="11"/>
  <c r="H97" i="11"/>
  <c r="F97" i="11"/>
  <c r="C97" i="11"/>
  <c r="J96" i="11"/>
  <c r="H96" i="11"/>
  <c r="F96" i="11"/>
  <c r="C96" i="11"/>
  <c r="J95" i="11"/>
  <c r="H95" i="11"/>
  <c r="F95" i="11"/>
  <c r="C95" i="11"/>
  <c r="J94" i="11"/>
  <c r="H94" i="11"/>
  <c r="F94" i="11"/>
  <c r="C94" i="11"/>
  <c r="J93" i="11"/>
  <c r="H93" i="11"/>
  <c r="F93" i="11"/>
  <c r="C93" i="11"/>
  <c r="J113" i="10"/>
  <c r="H113" i="10"/>
  <c r="F113" i="10"/>
  <c r="C113" i="10"/>
  <c r="J112" i="10"/>
  <c r="H112" i="10"/>
  <c r="F112" i="10"/>
  <c r="C112" i="10"/>
  <c r="J111" i="10"/>
  <c r="H111" i="10"/>
  <c r="F111" i="10"/>
  <c r="C111" i="10"/>
  <c r="J110" i="10"/>
  <c r="H110" i="10"/>
  <c r="F110" i="10"/>
  <c r="C110" i="10"/>
  <c r="J109" i="10"/>
  <c r="H109" i="10"/>
  <c r="F109" i="10"/>
  <c r="C109" i="10"/>
  <c r="J108" i="10"/>
  <c r="H108" i="10"/>
  <c r="F108" i="10"/>
  <c r="C108" i="10"/>
  <c r="J107" i="10"/>
  <c r="H107" i="10"/>
  <c r="F107" i="10"/>
  <c r="C107" i="10"/>
  <c r="J106" i="10"/>
  <c r="H106" i="10"/>
  <c r="F106" i="10"/>
  <c r="C106" i="10"/>
  <c r="J105" i="10"/>
  <c r="H105" i="10"/>
  <c r="F105" i="10"/>
  <c r="C105" i="10"/>
  <c r="J104" i="10"/>
  <c r="H104" i="10"/>
  <c r="F104" i="10"/>
  <c r="C104" i="10"/>
  <c r="J103" i="10"/>
  <c r="H103" i="10"/>
  <c r="F103" i="10"/>
  <c r="C103" i="10"/>
  <c r="J102" i="10"/>
  <c r="H102" i="10"/>
  <c r="F102" i="10"/>
  <c r="C102" i="10"/>
  <c r="J101" i="10"/>
  <c r="H101" i="10"/>
  <c r="F101" i="10"/>
  <c r="C101" i="10"/>
  <c r="J100" i="10"/>
  <c r="H100" i="10"/>
  <c r="F100" i="10"/>
  <c r="C100" i="10"/>
  <c r="J99" i="10"/>
  <c r="H99" i="10"/>
  <c r="F99" i="10"/>
  <c r="C99" i="10"/>
  <c r="J98" i="10"/>
  <c r="H98" i="10"/>
  <c r="F98" i="10"/>
  <c r="C98" i="10"/>
  <c r="J97" i="10"/>
  <c r="H97" i="10"/>
  <c r="F97" i="10"/>
  <c r="C97" i="10"/>
  <c r="J96" i="10"/>
  <c r="H96" i="10"/>
  <c r="F96" i="10"/>
  <c r="C96" i="10"/>
  <c r="J95" i="10"/>
  <c r="H95" i="10"/>
  <c r="F95" i="10"/>
  <c r="C95" i="10"/>
  <c r="J94" i="10"/>
  <c r="H94" i="10"/>
  <c r="F94" i="10"/>
  <c r="C94" i="10"/>
  <c r="J93" i="10"/>
  <c r="H93" i="10"/>
  <c r="F93" i="10"/>
  <c r="C93" i="10"/>
  <c r="J113" i="9"/>
  <c r="H113" i="9"/>
  <c r="F113" i="9"/>
  <c r="C113" i="9"/>
  <c r="J112" i="9"/>
  <c r="H112" i="9"/>
  <c r="F112" i="9"/>
  <c r="C112" i="9"/>
  <c r="J111" i="9"/>
  <c r="H111" i="9"/>
  <c r="F111" i="9"/>
  <c r="C111" i="9"/>
  <c r="J110" i="9"/>
  <c r="H110" i="9"/>
  <c r="F110" i="9"/>
  <c r="C110" i="9"/>
  <c r="J109" i="9"/>
  <c r="H109" i="9"/>
  <c r="F109" i="9"/>
  <c r="C109" i="9"/>
  <c r="J108" i="9"/>
  <c r="H108" i="9"/>
  <c r="F108" i="9"/>
  <c r="C108" i="9"/>
  <c r="J107" i="9"/>
  <c r="H107" i="9"/>
  <c r="F107" i="9"/>
  <c r="C107" i="9"/>
  <c r="J106" i="9"/>
  <c r="H106" i="9"/>
  <c r="F106" i="9"/>
  <c r="C106" i="9"/>
  <c r="J105" i="9"/>
  <c r="H105" i="9"/>
  <c r="F105" i="9"/>
  <c r="C105" i="9"/>
  <c r="J104" i="9"/>
  <c r="H104" i="9"/>
  <c r="F104" i="9"/>
  <c r="C104" i="9"/>
  <c r="J103" i="9"/>
  <c r="H103" i="9"/>
  <c r="F103" i="9"/>
  <c r="C103" i="9"/>
  <c r="J102" i="9"/>
  <c r="H102" i="9"/>
  <c r="F102" i="9"/>
  <c r="C102" i="9"/>
  <c r="J101" i="9"/>
  <c r="H101" i="9"/>
  <c r="F101" i="9"/>
  <c r="C101" i="9"/>
  <c r="J100" i="9"/>
  <c r="H100" i="9"/>
  <c r="F100" i="9"/>
  <c r="C100" i="9"/>
  <c r="J99" i="9"/>
  <c r="H99" i="9"/>
  <c r="F99" i="9"/>
  <c r="C99" i="9"/>
  <c r="J98" i="9"/>
  <c r="H98" i="9"/>
  <c r="F98" i="9"/>
  <c r="C98" i="9"/>
  <c r="J97" i="9"/>
  <c r="H97" i="9"/>
  <c r="F97" i="9"/>
  <c r="C97" i="9"/>
  <c r="J96" i="9"/>
  <c r="H96" i="9"/>
  <c r="F96" i="9"/>
  <c r="C96" i="9"/>
  <c r="J95" i="9"/>
  <c r="H95" i="9"/>
  <c r="F95" i="9"/>
  <c r="C95" i="9"/>
  <c r="J94" i="9"/>
  <c r="H94" i="9"/>
  <c r="F94" i="9"/>
  <c r="C94" i="9"/>
  <c r="J93" i="9"/>
  <c r="H93" i="9"/>
  <c r="F93" i="9"/>
  <c r="C93" i="9"/>
  <c r="J113" i="3"/>
  <c r="H113" i="3"/>
  <c r="F113" i="3"/>
  <c r="C113" i="3"/>
  <c r="J112" i="3"/>
  <c r="H112" i="3"/>
  <c r="F112" i="3"/>
  <c r="C112" i="3"/>
  <c r="J111" i="3"/>
  <c r="H111" i="3"/>
  <c r="F111" i="3"/>
  <c r="C111" i="3"/>
  <c r="J110" i="3"/>
  <c r="H110" i="3"/>
  <c r="F110" i="3"/>
  <c r="C110" i="3"/>
  <c r="J109" i="3"/>
  <c r="H109" i="3"/>
  <c r="F109" i="3"/>
  <c r="C109" i="3"/>
  <c r="J108" i="3"/>
  <c r="H108" i="3"/>
  <c r="F108" i="3"/>
  <c r="C108" i="3"/>
  <c r="J107" i="3"/>
  <c r="H107" i="3"/>
  <c r="F107" i="3"/>
  <c r="C107" i="3"/>
  <c r="J106" i="3"/>
  <c r="H106" i="3"/>
  <c r="F106" i="3"/>
  <c r="C106" i="3"/>
  <c r="J105" i="3"/>
  <c r="H105" i="3"/>
  <c r="F105" i="3"/>
  <c r="C105" i="3"/>
  <c r="J104" i="3"/>
  <c r="H104" i="3"/>
  <c r="F104" i="3"/>
  <c r="C104" i="3"/>
  <c r="J103" i="3"/>
  <c r="H103" i="3"/>
  <c r="F103" i="3"/>
  <c r="C103" i="3"/>
  <c r="J102" i="3"/>
  <c r="H102" i="3"/>
  <c r="F102" i="3"/>
  <c r="C102" i="3"/>
  <c r="J101" i="3"/>
  <c r="H101" i="3"/>
  <c r="F101" i="3"/>
  <c r="C101" i="3"/>
  <c r="J100" i="3"/>
  <c r="H100" i="3"/>
  <c r="F100" i="3"/>
  <c r="C100" i="3"/>
  <c r="J99" i="3"/>
  <c r="H99" i="3"/>
  <c r="F99" i="3"/>
  <c r="C99" i="3"/>
  <c r="J98" i="3"/>
  <c r="H98" i="3"/>
  <c r="F98" i="3"/>
  <c r="C98" i="3"/>
  <c r="J97" i="3"/>
  <c r="H97" i="3"/>
  <c r="F97" i="3"/>
  <c r="C97" i="3"/>
  <c r="J96" i="3"/>
  <c r="H96" i="3"/>
  <c r="F96" i="3"/>
  <c r="C96" i="3"/>
  <c r="J95" i="3"/>
  <c r="H95" i="3"/>
  <c r="F95" i="3"/>
  <c r="C95" i="3"/>
  <c r="J94" i="3"/>
  <c r="H94" i="3"/>
  <c r="F94" i="3"/>
  <c r="C94" i="3"/>
  <c r="J93" i="3"/>
  <c r="H93" i="3"/>
  <c r="F93" i="3"/>
  <c r="C93" i="3"/>
  <c r="J114" i="27"/>
  <c r="H114" i="27"/>
  <c r="F114" i="27"/>
  <c r="C114" i="27"/>
  <c r="J113" i="27"/>
  <c r="H113" i="27"/>
  <c r="F113" i="27"/>
  <c r="C113" i="27"/>
  <c r="J112" i="27"/>
  <c r="H112" i="27"/>
  <c r="F112" i="27"/>
  <c r="C112" i="27"/>
  <c r="J111" i="27"/>
  <c r="H111" i="27"/>
  <c r="F111" i="27"/>
  <c r="C111" i="27"/>
  <c r="J110" i="27"/>
  <c r="H110" i="27"/>
  <c r="F110" i="27"/>
  <c r="C110" i="27"/>
  <c r="J109" i="27"/>
  <c r="H109" i="27"/>
  <c r="F109" i="27"/>
  <c r="C109" i="27"/>
  <c r="J108" i="27"/>
  <c r="H108" i="27"/>
  <c r="F108" i="27"/>
  <c r="C108" i="27"/>
  <c r="J107" i="27"/>
  <c r="H107" i="27"/>
  <c r="F107" i="27"/>
  <c r="C107" i="27"/>
  <c r="J106" i="27"/>
  <c r="H106" i="27"/>
  <c r="F106" i="27"/>
  <c r="C106" i="27"/>
  <c r="J105" i="27"/>
  <c r="H105" i="27"/>
  <c r="F105" i="27"/>
  <c r="C105" i="27"/>
  <c r="J104" i="27"/>
  <c r="H104" i="27"/>
  <c r="F104" i="27"/>
  <c r="C104" i="27"/>
  <c r="J103" i="27"/>
  <c r="H103" i="27"/>
  <c r="F103" i="27"/>
  <c r="C103" i="27"/>
  <c r="J102" i="27"/>
  <c r="H102" i="27"/>
  <c r="F102" i="27"/>
  <c r="C102" i="27"/>
  <c r="J101" i="27"/>
  <c r="H101" i="27"/>
  <c r="F101" i="27"/>
  <c r="C101" i="27"/>
  <c r="J100" i="27"/>
  <c r="H100" i="27"/>
  <c r="F100" i="27"/>
  <c r="C100" i="27"/>
  <c r="J99" i="27"/>
  <c r="H99" i="27"/>
  <c r="F99" i="27"/>
  <c r="C99" i="27"/>
  <c r="J98" i="27"/>
  <c r="H98" i="27"/>
  <c r="F98" i="27"/>
  <c r="C98" i="27"/>
  <c r="J97" i="27"/>
  <c r="H97" i="27"/>
  <c r="F97" i="27"/>
  <c r="C97" i="27"/>
  <c r="J96" i="27"/>
  <c r="H96" i="27"/>
  <c r="F96" i="27"/>
  <c r="C96" i="27"/>
  <c r="J95" i="27"/>
  <c r="H95" i="27"/>
  <c r="F95" i="27"/>
  <c r="C95" i="27"/>
  <c r="J94" i="27"/>
  <c r="H94" i="27"/>
  <c r="F94" i="27"/>
  <c r="C94" i="27"/>
  <c r="C55" i="28" l="1"/>
  <c r="C54" i="28"/>
  <c r="C53" i="28"/>
  <c r="C52" i="28"/>
  <c r="C51" i="28"/>
  <c r="C50" i="28"/>
  <c r="C49" i="28"/>
  <c r="C48" i="28"/>
  <c r="C47" i="28"/>
  <c r="C46" i="28"/>
  <c r="C45" i="28"/>
  <c r="C44" i="28"/>
  <c r="C43" i="28"/>
  <c r="C42" i="28"/>
  <c r="C55" i="3"/>
  <c r="C54" i="3"/>
  <c r="C53" i="3"/>
  <c r="C52" i="3"/>
  <c r="C51" i="3"/>
  <c r="C50" i="3"/>
  <c r="C49" i="3"/>
  <c r="C48" i="3"/>
  <c r="C47" i="3"/>
  <c r="C46" i="3"/>
  <c r="C45" i="3"/>
  <c r="C44" i="3"/>
  <c r="C43" i="3"/>
  <c r="C42" i="3"/>
  <c r="C55" i="9"/>
  <c r="C54" i="9"/>
  <c r="C53" i="9"/>
  <c r="C52" i="9"/>
  <c r="C51" i="9"/>
  <c r="C50" i="9"/>
  <c r="C49" i="9"/>
  <c r="C48" i="9"/>
  <c r="C47" i="9"/>
  <c r="C46" i="9"/>
  <c r="C45" i="9"/>
  <c r="C44" i="9"/>
  <c r="C43" i="9"/>
  <c r="C42" i="9"/>
  <c r="C55" i="10"/>
  <c r="C54" i="10"/>
  <c r="C53" i="10"/>
  <c r="C52" i="10"/>
  <c r="C51" i="10"/>
  <c r="C50" i="10"/>
  <c r="C49" i="10"/>
  <c r="C48" i="10"/>
  <c r="C47" i="10"/>
  <c r="C46" i="10"/>
  <c r="C45" i="10"/>
  <c r="C44" i="10"/>
  <c r="C43" i="10"/>
  <c r="C42" i="10"/>
  <c r="C55" i="11"/>
  <c r="C54" i="11"/>
  <c r="C53" i="11"/>
  <c r="C52" i="11"/>
  <c r="C51" i="11"/>
  <c r="C50" i="11"/>
  <c r="C49" i="11"/>
  <c r="C48" i="11"/>
  <c r="C47" i="11"/>
  <c r="C46" i="11"/>
  <c r="C45" i="11"/>
  <c r="C44" i="11"/>
  <c r="C43" i="11"/>
  <c r="C42" i="11"/>
  <c r="C55" i="12"/>
  <c r="C54" i="12"/>
  <c r="C53" i="12"/>
  <c r="C52" i="12"/>
  <c r="C51" i="12"/>
  <c r="C50" i="12"/>
  <c r="C49" i="12"/>
  <c r="C48" i="12"/>
  <c r="C47" i="12"/>
  <c r="C46" i="12"/>
  <c r="C45" i="12"/>
  <c r="C44" i="12"/>
  <c r="C43" i="12"/>
  <c r="C42" i="12"/>
  <c r="C55" i="13"/>
  <c r="C54" i="13"/>
  <c r="C53" i="13"/>
  <c r="C52" i="13"/>
  <c r="C51" i="13"/>
  <c r="C50" i="13"/>
  <c r="C49" i="13"/>
  <c r="C48" i="13"/>
  <c r="C47" i="13"/>
  <c r="C46" i="13"/>
  <c r="C45" i="13"/>
  <c r="C44" i="13"/>
  <c r="C43" i="13"/>
  <c r="C42" i="13"/>
  <c r="C55" i="14"/>
  <c r="C54" i="14"/>
  <c r="C53" i="14"/>
  <c r="C52" i="14"/>
  <c r="C51" i="14"/>
  <c r="C50" i="14"/>
  <c r="C49" i="14"/>
  <c r="C48" i="14"/>
  <c r="C47" i="14"/>
  <c r="C46" i="14"/>
  <c r="C45" i="14"/>
  <c r="C44" i="14"/>
  <c r="C43" i="14"/>
  <c r="C42" i="14"/>
  <c r="C55" i="15"/>
  <c r="C54" i="15"/>
  <c r="C53" i="15"/>
  <c r="C52" i="15"/>
  <c r="C51" i="15"/>
  <c r="C50" i="15"/>
  <c r="C49" i="15"/>
  <c r="C48" i="15"/>
  <c r="C47" i="15"/>
  <c r="C46" i="15"/>
  <c r="C45" i="15"/>
  <c r="C44" i="15"/>
  <c r="C43" i="15"/>
  <c r="C42" i="15"/>
  <c r="C55" i="16"/>
  <c r="C54" i="16"/>
  <c r="C53" i="16"/>
  <c r="C52" i="16"/>
  <c r="C51" i="16"/>
  <c r="C50" i="16"/>
  <c r="C49" i="16"/>
  <c r="C48" i="16"/>
  <c r="C47" i="16"/>
  <c r="C46" i="16"/>
  <c r="C45" i="16"/>
  <c r="C44" i="16"/>
  <c r="C43" i="16"/>
  <c r="C42" i="16"/>
  <c r="C55" i="17"/>
  <c r="C54" i="17"/>
  <c r="C53" i="17"/>
  <c r="C52" i="17"/>
  <c r="C51" i="17"/>
  <c r="C50" i="17"/>
  <c r="C49" i="17"/>
  <c r="C48" i="17"/>
  <c r="C47" i="17"/>
  <c r="C46" i="17"/>
  <c r="C45" i="17"/>
  <c r="C44" i="17"/>
  <c r="C43" i="17"/>
  <c r="C42" i="17"/>
  <c r="C55" i="18"/>
  <c r="C54" i="18"/>
  <c r="C53" i="18"/>
  <c r="C52" i="18"/>
  <c r="C51" i="18"/>
  <c r="C50" i="18"/>
  <c r="C49" i="18"/>
  <c r="C48" i="18"/>
  <c r="C47" i="18"/>
  <c r="C46" i="18"/>
  <c r="C45" i="18"/>
  <c r="C44" i="18"/>
  <c r="C43" i="18"/>
  <c r="C42" i="18"/>
  <c r="C55" i="19"/>
  <c r="C54" i="19"/>
  <c r="C53" i="19"/>
  <c r="C52" i="19"/>
  <c r="C51" i="19"/>
  <c r="C50" i="19"/>
  <c r="C49" i="19"/>
  <c r="C48" i="19"/>
  <c r="C47" i="19"/>
  <c r="C46" i="19"/>
  <c r="C45" i="19"/>
  <c r="C44" i="19"/>
  <c r="C43" i="19"/>
  <c r="C42" i="19"/>
  <c r="C55" i="20"/>
  <c r="C54" i="20"/>
  <c r="C53" i="20"/>
  <c r="C52" i="20"/>
  <c r="C51" i="20"/>
  <c r="C50" i="20"/>
  <c r="C49" i="20"/>
  <c r="C48" i="20"/>
  <c r="C47" i="20"/>
  <c r="C46" i="20"/>
  <c r="C45" i="20"/>
  <c r="C44" i="20"/>
  <c r="C43" i="20"/>
  <c r="C42" i="20"/>
  <c r="C15" i="21"/>
  <c r="C55" i="21"/>
  <c r="C54" i="21"/>
  <c r="C53" i="21"/>
  <c r="C52" i="21"/>
  <c r="C51" i="21"/>
  <c r="C50" i="21"/>
  <c r="C49" i="21"/>
  <c r="C48" i="21"/>
  <c r="C47" i="21"/>
  <c r="C46" i="21"/>
  <c r="C45" i="21"/>
  <c r="C44" i="21"/>
  <c r="C43" i="21"/>
  <c r="C42" i="21"/>
  <c r="C55" i="22"/>
  <c r="C54" i="22"/>
  <c r="C53" i="22"/>
  <c r="C52" i="22"/>
  <c r="C51" i="22"/>
  <c r="C50" i="22"/>
  <c r="C49" i="22"/>
  <c r="C48" i="22"/>
  <c r="C47" i="22"/>
  <c r="C46" i="22"/>
  <c r="C45" i="22"/>
  <c r="C44" i="22"/>
  <c r="C43" i="22"/>
  <c r="C42" i="22"/>
  <c r="C55" i="23"/>
  <c r="C54" i="23"/>
  <c r="C53" i="23"/>
  <c r="C52" i="23"/>
  <c r="C51" i="23"/>
  <c r="C50" i="23"/>
  <c r="C49" i="23"/>
  <c r="C48" i="23"/>
  <c r="C47" i="23"/>
  <c r="C46" i="23"/>
  <c r="C45" i="23"/>
  <c r="C44" i="23"/>
  <c r="C43" i="23"/>
  <c r="C42" i="23"/>
  <c r="C55" i="24"/>
  <c r="C54" i="24"/>
  <c r="C53" i="24"/>
  <c r="C52" i="24"/>
  <c r="C51" i="24"/>
  <c r="C50" i="24"/>
  <c r="C49" i="24"/>
  <c r="C48" i="24"/>
  <c r="C47" i="24"/>
  <c r="C46" i="24"/>
  <c r="C45" i="24"/>
  <c r="C44" i="24"/>
  <c r="C43" i="24"/>
  <c r="C42" i="24"/>
  <c r="C55" i="25"/>
  <c r="C54" i="25"/>
  <c r="C53" i="25"/>
  <c r="C52" i="25"/>
  <c r="C51" i="25"/>
  <c r="C50" i="25"/>
  <c r="C49" i="25"/>
  <c r="C48" i="25"/>
  <c r="C47" i="25"/>
  <c r="C46" i="25"/>
  <c r="C45" i="25"/>
  <c r="C44" i="25"/>
  <c r="C43" i="25"/>
  <c r="C42" i="25"/>
  <c r="C55" i="26"/>
  <c r="C54" i="26"/>
  <c r="C53" i="26"/>
  <c r="C52" i="26"/>
  <c r="C51" i="26"/>
  <c r="C50" i="26"/>
  <c r="C49" i="26"/>
  <c r="C48" i="26"/>
  <c r="C47" i="26"/>
  <c r="C46" i="26"/>
  <c r="C45" i="26"/>
  <c r="C44" i="26"/>
  <c r="C43" i="26"/>
  <c r="C42" i="26"/>
  <c r="C55" i="27"/>
  <c r="C54" i="27"/>
  <c r="C53" i="27"/>
  <c r="C52" i="27"/>
  <c r="C51" i="27"/>
  <c r="C50" i="27"/>
  <c r="C49" i="27"/>
  <c r="C48" i="27"/>
  <c r="C47" i="27"/>
  <c r="C46" i="27"/>
  <c r="C45" i="27"/>
  <c r="C44" i="27"/>
  <c r="C43" i="27"/>
  <c r="C42" i="27"/>
  <c r="J147" i="28" l="1"/>
  <c r="H147" i="28"/>
  <c r="F147" i="28"/>
  <c r="C147" i="28"/>
  <c r="J146" i="28"/>
  <c r="H146" i="28"/>
  <c r="F146" i="28"/>
  <c r="C146" i="28"/>
  <c r="J145" i="28"/>
  <c r="H145" i="28"/>
  <c r="F145" i="28"/>
  <c r="C145" i="28"/>
  <c r="J144" i="28"/>
  <c r="H144" i="28"/>
  <c r="F144" i="28"/>
  <c r="C144" i="28"/>
  <c r="J143" i="28"/>
  <c r="H143" i="28"/>
  <c r="F143" i="28"/>
  <c r="C143" i="28"/>
  <c r="J142" i="28"/>
  <c r="H142" i="28"/>
  <c r="F142" i="28"/>
  <c r="C142" i="28"/>
  <c r="J141" i="28"/>
  <c r="H141" i="28"/>
  <c r="F141" i="28"/>
  <c r="C141" i="28"/>
  <c r="J140" i="28"/>
  <c r="H140" i="28"/>
  <c r="F140" i="28"/>
  <c r="C140" i="28"/>
  <c r="J139" i="28"/>
  <c r="H139" i="28"/>
  <c r="F139" i="28"/>
  <c r="C139" i="28"/>
  <c r="J138" i="28"/>
  <c r="H138" i="28"/>
  <c r="F138" i="28"/>
  <c r="C138" i="28"/>
  <c r="J137" i="28"/>
  <c r="H137" i="28"/>
  <c r="F137" i="28"/>
  <c r="C137" i="28"/>
  <c r="J136" i="28"/>
  <c r="H136" i="28"/>
  <c r="F136" i="28"/>
  <c r="C136" i="28"/>
  <c r="J135" i="28"/>
  <c r="H135" i="28"/>
  <c r="F135" i="28"/>
  <c r="C135" i="28"/>
  <c r="J134" i="28"/>
  <c r="H134" i="28"/>
  <c r="F134" i="28"/>
  <c r="C134" i="28"/>
  <c r="J133" i="28"/>
  <c r="H133" i="28"/>
  <c r="F133" i="28"/>
  <c r="C133" i="28"/>
  <c r="J145" i="27"/>
  <c r="H145" i="27"/>
  <c r="F145" i="27"/>
  <c r="C145" i="27"/>
  <c r="J144" i="27"/>
  <c r="H144" i="27"/>
  <c r="F144" i="27"/>
  <c r="C144" i="27"/>
  <c r="J143" i="27"/>
  <c r="H143" i="27"/>
  <c r="F143" i="27"/>
  <c r="C143" i="27"/>
  <c r="J142" i="27"/>
  <c r="H142" i="27"/>
  <c r="F142" i="27"/>
  <c r="C142" i="27"/>
  <c r="J141" i="27"/>
  <c r="H141" i="27"/>
  <c r="F141" i="27"/>
  <c r="C141" i="27"/>
  <c r="J140" i="27"/>
  <c r="H140" i="27"/>
  <c r="F140" i="27"/>
  <c r="C140" i="27"/>
  <c r="J139" i="27"/>
  <c r="H139" i="27"/>
  <c r="F139" i="27"/>
  <c r="C139" i="27"/>
  <c r="J138" i="27"/>
  <c r="H138" i="27"/>
  <c r="F138" i="27"/>
  <c r="C138" i="27"/>
  <c r="J137" i="27"/>
  <c r="H137" i="27"/>
  <c r="F137" i="27"/>
  <c r="C137" i="27"/>
  <c r="J136" i="27"/>
  <c r="H136" i="27"/>
  <c r="F136" i="27"/>
  <c r="C136" i="27"/>
  <c r="J135" i="27"/>
  <c r="H135" i="27"/>
  <c r="F135" i="27"/>
  <c r="C135" i="27"/>
  <c r="J134" i="27"/>
  <c r="H134" i="27"/>
  <c r="F134" i="27"/>
  <c r="C134" i="27"/>
  <c r="J133" i="27"/>
  <c r="H133" i="27"/>
  <c r="F133" i="27"/>
  <c r="C133" i="27"/>
  <c r="J132" i="27"/>
  <c r="H132" i="27"/>
  <c r="F132" i="27"/>
  <c r="C132" i="27"/>
  <c r="J131" i="27"/>
  <c r="H131" i="27"/>
  <c r="F131" i="27"/>
  <c r="C131" i="27"/>
  <c r="J145" i="26"/>
  <c r="H145" i="26"/>
  <c r="F145" i="26"/>
  <c r="C145" i="26"/>
  <c r="J144" i="26"/>
  <c r="H144" i="26"/>
  <c r="F144" i="26"/>
  <c r="C144" i="26"/>
  <c r="J143" i="26"/>
  <c r="H143" i="26"/>
  <c r="F143" i="26"/>
  <c r="C143" i="26"/>
  <c r="J142" i="26"/>
  <c r="H142" i="26"/>
  <c r="F142" i="26"/>
  <c r="C142" i="26"/>
  <c r="J141" i="26"/>
  <c r="H141" i="26"/>
  <c r="F141" i="26"/>
  <c r="C141" i="26"/>
  <c r="J140" i="26"/>
  <c r="H140" i="26"/>
  <c r="F140" i="26"/>
  <c r="C140" i="26"/>
  <c r="J139" i="26"/>
  <c r="H139" i="26"/>
  <c r="F139" i="26"/>
  <c r="C139" i="26"/>
  <c r="J138" i="26"/>
  <c r="H138" i="26"/>
  <c r="F138" i="26"/>
  <c r="C138" i="26"/>
  <c r="J137" i="26"/>
  <c r="H137" i="26"/>
  <c r="F137" i="26"/>
  <c r="C137" i="26"/>
  <c r="J136" i="26"/>
  <c r="H136" i="26"/>
  <c r="F136" i="26"/>
  <c r="C136" i="26"/>
  <c r="J135" i="26"/>
  <c r="H135" i="26"/>
  <c r="F135" i="26"/>
  <c r="C135" i="26"/>
  <c r="J134" i="26"/>
  <c r="H134" i="26"/>
  <c r="F134" i="26"/>
  <c r="C134" i="26"/>
  <c r="J133" i="26"/>
  <c r="H133" i="26"/>
  <c r="F133" i="26"/>
  <c r="C133" i="26"/>
  <c r="J132" i="26"/>
  <c r="H132" i="26"/>
  <c r="F132" i="26"/>
  <c r="C132" i="26"/>
  <c r="J131" i="26"/>
  <c r="H131" i="26"/>
  <c r="F131" i="26"/>
  <c r="C131" i="26"/>
  <c r="J145" i="25"/>
  <c r="H145" i="25"/>
  <c r="F145" i="25"/>
  <c r="C145" i="25"/>
  <c r="J144" i="25"/>
  <c r="H144" i="25"/>
  <c r="F144" i="25"/>
  <c r="C144" i="25"/>
  <c r="J143" i="25"/>
  <c r="H143" i="25"/>
  <c r="F143" i="25"/>
  <c r="C143" i="25"/>
  <c r="J142" i="25"/>
  <c r="H142" i="25"/>
  <c r="F142" i="25"/>
  <c r="C142" i="25"/>
  <c r="J141" i="25"/>
  <c r="H141" i="25"/>
  <c r="F141" i="25"/>
  <c r="C141" i="25"/>
  <c r="J140" i="25"/>
  <c r="H140" i="25"/>
  <c r="F140" i="25"/>
  <c r="C140" i="25"/>
  <c r="J139" i="25"/>
  <c r="H139" i="25"/>
  <c r="F139" i="25"/>
  <c r="C139" i="25"/>
  <c r="J138" i="25"/>
  <c r="H138" i="25"/>
  <c r="F138" i="25"/>
  <c r="C138" i="25"/>
  <c r="J137" i="25"/>
  <c r="H137" i="25"/>
  <c r="F137" i="25"/>
  <c r="C137" i="25"/>
  <c r="J136" i="25"/>
  <c r="H136" i="25"/>
  <c r="F136" i="25"/>
  <c r="C136" i="25"/>
  <c r="J135" i="25"/>
  <c r="H135" i="25"/>
  <c r="F135" i="25"/>
  <c r="C135" i="25"/>
  <c r="J134" i="25"/>
  <c r="H134" i="25"/>
  <c r="F134" i="25"/>
  <c r="C134" i="25"/>
  <c r="J133" i="25"/>
  <c r="H133" i="25"/>
  <c r="F133" i="25"/>
  <c r="C133" i="25"/>
  <c r="J132" i="25"/>
  <c r="H132" i="25"/>
  <c r="F132" i="25"/>
  <c r="C132" i="25"/>
  <c r="J131" i="25"/>
  <c r="H131" i="25"/>
  <c r="F131" i="25"/>
  <c r="C131" i="25"/>
  <c r="J145" i="24"/>
  <c r="H145" i="24"/>
  <c r="F145" i="24"/>
  <c r="C145" i="24"/>
  <c r="J144" i="24"/>
  <c r="H144" i="24"/>
  <c r="F144" i="24"/>
  <c r="C144" i="24"/>
  <c r="J143" i="24"/>
  <c r="H143" i="24"/>
  <c r="F143" i="24"/>
  <c r="C143" i="24"/>
  <c r="J142" i="24"/>
  <c r="H142" i="24"/>
  <c r="F142" i="24"/>
  <c r="C142" i="24"/>
  <c r="J141" i="24"/>
  <c r="H141" i="24"/>
  <c r="F141" i="24"/>
  <c r="C141" i="24"/>
  <c r="J140" i="24"/>
  <c r="H140" i="24"/>
  <c r="F140" i="24"/>
  <c r="C140" i="24"/>
  <c r="J139" i="24"/>
  <c r="H139" i="24"/>
  <c r="F139" i="24"/>
  <c r="C139" i="24"/>
  <c r="J138" i="24"/>
  <c r="H138" i="24"/>
  <c r="F138" i="24"/>
  <c r="C138" i="24"/>
  <c r="J137" i="24"/>
  <c r="H137" i="24"/>
  <c r="F137" i="24"/>
  <c r="C137" i="24"/>
  <c r="J136" i="24"/>
  <c r="H136" i="24"/>
  <c r="F136" i="24"/>
  <c r="C136" i="24"/>
  <c r="J135" i="24"/>
  <c r="H135" i="24"/>
  <c r="F135" i="24"/>
  <c r="C135" i="24"/>
  <c r="J134" i="24"/>
  <c r="H134" i="24"/>
  <c r="F134" i="24"/>
  <c r="C134" i="24"/>
  <c r="J133" i="24"/>
  <c r="H133" i="24"/>
  <c r="F133" i="24"/>
  <c r="C133" i="24"/>
  <c r="J132" i="24"/>
  <c r="H132" i="24"/>
  <c r="F132" i="24"/>
  <c r="C132" i="24"/>
  <c r="J131" i="24"/>
  <c r="H131" i="24"/>
  <c r="F131" i="24"/>
  <c r="C131" i="24"/>
  <c r="J145" i="23"/>
  <c r="H145" i="23"/>
  <c r="F145" i="23"/>
  <c r="C145" i="23"/>
  <c r="J144" i="23"/>
  <c r="H144" i="23"/>
  <c r="F144" i="23"/>
  <c r="C144" i="23"/>
  <c r="J143" i="23"/>
  <c r="H143" i="23"/>
  <c r="F143" i="23"/>
  <c r="C143" i="23"/>
  <c r="J142" i="23"/>
  <c r="H142" i="23"/>
  <c r="F142" i="23"/>
  <c r="C142" i="23"/>
  <c r="J141" i="23"/>
  <c r="H141" i="23"/>
  <c r="F141" i="23"/>
  <c r="C141" i="23"/>
  <c r="J140" i="23"/>
  <c r="H140" i="23"/>
  <c r="F140" i="23"/>
  <c r="C140" i="23"/>
  <c r="J139" i="23"/>
  <c r="H139" i="23"/>
  <c r="F139" i="23"/>
  <c r="C139" i="23"/>
  <c r="J138" i="23"/>
  <c r="H138" i="23"/>
  <c r="F138" i="23"/>
  <c r="C138" i="23"/>
  <c r="J137" i="23"/>
  <c r="H137" i="23"/>
  <c r="F137" i="23"/>
  <c r="C137" i="23"/>
  <c r="J136" i="23"/>
  <c r="H136" i="23"/>
  <c r="F136" i="23"/>
  <c r="C136" i="23"/>
  <c r="J135" i="23"/>
  <c r="H135" i="23"/>
  <c r="F135" i="23"/>
  <c r="C135" i="23"/>
  <c r="J134" i="23"/>
  <c r="H134" i="23"/>
  <c r="F134" i="23"/>
  <c r="C134" i="23"/>
  <c r="J133" i="23"/>
  <c r="H133" i="23"/>
  <c r="F133" i="23"/>
  <c r="C133" i="23"/>
  <c r="J132" i="23"/>
  <c r="H132" i="23"/>
  <c r="F132" i="23"/>
  <c r="C132" i="23"/>
  <c r="J131" i="23"/>
  <c r="H131" i="23"/>
  <c r="F131" i="23"/>
  <c r="C131" i="23"/>
  <c r="J145" i="22"/>
  <c r="H145" i="22"/>
  <c r="F145" i="22"/>
  <c r="C145" i="22"/>
  <c r="J144" i="22"/>
  <c r="H144" i="22"/>
  <c r="F144" i="22"/>
  <c r="C144" i="22"/>
  <c r="J143" i="22"/>
  <c r="H143" i="22"/>
  <c r="F143" i="22"/>
  <c r="C143" i="22"/>
  <c r="J142" i="22"/>
  <c r="H142" i="22"/>
  <c r="F142" i="22"/>
  <c r="C142" i="22"/>
  <c r="J141" i="22"/>
  <c r="H141" i="22"/>
  <c r="F141" i="22"/>
  <c r="C141" i="22"/>
  <c r="J140" i="22"/>
  <c r="H140" i="22"/>
  <c r="F140" i="22"/>
  <c r="C140" i="22"/>
  <c r="J139" i="22"/>
  <c r="H139" i="22"/>
  <c r="F139" i="22"/>
  <c r="C139" i="22"/>
  <c r="J138" i="22"/>
  <c r="H138" i="22"/>
  <c r="F138" i="22"/>
  <c r="C138" i="22"/>
  <c r="J137" i="22"/>
  <c r="H137" i="22"/>
  <c r="F137" i="22"/>
  <c r="C137" i="22"/>
  <c r="J136" i="22"/>
  <c r="H136" i="22"/>
  <c r="F136" i="22"/>
  <c r="C136" i="22"/>
  <c r="J135" i="22"/>
  <c r="H135" i="22"/>
  <c r="F135" i="22"/>
  <c r="C135" i="22"/>
  <c r="J134" i="22"/>
  <c r="H134" i="22"/>
  <c r="F134" i="22"/>
  <c r="C134" i="22"/>
  <c r="J133" i="22"/>
  <c r="H133" i="22"/>
  <c r="F133" i="22"/>
  <c r="C133" i="22"/>
  <c r="J132" i="22"/>
  <c r="H132" i="22"/>
  <c r="F132" i="22"/>
  <c r="C132" i="22"/>
  <c r="J131" i="22"/>
  <c r="H131" i="22"/>
  <c r="F131" i="22"/>
  <c r="C131" i="22"/>
  <c r="J145" i="21"/>
  <c r="H145" i="21"/>
  <c r="F145" i="21"/>
  <c r="C145" i="21"/>
  <c r="J144" i="21"/>
  <c r="H144" i="21"/>
  <c r="F144" i="21"/>
  <c r="C144" i="21"/>
  <c r="J143" i="21"/>
  <c r="H143" i="21"/>
  <c r="F143" i="21"/>
  <c r="C143" i="21"/>
  <c r="J142" i="21"/>
  <c r="H142" i="21"/>
  <c r="F142" i="21"/>
  <c r="C142" i="21"/>
  <c r="J141" i="21"/>
  <c r="H141" i="21"/>
  <c r="F141" i="21"/>
  <c r="C141" i="21"/>
  <c r="J140" i="21"/>
  <c r="H140" i="21"/>
  <c r="F140" i="21"/>
  <c r="C140" i="21"/>
  <c r="J139" i="21"/>
  <c r="H139" i="21"/>
  <c r="F139" i="21"/>
  <c r="C139" i="21"/>
  <c r="J138" i="21"/>
  <c r="H138" i="21"/>
  <c r="F138" i="21"/>
  <c r="C138" i="21"/>
  <c r="J137" i="21"/>
  <c r="H137" i="21"/>
  <c r="F137" i="21"/>
  <c r="C137" i="21"/>
  <c r="J136" i="21"/>
  <c r="H136" i="21"/>
  <c r="F136" i="21"/>
  <c r="C136" i="21"/>
  <c r="J135" i="21"/>
  <c r="H135" i="21"/>
  <c r="F135" i="21"/>
  <c r="C135" i="21"/>
  <c r="J134" i="21"/>
  <c r="H134" i="21"/>
  <c r="F134" i="21"/>
  <c r="C134" i="21"/>
  <c r="J133" i="21"/>
  <c r="H133" i="21"/>
  <c r="F133" i="21"/>
  <c r="C133" i="21"/>
  <c r="J132" i="21"/>
  <c r="H132" i="21"/>
  <c r="F132" i="21"/>
  <c r="C132" i="21"/>
  <c r="J131" i="21"/>
  <c r="H131" i="21"/>
  <c r="F131" i="21"/>
  <c r="C131" i="21"/>
  <c r="J145" i="20"/>
  <c r="H145" i="20"/>
  <c r="F145" i="20"/>
  <c r="C145" i="20"/>
  <c r="J144" i="20"/>
  <c r="H144" i="20"/>
  <c r="F144" i="20"/>
  <c r="C144" i="20"/>
  <c r="J143" i="20"/>
  <c r="H143" i="20"/>
  <c r="F143" i="20"/>
  <c r="C143" i="20"/>
  <c r="J142" i="20"/>
  <c r="H142" i="20"/>
  <c r="F142" i="20"/>
  <c r="C142" i="20"/>
  <c r="J141" i="20"/>
  <c r="H141" i="20"/>
  <c r="F141" i="20"/>
  <c r="C141" i="20"/>
  <c r="J140" i="20"/>
  <c r="H140" i="20"/>
  <c r="F140" i="20"/>
  <c r="C140" i="20"/>
  <c r="J139" i="20"/>
  <c r="H139" i="20"/>
  <c r="F139" i="20"/>
  <c r="C139" i="20"/>
  <c r="J138" i="20"/>
  <c r="H138" i="20"/>
  <c r="F138" i="20"/>
  <c r="C138" i="20"/>
  <c r="J137" i="20"/>
  <c r="H137" i="20"/>
  <c r="F137" i="20"/>
  <c r="C137" i="20"/>
  <c r="J136" i="20"/>
  <c r="H136" i="20"/>
  <c r="F136" i="20"/>
  <c r="C136" i="20"/>
  <c r="J135" i="20"/>
  <c r="H135" i="20"/>
  <c r="F135" i="20"/>
  <c r="C135" i="20"/>
  <c r="J134" i="20"/>
  <c r="H134" i="20"/>
  <c r="F134" i="20"/>
  <c r="C134" i="20"/>
  <c r="J133" i="20"/>
  <c r="H133" i="20"/>
  <c r="F133" i="20"/>
  <c r="C133" i="20"/>
  <c r="J132" i="20"/>
  <c r="H132" i="20"/>
  <c r="F132" i="20"/>
  <c r="C132" i="20"/>
  <c r="J131" i="20"/>
  <c r="H131" i="20"/>
  <c r="F131" i="20"/>
  <c r="C131" i="20"/>
  <c r="J145" i="19"/>
  <c r="H145" i="19"/>
  <c r="F145" i="19"/>
  <c r="C145" i="19"/>
  <c r="J144" i="19"/>
  <c r="H144" i="19"/>
  <c r="F144" i="19"/>
  <c r="C144" i="19"/>
  <c r="J143" i="19"/>
  <c r="H143" i="19"/>
  <c r="F143" i="19"/>
  <c r="C143" i="19"/>
  <c r="J142" i="19"/>
  <c r="H142" i="19"/>
  <c r="F142" i="19"/>
  <c r="C142" i="19"/>
  <c r="J141" i="19"/>
  <c r="H141" i="19"/>
  <c r="F141" i="19"/>
  <c r="C141" i="19"/>
  <c r="J140" i="19"/>
  <c r="H140" i="19"/>
  <c r="F140" i="19"/>
  <c r="C140" i="19"/>
  <c r="J139" i="19"/>
  <c r="H139" i="19"/>
  <c r="F139" i="19"/>
  <c r="C139" i="19"/>
  <c r="J138" i="19"/>
  <c r="H138" i="19"/>
  <c r="F138" i="19"/>
  <c r="C138" i="19"/>
  <c r="J137" i="19"/>
  <c r="H137" i="19"/>
  <c r="F137" i="19"/>
  <c r="C137" i="19"/>
  <c r="J136" i="19"/>
  <c r="H136" i="19"/>
  <c r="F136" i="19"/>
  <c r="C136" i="19"/>
  <c r="J135" i="19"/>
  <c r="H135" i="19"/>
  <c r="F135" i="19"/>
  <c r="C135" i="19"/>
  <c r="J134" i="19"/>
  <c r="H134" i="19"/>
  <c r="F134" i="19"/>
  <c r="C134" i="19"/>
  <c r="J133" i="19"/>
  <c r="H133" i="19"/>
  <c r="F133" i="19"/>
  <c r="C133" i="19"/>
  <c r="J132" i="19"/>
  <c r="H132" i="19"/>
  <c r="F132" i="19"/>
  <c r="C132" i="19"/>
  <c r="J131" i="19"/>
  <c r="H131" i="19"/>
  <c r="F131" i="19"/>
  <c r="C131" i="19"/>
  <c r="J145" i="18"/>
  <c r="H145" i="18"/>
  <c r="F145" i="18"/>
  <c r="C145" i="18"/>
  <c r="J144" i="18"/>
  <c r="H144" i="18"/>
  <c r="F144" i="18"/>
  <c r="C144" i="18"/>
  <c r="J143" i="18"/>
  <c r="H143" i="18"/>
  <c r="F143" i="18"/>
  <c r="C143" i="18"/>
  <c r="J142" i="18"/>
  <c r="H142" i="18"/>
  <c r="F142" i="18"/>
  <c r="C142" i="18"/>
  <c r="J141" i="18"/>
  <c r="H141" i="18"/>
  <c r="F141" i="18"/>
  <c r="C141" i="18"/>
  <c r="J140" i="18"/>
  <c r="H140" i="18"/>
  <c r="F140" i="18"/>
  <c r="C140" i="18"/>
  <c r="J139" i="18"/>
  <c r="H139" i="18"/>
  <c r="F139" i="18"/>
  <c r="C139" i="18"/>
  <c r="J138" i="18"/>
  <c r="H138" i="18"/>
  <c r="F138" i="18"/>
  <c r="C138" i="18"/>
  <c r="J137" i="18"/>
  <c r="H137" i="18"/>
  <c r="F137" i="18"/>
  <c r="C137" i="18"/>
  <c r="J136" i="18"/>
  <c r="H136" i="18"/>
  <c r="F136" i="18"/>
  <c r="C136" i="18"/>
  <c r="J135" i="18"/>
  <c r="H135" i="18"/>
  <c r="F135" i="18"/>
  <c r="C135" i="18"/>
  <c r="J134" i="18"/>
  <c r="H134" i="18"/>
  <c r="F134" i="18"/>
  <c r="C134" i="18"/>
  <c r="J133" i="18"/>
  <c r="H133" i="18"/>
  <c r="F133" i="18"/>
  <c r="C133" i="18"/>
  <c r="J132" i="18"/>
  <c r="H132" i="18"/>
  <c r="F132" i="18"/>
  <c r="C132" i="18"/>
  <c r="J131" i="18"/>
  <c r="H131" i="18"/>
  <c r="F131" i="18"/>
  <c r="C131" i="18"/>
  <c r="J145" i="17"/>
  <c r="H145" i="17"/>
  <c r="F145" i="17"/>
  <c r="C145" i="17"/>
  <c r="J144" i="17"/>
  <c r="H144" i="17"/>
  <c r="F144" i="17"/>
  <c r="C144" i="17"/>
  <c r="J143" i="17"/>
  <c r="H143" i="17"/>
  <c r="F143" i="17"/>
  <c r="C143" i="17"/>
  <c r="J142" i="17"/>
  <c r="H142" i="17"/>
  <c r="F142" i="17"/>
  <c r="C142" i="17"/>
  <c r="J141" i="17"/>
  <c r="H141" i="17"/>
  <c r="F141" i="17"/>
  <c r="C141" i="17"/>
  <c r="J140" i="17"/>
  <c r="H140" i="17"/>
  <c r="F140" i="17"/>
  <c r="C140" i="17"/>
  <c r="J139" i="17"/>
  <c r="H139" i="17"/>
  <c r="F139" i="17"/>
  <c r="C139" i="17"/>
  <c r="J138" i="17"/>
  <c r="H138" i="17"/>
  <c r="F138" i="17"/>
  <c r="C138" i="17"/>
  <c r="J137" i="17"/>
  <c r="H137" i="17"/>
  <c r="F137" i="17"/>
  <c r="C137" i="17"/>
  <c r="J136" i="17"/>
  <c r="H136" i="17"/>
  <c r="F136" i="17"/>
  <c r="C136" i="17"/>
  <c r="J135" i="17"/>
  <c r="H135" i="17"/>
  <c r="F135" i="17"/>
  <c r="C135" i="17"/>
  <c r="J134" i="17"/>
  <c r="H134" i="17"/>
  <c r="F134" i="17"/>
  <c r="C134" i="17"/>
  <c r="J133" i="17"/>
  <c r="H133" i="17"/>
  <c r="F133" i="17"/>
  <c r="C133" i="17"/>
  <c r="J132" i="17"/>
  <c r="H132" i="17"/>
  <c r="F132" i="17"/>
  <c r="C132" i="17"/>
  <c r="J131" i="17"/>
  <c r="H131" i="17"/>
  <c r="F131" i="17"/>
  <c r="C131" i="17"/>
  <c r="J145" i="16"/>
  <c r="H145" i="16"/>
  <c r="F145" i="16"/>
  <c r="C145" i="16"/>
  <c r="J144" i="16"/>
  <c r="H144" i="16"/>
  <c r="F144" i="16"/>
  <c r="C144" i="16"/>
  <c r="J143" i="16"/>
  <c r="H143" i="16"/>
  <c r="F143" i="16"/>
  <c r="C143" i="16"/>
  <c r="J142" i="16"/>
  <c r="H142" i="16"/>
  <c r="F142" i="16"/>
  <c r="C142" i="16"/>
  <c r="J141" i="16"/>
  <c r="H141" i="16"/>
  <c r="F141" i="16"/>
  <c r="C141" i="16"/>
  <c r="J140" i="16"/>
  <c r="H140" i="16"/>
  <c r="F140" i="16"/>
  <c r="C140" i="16"/>
  <c r="J139" i="16"/>
  <c r="H139" i="16"/>
  <c r="F139" i="16"/>
  <c r="C139" i="16"/>
  <c r="J138" i="16"/>
  <c r="H138" i="16"/>
  <c r="F138" i="16"/>
  <c r="C138" i="16"/>
  <c r="J137" i="16"/>
  <c r="H137" i="16"/>
  <c r="F137" i="16"/>
  <c r="C137" i="16"/>
  <c r="J136" i="16"/>
  <c r="H136" i="16"/>
  <c r="F136" i="16"/>
  <c r="C136" i="16"/>
  <c r="J135" i="16"/>
  <c r="H135" i="16"/>
  <c r="F135" i="16"/>
  <c r="C135" i="16"/>
  <c r="J134" i="16"/>
  <c r="H134" i="16"/>
  <c r="F134" i="16"/>
  <c r="C134" i="16"/>
  <c r="J133" i="16"/>
  <c r="H133" i="16"/>
  <c r="F133" i="16"/>
  <c r="C133" i="16"/>
  <c r="J132" i="16"/>
  <c r="H132" i="16"/>
  <c r="F132" i="16"/>
  <c r="C132" i="16"/>
  <c r="J131" i="16"/>
  <c r="H131" i="16"/>
  <c r="F131" i="16"/>
  <c r="C131" i="16"/>
  <c r="J145" i="15"/>
  <c r="H145" i="15"/>
  <c r="F145" i="15"/>
  <c r="C145" i="15"/>
  <c r="J144" i="15"/>
  <c r="H144" i="15"/>
  <c r="F144" i="15"/>
  <c r="C144" i="15"/>
  <c r="J143" i="15"/>
  <c r="H143" i="15"/>
  <c r="F143" i="15"/>
  <c r="C143" i="15"/>
  <c r="J142" i="15"/>
  <c r="H142" i="15"/>
  <c r="F142" i="15"/>
  <c r="C142" i="15"/>
  <c r="J141" i="15"/>
  <c r="H141" i="15"/>
  <c r="F141" i="15"/>
  <c r="C141" i="15"/>
  <c r="J140" i="15"/>
  <c r="H140" i="15"/>
  <c r="F140" i="15"/>
  <c r="C140" i="15"/>
  <c r="J139" i="15"/>
  <c r="H139" i="15"/>
  <c r="F139" i="15"/>
  <c r="C139" i="15"/>
  <c r="J138" i="15"/>
  <c r="H138" i="15"/>
  <c r="F138" i="15"/>
  <c r="C138" i="15"/>
  <c r="J137" i="15"/>
  <c r="H137" i="15"/>
  <c r="F137" i="15"/>
  <c r="C137" i="15"/>
  <c r="J136" i="15"/>
  <c r="H136" i="15"/>
  <c r="F136" i="15"/>
  <c r="C136" i="15"/>
  <c r="J135" i="15"/>
  <c r="H135" i="15"/>
  <c r="F135" i="15"/>
  <c r="C135" i="15"/>
  <c r="J134" i="15"/>
  <c r="H134" i="15"/>
  <c r="F134" i="15"/>
  <c r="C134" i="15"/>
  <c r="J133" i="15"/>
  <c r="H133" i="15"/>
  <c r="F133" i="15"/>
  <c r="C133" i="15"/>
  <c r="J132" i="15"/>
  <c r="H132" i="15"/>
  <c r="F132" i="15"/>
  <c r="C132" i="15"/>
  <c r="J131" i="15"/>
  <c r="H131" i="15"/>
  <c r="F131" i="15"/>
  <c r="C131" i="15"/>
  <c r="J145" i="14"/>
  <c r="H145" i="14"/>
  <c r="F145" i="14"/>
  <c r="C145" i="14"/>
  <c r="J144" i="14"/>
  <c r="H144" i="14"/>
  <c r="F144" i="14"/>
  <c r="C144" i="14"/>
  <c r="J143" i="14"/>
  <c r="H143" i="14"/>
  <c r="F143" i="14"/>
  <c r="C143" i="14"/>
  <c r="J142" i="14"/>
  <c r="H142" i="14"/>
  <c r="F142" i="14"/>
  <c r="C142" i="14"/>
  <c r="J141" i="14"/>
  <c r="H141" i="14"/>
  <c r="F141" i="14"/>
  <c r="C141" i="14"/>
  <c r="J140" i="14"/>
  <c r="H140" i="14"/>
  <c r="F140" i="14"/>
  <c r="C140" i="14"/>
  <c r="J139" i="14"/>
  <c r="H139" i="14"/>
  <c r="F139" i="14"/>
  <c r="C139" i="14"/>
  <c r="J138" i="14"/>
  <c r="H138" i="14"/>
  <c r="F138" i="14"/>
  <c r="C138" i="14"/>
  <c r="J137" i="14"/>
  <c r="H137" i="14"/>
  <c r="F137" i="14"/>
  <c r="C137" i="14"/>
  <c r="J136" i="14"/>
  <c r="H136" i="14"/>
  <c r="F136" i="14"/>
  <c r="C136" i="14"/>
  <c r="J135" i="14"/>
  <c r="H135" i="14"/>
  <c r="F135" i="14"/>
  <c r="C135" i="14"/>
  <c r="J134" i="14"/>
  <c r="H134" i="14"/>
  <c r="F134" i="14"/>
  <c r="C134" i="14"/>
  <c r="J133" i="14"/>
  <c r="H133" i="14"/>
  <c r="F133" i="14"/>
  <c r="C133" i="14"/>
  <c r="J132" i="14"/>
  <c r="H132" i="14"/>
  <c r="F132" i="14"/>
  <c r="C132" i="14"/>
  <c r="J131" i="14"/>
  <c r="H131" i="14"/>
  <c r="F131" i="14"/>
  <c r="C131" i="14"/>
  <c r="J146" i="13"/>
  <c r="H146" i="13"/>
  <c r="F146" i="13"/>
  <c r="C146" i="13"/>
  <c r="J145" i="13"/>
  <c r="H145" i="13"/>
  <c r="F145" i="13"/>
  <c r="C145" i="13"/>
  <c r="J144" i="13"/>
  <c r="H144" i="13"/>
  <c r="F144" i="13"/>
  <c r="C144" i="13"/>
  <c r="J143" i="13"/>
  <c r="H143" i="13"/>
  <c r="F143" i="13"/>
  <c r="C143" i="13"/>
  <c r="J142" i="13"/>
  <c r="H142" i="13"/>
  <c r="F142" i="13"/>
  <c r="C142" i="13"/>
  <c r="J141" i="13"/>
  <c r="H141" i="13"/>
  <c r="F141" i="13"/>
  <c r="C141" i="13"/>
  <c r="J140" i="13"/>
  <c r="H140" i="13"/>
  <c r="F140" i="13"/>
  <c r="C140" i="13"/>
  <c r="J139" i="13"/>
  <c r="H139" i="13"/>
  <c r="F139" i="13"/>
  <c r="C139" i="13"/>
  <c r="J138" i="13"/>
  <c r="H138" i="13"/>
  <c r="F138" i="13"/>
  <c r="C138" i="13"/>
  <c r="J137" i="13"/>
  <c r="H137" i="13"/>
  <c r="F137" i="13"/>
  <c r="C137" i="13"/>
  <c r="J136" i="13"/>
  <c r="H136" i="13"/>
  <c r="F136" i="13"/>
  <c r="C136" i="13"/>
  <c r="J135" i="13"/>
  <c r="H135" i="13"/>
  <c r="F135" i="13"/>
  <c r="C135" i="13"/>
  <c r="J134" i="13"/>
  <c r="H134" i="13"/>
  <c r="F134" i="13"/>
  <c r="C134" i="13"/>
  <c r="J133" i="13"/>
  <c r="H133" i="13"/>
  <c r="F133" i="13"/>
  <c r="C133" i="13"/>
  <c r="J132" i="13"/>
  <c r="H132" i="13"/>
  <c r="F132" i="13"/>
  <c r="C132" i="13"/>
  <c r="J145" i="12"/>
  <c r="H145" i="12"/>
  <c r="F145" i="12"/>
  <c r="C145" i="12"/>
  <c r="J144" i="12"/>
  <c r="H144" i="12"/>
  <c r="F144" i="12"/>
  <c r="C144" i="12"/>
  <c r="J143" i="12"/>
  <c r="H143" i="12"/>
  <c r="F143" i="12"/>
  <c r="C143" i="12"/>
  <c r="J142" i="12"/>
  <c r="H142" i="12"/>
  <c r="F142" i="12"/>
  <c r="C142" i="12"/>
  <c r="J141" i="12"/>
  <c r="H141" i="12"/>
  <c r="F141" i="12"/>
  <c r="C141" i="12"/>
  <c r="J140" i="12"/>
  <c r="H140" i="12"/>
  <c r="F140" i="12"/>
  <c r="C140" i="12"/>
  <c r="J139" i="12"/>
  <c r="H139" i="12"/>
  <c r="F139" i="12"/>
  <c r="C139" i="12"/>
  <c r="J138" i="12"/>
  <c r="H138" i="12"/>
  <c r="F138" i="12"/>
  <c r="C138" i="12"/>
  <c r="J137" i="12"/>
  <c r="H137" i="12"/>
  <c r="F137" i="12"/>
  <c r="C137" i="12"/>
  <c r="J136" i="12"/>
  <c r="H136" i="12"/>
  <c r="F136" i="12"/>
  <c r="C136" i="12"/>
  <c r="J135" i="12"/>
  <c r="H135" i="12"/>
  <c r="F135" i="12"/>
  <c r="C135" i="12"/>
  <c r="J134" i="12"/>
  <c r="H134" i="12"/>
  <c r="F134" i="12"/>
  <c r="C134" i="12"/>
  <c r="J133" i="12"/>
  <c r="H133" i="12"/>
  <c r="F133" i="12"/>
  <c r="C133" i="12"/>
  <c r="J132" i="12"/>
  <c r="H132" i="12"/>
  <c r="F132" i="12"/>
  <c r="C132" i="12"/>
  <c r="J131" i="12"/>
  <c r="H131" i="12"/>
  <c r="F131" i="12"/>
  <c r="C131" i="12"/>
  <c r="J145" i="11"/>
  <c r="H145" i="11"/>
  <c r="F145" i="11"/>
  <c r="C145" i="11"/>
  <c r="J144" i="11"/>
  <c r="H144" i="11"/>
  <c r="F144" i="11"/>
  <c r="C144" i="11"/>
  <c r="J143" i="11"/>
  <c r="H143" i="11"/>
  <c r="F143" i="11"/>
  <c r="C143" i="11"/>
  <c r="J142" i="11"/>
  <c r="H142" i="11"/>
  <c r="F142" i="11"/>
  <c r="C142" i="11"/>
  <c r="J141" i="11"/>
  <c r="H141" i="11"/>
  <c r="F141" i="11"/>
  <c r="C141" i="11"/>
  <c r="J140" i="11"/>
  <c r="H140" i="11"/>
  <c r="F140" i="11"/>
  <c r="C140" i="11"/>
  <c r="J139" i="11"/>
  <c r="H139" i="11"/>
  <c r="F139" i="11"/>
  <c r="C139" i="11"/>
  <c r="J138" i="11"/>
  <c r="H138" i="11"/>
  <c r="F138" i="11"/>
  <c r="C138" i="11"/>
  <c r="J137" i="11"/>
  <c r="H137" i="11"/>
  <c r="F137" i="11"/>
  <c r="C137" i="11"/>
  <c r="J136" i="11"/>
  <c r="H136" i="11"/>
  <c r="F136" i="11"/>
  <c r="C136" i="11"/>
  <c r="J135" i="11"/>
  <c r="H135" i="11"/>
  <c r="F135" i="11"/>
  <c r="C135" i="11"/>
  <c r="J134" i="11"/>
  <c r="H134" i="11"/>
  <c r="F134" i="11"/>
  <c r="C134" i="11"/>
  <c r="J133" i="11"/>
  <c r="H133" i="11"/>
  <c r="F133" i="11"/>
  <c r="C133" i="11"/>
  <c r="J132" i="11"/>
  <c r="H132" i="11"/>
  <c r="F132" i="11"/>
  <c r="C132" i="11"/>
  <c r="J131" i="11"/>
  <c r="H131" i="11"/>
  <c r="F131" i="11"/>
  <c r="C131" i="11"/>
  <c r="J145" i="10"/>
  <c r="H145" i="10"/>
  <c r="F145" i="10"/>
  <c r="C145" i="10"/>
  <c r="J144" i="10"/>
  <c r="H144" i="10"/>
  <c r="F144" i="10"/>
  <c r="C144" i="10"/>
  <c r="J143" i="10"/>
  <c r="H143" i="10"/>
  <c r="F143" i="10"/>
  <c r="C143" i="10"/>
  <c r="J142" i="10"/>
  <c r="H142" i="10"/>
  <c r="F142" i="10"/>
  <c r="C142" i="10"/>
  <c r="J141" i="10"/>
  <c r="H141" i="10"/>
  <c r="F141" i="10"/>
  <c r="C141" i="10"/>
  <c r="J140" i="10"/>
  <c r="H140" i="10"/>
  <c r="F140" i="10"/>
  <c r="C140" i="10"/>
  <c r="J139" i="10"/>
  <c r="H139" i="10"/>
  <c r="F139" i="10"/>
  <c r="C139" i="10"/>
  <c r="J138" i="10"/>
  <c r="H138" i="10"/>
  <c r="F138" i="10"/>
  <c r="C138" i="10"/>
  <c r="J137" i="10"/>
  <c r="H137" i="10"/>
  <c r="F137" i="10"/>
  <c r="C137" i="10"/>
  <c r="J136" i="10"/>
  <c r="H136" i="10"/>
  <c r="F136" i="10"/>
  <c r="C136" i="10"/>
  <c r="J135" i="10"/>
  <c r="H135" i="10"/>
  <c r="F135" i="10"/>
  <c r="C135" i="10"/>
  <c r="J134" i="10"/>
  <c r="H134" i="10"/>
  <c r="F134" i="10"/>
  <c r="C134" i="10"/>
  <c r="J133" i="10"/>
  <c r="H133" i="10"/>
  <c r="F133" i="10"/>
  <c r="C133" i="10"/>
  <c r="J132" i="10"/>
  <c r="H132" i="10"/>
  <c r="F132" i="10"/>
  <c r="C132" i="10"/>
  <c r="J131" i="10"/>
  <c r="H131" i="10"/>
  <c r="F131" i="10"/>
  <c r="C131" i="10"/>
  <c r="J145" i="9"/>
  <c r="H145" i="9"/>
  <c r="F145" i="9"/>
  <c r="C145" i="9"/>
  <c r="J144" i="9"/>
  <c r="H144" i="9"/>
  <c r="F144" i="9"/>
  <c r="C144" i="9"/>
  <c r="J143" i="9"/>
  <c r="H143" i="9"/>
  <c r="F143" i="9"/>
  <c r="C143" i="9"/>
  <c r="J142" i="9"/>
  <c r="H142" i="9"/>
  <c r="F142" i="9"/>
  <c r="C142" i="9"/>
  <c r="J141" i="9"/>
  <c r="H141" i="9"/>
  <c r="F141" i="9"/>
  <c r="C141" i="9"/>
  <c r="J140" i="9"/>
  <c r="H140" i="9"/>
  <c r="F140" i="9"/>
  <c r="C140" i="9"/>
  <c r="J139" i="9"/>
  <c r="H139" i="9"/>
  <c r="F139" i="9"/>
  <c r="C139" i="9"/>
  <c r="J138" i="9"/>
  <c r="H138" i="9"/>
  <c r="F138" i="9"/>
  <c r="C138" i="9"/>
  <c r="J137" i="9"/>
  <c r="H137" i="9"/>
  <c r="F137" i="9"/>
  <c r="C137" i="9"/>
  <c r="J136" i="9"/>
  <c r="H136" i="9"/>
  <c r="F136" i="9"/>
  <c r="C136" i="9"/>
  <c r="J135" i="9"/>
  <c r="H135" i="9"/>
  <c r="F135" i="9"/>
  <c r="C135" i="9"/>
  <c r="J134" i="9"/>
  <c r="H134" i="9"/>
  <c r="F134" i="9"/>
  <c r="C134" i="9"/>
  <c r="J133" i="9"/>
  <c r="H133" i="9"/>
  <c r="F133" i="9"/>
  <c r="C133" i="9"/>
  <c r="J132" i="9"/>
  <c r="H132" i="9"/>
  <c r="F132" i="9"/>
  <c r="C132" i="9"/>
  <c r="J131" i="9"/>
  <c r="H131" i="9"/>
  <c r="F131" i="9"/>
  <c r="C131" i="9"/>
  <c r="J145" i="3"/>
  <c r="H145" i="3"/>
  <c r="F145" i="3"/>
  <c r="C145" i="3"/>
  <c r="J144" i="3"/>
  <c r="H144" i="3"/>
  <c r="F144" i="3"/>
  <c r="C144" i="3"/>
  <c r="J143" i="3"/>
  <c r="H143" i="3"/>
  <c r="F143" i="3"/>
  <c r="C143" i="3"/>
  <c r="J142" i="3"/>
  <c r="H142" i="3"/>
  <c r="F142" i="3"/>
  <c r="C142" i="3"/>
  <c r="J141" i="3"/>
  <c r="H141" i="3"/>
  <c r="F141" i="3"/>
  <c r="C141" i="3"/>
  <c r="J140" i="3"/>
  <c r="H140" i="3"/>
  <c r="F140" i="3"/>
  <c r="C140" i="3"/>
  <c r="J139" i="3"/>
  <c r="H139" i="3"/>
  <c r="F139" i="3"/>
  <c r="C139" i="3"/>
  <c r="J138" i="3"/>
  <c r="H138" i="3"/>
  <c r="F138" i="3"/>
  <c r="C138" i="3"/>
  <c r="J137" i="3"/>
  <c r="H137" i="3"/>
  <c r="F137" i="3"/>
  <c r="C137" i="3"/>
  <c r="J136" i="3"/>
  <c r="H136" i="3"/>
  <c r="F136" i="3"/>
  <c r="C136" i="3"/>
  <c r="J135" i="3"/>
  <c r="H135" i="3"/>
  <c r="F135" i="3"/>
  <c r="C135" i="3"/>
  <c r="J134" i="3"/>
  <c r="H134" i="3"/>
  <c r="F134" i="3"/>
  <c r="C134" i="3"/>
  <c r="J133" i="3"/>
  <c r="H133" i="3"/>
  <c r="F133" i="3"/>
  <c r="C133" i="3"/>
  <c r="J132" i="3"/>
  <c r="H132" i="3"/>
  <c r="F132" i="3"/>
  <c r="C132" i="3"/>
  <c r="J131" i="3"/>
  <c r="H131" i="3"/>
  <c r="F131" i="3"/>
  <c r="C131" i="3"/>
  <c r="J132" i="28"/>
  <c r="H132" i="28"/>
  <c r="F132" i="28"/>
  <c r="C132" i="28"/>
  <c r="J131" i="28"/>
  <c r="H131" i="28"/>
  <c r="F131" i="28"/>
  <c r="C131" i="28"/>
  <c r="J130" i="28"/>
  <c r="H130" i="28"/>
  <c r="F130" i="28"/>
  <c r="C130" i="28"/>
  <c r="J129" i="28"/>
  <c r="H129" i="28"/>
  <c r="F129" i="28"/>
  <c r="C129" i="28"/>
  <c r="C130" i="26" l="1"/>
  <c r="DL28" i="5" l="1"/>
  <c r="DN28" i="5" s="1"/>
  <c r="D147" i="28" s="1"/>
  <c r="DL27" i="5"/>
  <c r="DN27" i="5" s="1"/>
  <c r="D145" i="27" s="1"/>
  <c r="DL26" i="5"/>
  <c r="DN26" i="5" s="1"/>
  <c r="D145" i="26" s="1"/>
  <c r="DL25" i="5"/>
  <c r="DN25" i="5" s="1"/>
  <c r="D145" i="25" s="1"/>
  <c r="DL24" i="5"/>
  <c r="DN24" i="5" s="1"/>
  <c r="D145" i="24" s="1"/>
  <c r="DL23" i="5"/>
  <c r="DN23" i="5" s="1"/>
  <c r="D145" i="23" s="1"/>
  <c r="DL22" i="5"/>
  <c r="DN22" i="5" s="1"/>
  <c r="D145" i="22" s="1"/>
  <c r="DL21" i="5"/>
  <c r="DN21" i="5" s="1"/>
  <c r="D145" i="21" s="1"/>
  <c r="DL20" i="5"/>
  <c r="DN20" i="5" s="1"/>
  <c r="D145" i="20" s="1"/>
  <c r="DL19" i="5"/>
  <c r="DN19" i="5" s="1"/>
  <c r="D145" i="19" s="1"/>
  <c r="DL18" i="5"/>
  <c r="DN18" i="5" s="1"/>
  <c r="D145" i="18" s="1"/>
  <c r="DL17" i="5"/>
  <c r="DN17" i="5" s="1"/>
  <c r="D145" i="17" s="1"/>
  <c r="DL16" i="5"/>
  <c r="DN16" i="5" s="1"/>
  <c r="D145" i="16" s="1"/>
  <c r="DL15" i="5"/>
  <c r="DN15" i="5" s="1"/>
  <c r="D145" i="15" s="1"/>
  <c r="DL14" i="5"/>
  <c r="DN14" i="5" s="1"/>
  <c r="D145" i="14" s="1"/>
  <c r="DL13" i="5"/>
  <c r="DN13" i="5" s="1"/>
  <c r="D146" i="13" s="1"/>
  <c r="DL12" i="5"/>
  <c r="DN12" i="5" s="1"/>
  <c r="D145" i="12" s="1"/>
  <c r="DL11" i="5"/>
  <c r="DN11" i="5" s="1"/>
  <c r="D145" i="11" s="1"/>
  <c r="DL10" i="5"/>
  <c r="DN10" i="5" s="1"/>
  <c r="D145" i="10" s="1"/>
  <c r="DL9" i="5"/>
  <c r="DN9" i="5" s="1"/>
  <c r="D145" i="9" s="1"/>
  <c r="DL8" i="5"/>
  <c r="DN8" i="5" s="1"/>
  <c r="D145" i="3" s="1"/>
  <c r="DH28" i="5"/>
  <c r="DJ28" i="5" s="1"/>
  <c r="D146" i="28" s="1"/>
  <c r="DH27" i="5"/>
  <c r="DJ27" i="5" s="1"/>
  <c r="D144" i="27" s="1"/>
  <c r="DH26" i="5"/>
  <c r="DJ26" i="5" s="1"/>
  <c r="D144" i="26" s="1"/>
  <c r="DH25" i="5"/>
  <c r="DJ25" i="5" s="1"/>
  <c r="D144" i="25" s="1"/>
  <c r="DH24" i="5"/>
  <c r="DJ24" i="5" s="1"/>
  <c r="D144" i="24" s="1"/>
  <c r="DH23" i="5"/>
  <c r="DJ23" i="5" s="1"/>
  <c r="D144" i="23" s="1"/>
  <c r="DH22" i="5"/>
  <c r="DJ22" i="5" s="1"/>
  <c r="D144" i="22" s="1"/>
  <c r="DH21" i="5"/>
  <c r="DJ21" i="5" s="1"/>
  <c r="D144" i="21" s="1"/>
  <c r="DH20" i="5"/>
  <c r="DJ20" i="5" s="1"/>
  <c r="D144" i="20" s="1"/>
  <c r="DH19" i="5"/>
  <c r="DJ19" i="5" s="1"/>
  <c r="D144" i="19" s="1"/>
  <c r="DH18" i="5"/>
  <c r="DJ18" i="5" s="1"/>
  <c r="D144" i="18" s="1"/>
  <c r="DH17" i="5"/>
  <c r="DJ17" i="5" s="1"/>
  <c r="D144" i="17" s="1"/>
  <c r="DH16" i="5"/>
  <c r="DJ16" i="5" s="1"/>
  <c r="D144" i="16" s="1"/>
  <c r="DH15" i="5"/>
  <c r="DJ15" i="5" s="1"/>
  <c r="D144" i="15" s="1"/>
  <c r="DH14" i="5"/>
  <c r="DJ14" i="5" s="1"/>
  <c r="D144" i="14" s="1"/>
  <c r="DH13" i="5"/>
  <c r="DJ13" i="5" s="1"/>
  <c r="D145" i="13" s="1"/>
  <c r="DH12" i="5"/>
  <c r="DJ12" i="5" s="1"/>
  <c r="D144" i="12" s="1"/>
  <c r="DH11" i="5"/>
  <c r="DJ11" i="5" s="1"/>
  <c r="D144" i="11" s="1"/>
  <c r="DH10" i="5"/>
  <c r="DJ10" i="5" s="1"/>
  <c r="D144" i="10" s="1"/>
  <c r="DH9" i="5"/>
  <c r="DJ9" i="5" s="1"/>
  <c r="D144" i="9" s="1"/>
  <c r="DH8" i="5"/>
  <c r="DJ8" i="5" s="1"/>
  <c r="D144" i="3" s="1"/>
  <c r="DD28" i="5"/>
  <c r="DF28" i="5" s="1"/>
  <c r="D145" i="28" s="1"/>
  <c r="DD27" i="5"/>
  <c r="DF27" i="5" s="1"/>
  <c r="D143" i="27" s="1"/>
  <c r="DD26" i="5"/>
  <c r="DF26" i="5" s="1"/>
  <c r="D143" i="26" s="1"/>
  <c r="DD25" i="5"/>
  <c r="DF25" i="5" s="1"/>
  <c r="D143" i="25" s="1"/>
  <c r="DD24" i="5"/>
  <c r="DF24" i="5" s="1"/>
  <c r="D143" i="24" s="1"/>
  <c r="DD23" i="5"/>
  <c r="DF23" i="5" s="1"/>
  <c r="D143" i="23" s="1"/>
  <c r="DD22" i="5"/>
  <c r="DF22" i="5" s="1"/>
  <c r="D143" i="22" s="1"/>
  <c r="DD21" i="5"/>
  <c r="DF21" i="5" s="1"/>
  <c r="D143" i="21" s="1"/>
  <c r="DD20" i="5"/>
  <c r="DF20" i="5" s="1"/>
  <c r="D143" i="20" s="1"/>
  <c r="DD19" i="5"/>
  <c r="DF19" i="5" s="1"/>
  <c r="D143" i="19" s="1"/>
  <c r="DD18" i="5"/>
  <c r="DF18" i="5" s="1"/>
  <c r="D143" i="18" s="1"/>
  <c r="DD17" i="5"/>
  <c r="DF17" i="5" s="1"/>
  <c r="D143" i="17" s="1"/>
  <c r="DD16" i="5"/>
  <c r="DF16" i="5" s="1"/>
  <c r="D143" i="16" s="1"/>
  <c r="DD15" i="5"/>
  <c r="DF15" i="5" s="1"/>
  <c r="D143" i="15" s="1"/>
  <c r="DD14" i="5"/>
  <c r="DF14" i="5" s="1"/>
  <c r="D143" i="14" s="1"/>
  <c r="DD13" i="5"/>
  <c r="DF13" i="5" s="1"/>
  <c r="D144" i="13" s="1"/>
  <c r="DD12" i="5"/>
  <c r="DF12" i="5" s="1"/>
  <c r="D143" i="12" s="1"/>
  <c r="DD11" i="5"/>
  <c r="DF11" i="5" s="1"/>
  <c r="D143" i="11" s="1"/>
  <c r="DD10" i="5"/>
  <c r="DF10" i="5" s="1"/>
  <c r="D143" i="10" s="1"/>
  <c r="DD9" i="5"/>
  <c r="DF9" i="5" s="1"/>
  <c r="D143" i="9" s="1"/>
  <c r="DD8" i="5"/>
  <c r="DF8" i="5" s="1"/>
  <c r="D143" i="3" s="1"/>
  <c r="CZ28" i="5"/>
  <c r="DB28" i="5" s="1"/>
  <c r="D144" i="28" s="1"/>
  <c r="CZ27" i="5"/>
  <c r="DB27" i="5" s="1"/>
  <c r="D142" i="27" s="1"/>
  <c r="CZ26" i="5"/>
  <c r="DB26" i="5" s="1"/>
  <c r="D142" i="26" s="1"/>
  <c r="CZ25" i="5"/>
  <c r="DB25" i="5" s="1"/>
  <c r="D142" i="25" s="1"/>
  <c r="CZ24" i="5"/>
  <c r="DB24" i="5" s="1"/>
  <c r="D142" i="24" s="1"/>
  <c r="CZ23" i="5"/>
  <c r="DB23" i="5" s="1"/>
  <c r="D142" i="23" s="1"/>
  <c r="CZ22" i="5"/>
  <c r="DB22" i="5" s="1"/>
  <c r="D142" i="22" s="1"/>
  <c r="CZ21" i="5"/>
  <c r="DB21" i="5" s="1"/>
  <c r="D142" i="21" s="1"/>
  <c r="CZ20" i="5"/>
  <c r="DB20" i="5" s="1"/>
  <c r="D142" i="20" s="1"/>
  <c r="CZ19" i="5"/>
  <c r="DB19" i="5" s="1"/>
  <c r="D142" i="19" s="1"/>
  <c r="CZ18" i="5"/>
  <c r="DB18" i="5" s="1"/>
  <c r="D142" i="18" s="1"/>
  <c r="CZ17" i="5"/>
  <c r="DB17" i="5" s="1"/>
  <c r="D142" i="17" s="1"/>
  <c r="CZ16" i="5"/>
  <c r="DB16" i="5" s="1"/>
  <c r="D142" i="16" s="1"/>
  <c r="CZ15" i="5"/>
  <c r="DB15" i="5" s="1"/>
  <c r="D142" i="15" s="1"/>
  <c r="CZ14" i="5"/>
  <c r="DB14" i="5" s="1"/>
  <c r="D142" i="14" s="1"/>
  <c r="CZ13" i="5"/>
  <c r="DB13" i="5" s="1"/>
  <c r="D143" i="13" s="1"/>
  <c r="CZ12" i="5"/>
  <c r="DB12" i="5" s="1"/>
  <c r="D142" i="12" s="1"/>
  <c r="CZ11" i="5"/>
  <c r="DB11" i="5" s="1"/>
  <c r="D142" i="11" s="1"/>
  <c r="CZ10" i="5"/>
  <c r="DB10" i="5" s="1"/>
  <c r="D142" i="10" s="1"/>
  <c r="CZ9" i="5"/>
  <c r="DB9" i="5" s="1"/>
  <c r="D142" i="9" s="1"/>
  <c r="CZ8" i="5"/>
  <c r="DB8" i="5" s="1"/>
  <c r="D142" i="3" s="1"/>
  <c r="CV28" i="5"/>
  <c r="CX28" i="5" s="1"/>
  <c r="D143" i="28" s="1"/>
  <c r="CV27" i="5"/>
  <c r="CX27" i="5" s="1"/>
  <c r="D141" i="27" s="1"/>
  <c r="CV26" i="5"/>
  <c r="CX26" i="5" s="1"/>
  <c r="D141" i="26" s="1"/>
  <c r="CV25" i="5"/>
  <c r="CX25" i="5" s="1"/>
  <c r="D141" i="25" s="1"/>
  <c r="CV24" i="5"/>
  <c r="CX24" i="5" s="1"/>
  <c r="D141" i="24" s="1"/>
  <c r="CV23" i="5"/>
  <c r="CX23" i="5" s="1"/>
  <c r="D141" i="23" s="1"/>
  <c r="CV22" i="5"/>
  <c r="CX22" i="5" s="1"/>
  <c r="D141" i="22" s="1"/>
  <c r="CV21" i="5"/>
  <c r="CX21" i="5" s="1"/>
  <c r="D141" i="21" s="1"/>
  <c r="CV20" i="5"/>
  <c r="CX20" i="5" s="1"/>
  <c r="D141" i="20" s="1"/>
  <c r="CV19" i="5"/>
  <c r="CX19" i="5" s="1"/>
  <c r="D141" i="19" s="1"/>
  <c r="CV18" i="5"/>
  <c r="CX18" i="5" s="1"/>
  <c r="D141" i="18" s="1"/>
  <c r="CV17" i="5"/>
  <c r="CX17" i="5" s="1"/>
  <c r="D141" i="17" s="1"/>
  <c r="CV16" i="5"/>
  <c r="CX16" i="5" s="1"/>
  <c r="D141" i="16" s="1"/>
  <c r="CV15" i="5"/>
  <c r="CX15" i="5" s="1"/>
  <c r="D141" i="15" s="1"/>
  <c r="CV14" i="5"/>
  <c r="CX14" i="5" s="1"/>
  <c r="D141" i="14" s="1"/>
  <c r="CV13" i="5"/>
  <c r="CX13" i="5" s="1"/>
  <c r="D142" i="13" s="1"/>
  <c r="CV12" i="5"/>
  <c r="CX12" i="5" s="1"/>
  <c r="D141" i="12" s="1"/>
  <c r="CV11" i="5"/>
  <c r="CX11" i="5" s="1"/>
  <c r="D141" i="11" s="1"/>
  <c r="CV10" i="5"/>
  <c r="CX10" i="5" s="1"/>
  <c r="D141" i="10" s="1"/>
  <c r="CV9" i="5"/>
  <c r="CV8" i="5"/>
  <c r="CX8" i="5" s="1"/>
  <c r="D141" i="3" s="1"/>
  <c r="CR28" i="5"/>
  <c r="CT28" i="5" s="1"/>
  <c r="D142" i="28" s="1"/>
  <c r="CR27" i="5"/>
  <c r="CT27" i="5" s="1"/>
  <c r="D140" i="27" s="1"/>
  <c r="CR26" i="5"/>
  <c r="CT26" i="5" s="1"/>
  <c r="D140" i="26" s="1"/>
  <c r="CR25" i="5"/>
  <c r="CR24" i="5"/>
  <c r="CT24" i="5" s="1"/>
  <c r="D140" i="24" s="1"/>
  <c r="CR23" i="5"/>
  <c r="CT23" i="5" s="1"/>
  <c r="D140" i="23" s="1"/>
  <c r="CR22" i="5"/>
  <c r="CT22" i="5" s="1"/>
  <c r="D140" i="22" s="1"/>
  <c r="CR21" i="5"/>
  <c r="CR20" i="5"/>
  <c r="CT20" i="5" s="1"/>
  <c r="D140" i="20" s="1"/>
  <c r="CR19" i="5"/>
  <c r="CT19" i="5" s="1"/>
  <c r="D140" i="19" s="1"/>
  <c r="CR18" i="5"/>
  <c r="CT18" i="5" s="1"/>
  <c r="D140" i="18" s="1"/>
  <c r="CR17" i="5"/>
  <c r="CT17" i="5" s="1"/>
  <c r="D140" i="17" s="1"/>
  <c r="CR16" i="5"/>
  <c r="CT16" i="5" s="1"/>
  <c r="D140" i="16" s="1"/>
  <c r="CR15" i="5"/>
  <c r="CT15" i="5" s="1"/>
  <c r="D140" i="15" s="1"/>
  <c r="CR14" i="5"/>
  <c r="CT14" i="5" s="1"/>
  <c r="D140" i="14" s="1"/>
  <c r="CR13" i="5"/>
  <c r="CT13" i="5" s="1"/>
  <c r="D141" i="13" s="1"/>
  <c r="CR12" i="5"/>
  <c r="CT12" i="5" s="1"/>
  <c r="D140" i="12" s="1"/>
  <c r="CR11" i="5"/>
  <c r="CT11" i="5" s="1"/>
  <c r="D140" i="11" s="1"/>
  <c r="CR10" i="5"/>
  <c r="CT10" i="5" s="1"/>
  <c r="D140" i="10" s="1"/>
  <c r="CR9" i="5"/>
  <c r="CT9" i="5" s="1"/>
  <c r="D140" i="9" s="1"/>
  <c r="CR8" i="5"/>
  <c r="CT8" i="5" s="1"/>
  <c r="D140" i="3" s="1"/>
  <c r="CN28" i="5"/>
  <c r="CP28" i="5" s="1"/>
  <c r="D141" i="28" s="1"/>
  <c r="CN27" i="5"/>
  <c r="CP27" i="5" s="1"/>
  <c r="D139" i="27" s="1"/>
  <c r="CN26" i="5"/>
  <c r="CP26" i="5" s="1"/>
  <c r="D139" i="26" s="1"/>
  <c r="CN25" i="5"/>
  <c r="CP25" i="5" s="1"/>
  <c r="D139" i="25" s="1"/>
  <c r="CN24" i="5"/>
  <c r="CP24" i="5" s="1"/>
  <c r="D139" i="24" s="1"/>
  <c r="CN23" i="5"/>
  <c r="CP23" i="5" s="1"/>
  <c r="D139" i="23" s="1"/>
  <c r="CN22" i="5"/>
  <c r="CP22" i="5" s="1"/>
  <c r="D139" i="22" s="1"/>
  <c r="CN21" i="5"/>
  <c r="CP21" i="5" s="1"/>
  <c r="D139" i="21" s="1"/>
  <c r="CN20" i="5"/>
  <c r="CP20" i="5" s="1"/>
  <c r="D139" i="20" s="1"/>
  <c r="CN19" i="5"/>
  <c r="CP19" i="5" s="1"/>
  <c r="D139" i="19" s="1"/>
  <c r="CN18" i="5"/>
  <c r="CP18" i="5" s="1"/>
  <c r="D139" i="18" s="1"/>
  <c r="CN17" i="5"/>
  <c r="CP17" i="5" s="1"/>
  <c r="D139" i="17" s="1"/>
  <c r="CN16" i="5"/>
  <c r="CP16" i="5" s="1"/>
  <c r="D139" i="16" s="1"/>
  <c r="CN15" i="5"/>
  <c r="CP15" i="5" s="1"/>
  <c r="D139" i="15" s="1"/>
  <c r="CN14" i="5"/>
  <c r="CP14" i="5" s="1"/>
  <c r="D139" i="14" s="1"/>
  <c r="CN13" i="5"/>
  <c r="CN12" i="5"/>
  <c r="CP12" i="5" s="1"/>
  <c r="D139" i="12" s="1"/>
  <c r="CN11" i="5"/>
  <c r="CP11" i="5" s="1"/>
  <c r="D139" i="11" s="1"/>
  <c r="CN10" i="5"/>
  <c r="CP10" i="5" s="1"/>
  <c r="D139" i="10" s="1"/>
  <c r="CN9" i="5"/>
  <c r="CN8" i="5"/>
  <c r="CP8" i="5" s="1"/>
  <c r="D139" i="3" s="1"/>
  <c r="CJ28" i="5"/>
  <c r="CL28" i="5" s="1"/>
  <c r="D140" i="28" s="1"/>
  <c r="CJ27" i="5"/>
  <c r="CL27" i="5" s="1"/>
  <c r="D138" i="27" s="1"/>
  <c r="CJ26" i="5"/>
  <c r="CL26" i="5" s="1"/>
  <c r="D138" i="26" s="1"/>
  <c r="CJ25" i="5"/>
  <c r="CL25" i="5" s="1"/>
  <c r="D138" i="25" s="1"/>
  <c r="CJ24" i="5"/>
  <c r="CL24" i="5" s="1"/>
  <c r="D138" i="24" s="1"/>
  <c r="CJ23" i="5"/>
  <c r="CL23" i="5" s="1"/>
  <c r="D138" i="23" s="1"/>
  <c r="CJ22" i="5"/>
  <c r="CL22" i="5" s="1"/>
  <c r="D138" i="22" s="1"/>
  <c r="CJ21" i="5"/>
  <c r="CL21" i="5" s="1"/>
  <c r="D138" i="21" s="1"/>
  <c r="CJ20" i="5"/>
  <c r="CL20" i="5" s="1"/>
  <c r="D138" i="20" s="1"/>
  <c r="CJ19" i="5"/>
  <c r="CL19" i="5" s="1"/>
  <c r="D138" i="19" s="1"/>
  <c r="CJ18" i="5"/>
  <c r="CL18" i="5" s="1"/>
  <c r="D138" i="18" s="1"/>
  <c r="CJ17" i="5"/>
  <c r="CJ16" i="5"/>
  <c r="CL16" i="5" s="1"/>
  <c r="D138" i="16" s="1"/>
  <c r="CJ15" i="5"/>
  <c r="CL15" i="5" s="1"/>
  <c r="D138" i="15" s="1"/>
  <c r="CJ14" i="5"/>
  <c r="CL14" i="5" s="1"/>
  <c r="D138" i="14" s="1"/>
  <c r="CJ13" i="5"/>
  <c r="CL13" i="5" s="1"/>
  <c r="D139" i="13" s="1"/>
  <c r="CJ12" i="5"/>
  <c r="CL12" i="5" s="1"/>
  <c r="D138" i="12" s="1"/>
  <c r="CJ11" i="5"/>
  <c r="CL11" i="5" s="1"/>
  <c r="D138" i="11" s="1"/>
  <c r="CJ10" i="5"/>
  <c r="CL10" i="5" s="1"/>
  <c r="D138" i="10" s="1"/>
  <c r="CJ9" i="5"/>
  <c r="CJ8" i="5"/>
  <c r="CL8" i="5" s="1"/>
  <c r="D138" i="3" s="1"/>
  <c r="CF28" i="5"/>
  <c r="CH28" i="5" s="1"/>
  <c r="D139" i="28" s="1"/>
  <c r="CF27" i="5"/>
  <c r="CH27" i="5" s="1"/>
  <c r="D137" i="27" s="1"/>
  <c r="CF26" i="5"/>
  <c r="CH26" i="5" s="1"/>
  <c r="D137" i="26" s="1"/>
  <c r="CF25" i="5"/>
  <c r="CF24" i="5"/>
  <c r="CH24" i="5" s="1"/>
  <c r="D137" i="24" s="1"/>
  <c r="CF23" i="5"/>
  <c r="CH23" i="5" s="1"/>
  <c r="D137" i="23" s="1"/>
  <c r="CF22" i="5"/>
  <c r="CH22" i="5" s="1"/>
  <c r="D137" i="22" s="1"/>
  <c r="CF21" i="5"/>
  <c r="CF20" i="5"/>
  <c r="CH20" i="5" s="1"/>
  <c r="D137" i="20" s="1"/>
  <c r="CF19" i="5"/>
  <c r="CH19" i="5" s="1"/>
  <c r="D137" i="19" s="1"/>
  <c r="CF18" i="5"/>
  <c r="CH18" i="5" s="1"/>
  <c r="D137" i="18" s="1"/>
  <c r="CF17" i="5"/>
  <c r="CF16" i="5"/>
  <c r="CH16" i="5" s="1"/>
  <c r="D137" i="16" s="1"/>
  <c r="CF15" i="5"/>
  <c r="CH15" i="5" s="1"/>
  <c r="D137" i="15" s="1"/>
  <c r="CF14" i="5"/>
  <c r="CH14" i="5" s="1"/>
  <c r="D137" i="14" s="1"/>
  <c r="CF13" i="5"/>
  <c r="CF12" i="5"/>
  <c r="CH12" i="5" s="1"/>
  <c r="D137" i="12" s="1"/>
  <c r="CF11" i="5"/>
  <c r="CH11" i="5" s="1"/>
  <c r="D137" i="11" s="1"/>
  <c r="CF10" i="5"/>
  <c r="CH10" i="5" s="1"/>
  <c r="D137" i="10" s="1"/>
  <c r="CF9" i="5"/>
  <c r="CF8" i="5"/>
  <c r="CH8" i="5" s="1"/>
  <c r="D137" i="3" s="1"/>
  <c r="CB28" i="5"/>
  <c r="CD28" i="5" s="1"/>
  <c r="D138" i="28" s="1"/>
  <c r="CB27" i="5"/>
  <c r="CD27" i="5" s="1"/>
  <c r="D136" i="27" s="1"/>
  <c r="CB26" i="5"/>
  <c r="CD26" i="5" s="1"/>
  <c r="D136" i="26" s="1"/>
  <c r="CB25" i="5"/>
  <c r="CD25" i="5" s="1"/>
  <c r="D136" i="25" s="1"/>
  <c r="CB24" i="5"/>
  <c r="CD24" i="5" s="1"/>
  <c r="D136" i="24" s="1"/>
  <c r="CB23" i="5"/>
  <c r="CD23" i="5" s="1"/>
  <c r="D136" i="23" s="1"/>
  <c r="CB22" i="5"/>
  <c r="CD22" i="5" s="1"/>
  <c r="D136" i="22" s="1"/>
  <c r="CB21" i="5"/>
  <c r="CD21" i="5" s="1"/>
  <c r="D136" i="21" s="1"/>
  <c r="CB20" i="5"/>
  <c r="CD20" i="5" s="1"/>
  <c r="D136" i="20" s="1"/>
  <c r="CB19" i="5"/>
  <c r="CD19" i="5" s="1"/>
  <c r="D136" i="19" s="1"/>
  <c r="CB18" i="5"/>
  <c r="CD18" i="5" s="1"/>
  <c r="D136" i="18" s="1"/>
  <c r="CB17" i="5"/>
  <c r="CD17" i="5" s="1"/>
  <c r="D136" i="17" s="1"/>
  <c r="CB16" i="5"/>
  <c r="CD16" i="5" s="1"/>
  <c r="D136" i="16" s="1"/>
  <c r="CB15" i="5"/>
  <c r="CD15" i="5" s="1"/>
  <c r="D136" i="15" s="1"/>
  <c r="CB14" i="5"/>
  <c r="CD14" i="5" s="1"/>
  <c r="D136" i="14" s="1"/>
  <c r="CB13" i="5"/>
  <c r="CD13" i="5" s="1"/>
  <c r="D137" i="13" s="1"/>
  <c r="CB12" i="5"/>
  <c r="CD12" i="5" s="1"/>
  <c r="D136" i="12" s="1"/>
  <c r="CB11" i="5"/>
  <c r="CD11" i="5" s="1"/>
  <c r="D136" i="11" s="1"/>
  <c r="CB10" i="5"/>
  <c r="CD10" i="5" s="1"/>
  <c r="D136" i="10" s="1"/>
  <c r="CB9" i="5"/>
  <c r="CD9" i="5" s="1"/>
  <c r="D136" i="9" s="1"/>
  <c r="CB8" i="5"/>
  <c r="CD8" i="5" s="1"/>
  <c r="D136" i="3" s="1"/>
  <c r="BX28" i="5"/>
  <c r="BZ28" i="5" s="1"/>
  <c r="D137" i="28" s="1"/>
  <c r="BX27" i="5"/>
  <c r="BZ27" i="5" s="1"/>
  <c r="D135" i="27" s="1"/>
  <c r="BX26" i="5"/>
  <c r="BZ26" i="5" s="1"/>
  <c r="D135" i="26" s="1"/>
  <c r="BX25" i="5"/>
  <c r="BZ25" i="5" s="1"/>
  <c r="D135" i="25" s="1"/>
  <c r="BX24" i="5"/>
  <c r="BZ24" i="5" s="1"/>
  <c r="D135" i="24" s="1"/>
  <c r="BX23" i="5"/>
  <c r="BZ23" i="5" s="1"/>
  <c r="D135" i="23" s="1"/>
  <c r="BX22" i="5"/>
  <c r="BZ22" i="5" s="1"/>
  <c r="D135" i="22" s="1"/>
  <c r="BX21" i="5"/>
  <c r="BZ21" i="5" s="1"/>
  <c r="D135" i="21" s="1"/>
  <c r="BX20" i="5"/>
  <c r="BZ20" i="5" s="1"/>
  <c r="D135" i="20" s="1"/>
  <c r="BX19" i="5"/>
  <c r="BZ19" i="5" s="1"/>
  <c r="D135" i="19" s="1"/>
  <c r="BX18" i="5"/>
  <c r="BZ18" i="5" s="1"/>
  <c r="D135" i="18" s="1"/>
  <c r="BX17" i="5"/>
  <c r="BX16" i="5"/>
  <c r="BZ16" i="5" s="1"/>
  <c r="D135" i="16" s="1"/>
  <c r="BX15" i="5"/>
  <c r="BZ15" i="5" s="1"/>
  <c r="D135" i="15" s="1"/>
  <c r="BX14" i="5"/>
  <c r="BZ14" i="5" s="1"/>
  <c r="D135" i="14" s="1"/>
  <c r="BX13" i="5"/>
  <c r="BZ13" i="5" s="1"/>
  <c r="D136" i="13" s="1"/>
  <c r="BX12" i="5"/>
  <c r="BZ12" i="5" s="1"/>
  <c r="D135" i="12" s="1"/>
  <c r="BX11" i="5"/>
  <c r="BZ11" i="5" s="1"/>
  <c r="D135" i="11" s="1"/>
  <c r="BX10" i="5"/>
  <c r="BZ10" i="5" s="1"/>
  <c r="D135" i="10" s="1"/>
  <c r="BX9" i="5"/>
  <c r="BX8" i="5"/>
  <c r="BZ8" i="5" s="1"/>
  <c r="D135" i="3" s="1"/>
  <c r="BT28" i="5"/>
  <c r="BV28" i="5" s="1"/>
  <c r="D136" i="28" s="1"/>
  <c r="BT27" i="5"/>
  <c r="BV27" i="5" s="1"/>
  <c r="D134" i="27" s="1"/>
  <c r="BT26" i="5"/>
  <c r="BV26" i="5" s="1"/>
  <c r="D134" i="26" s="1"/>
  <c r="BT25" i="5"/>
  <c r="BV25" i="5" s="1"/>
  <c r="D134" i="25" s="1"/>
  <c r="BT24" i="5"/>
  <c r="BV24" i="5" s="1"/>
  <c r="D134" i="24" s="1"/>
  <c r="BT23" i="5"/>
  <c r="BV23" i="5" s="1"/>
  <c r="D134" i="23" s="1"/>
  <c r="BT22" i="5"/>
  <c r="BV22" i="5" s="1"/>
  <c r="D134" i="22" s="1"/>
  <c r="BT21" i="5"/>
  <c r="BV21" i="5" s="1"/>
  <c r="D134" i="21" s="1"/>
  <c r="BT20" i="5"/>
  <c r="BV20" i="5" s="1"/>
  <c r="D134" i="20" s="1"/>
  <c r="BT19" i="5"/>
  <c r="BV19" i="5" s="1"/>
  <c r="D134" i="19" s="1"/>
  <c r="BT18" i="5"/>
  <c r="BV18" i="5" s="1"/>
  <c r="D134" i="18" s="1"/>
  <c r="BT17" i="5"/>
  <c r="BV17" i="5" s="1"/>
  <c r="D134" i="17" s="1"/>
  <c r="BT16" i="5"/>
  <c r="BV16" i="5" s="1"/>
  <c r="D134" i="16" s="1"/>
  <c r="BT15" i="5"/>
  <c r="BV15" i="5" s="1"/>
  <c r="D134" i="15" s="1"/>
  <c r="BT14" i="5"/>
  <c r="BV14" i="5" s="1"/>
  <c r="D134" i="14" s="1"/>
  <c r="BT13" i="5"/>
  <c r="BV13" i="5" s="1"/>
  <c r="D135" i="13" s="1"/>
  <c r="BT12" i="5"/>
  <c r="BV12" i="5" s="1"/>
  <c r="D134" i="12" s="1"/>
  <c r="BT11" i="5"/>
  <c r="BV11" i="5" s="1"/>
  <c r="D134" i="11" s="1"/>
  <c r="BT10" i="5"/>
  <c r="BV10" i="5" s="1"/>
  <c r="D134" i="10" s="1"/>
  <c r="BT9" i="5"/>
  <c r="BV9" i="5" s="1"/>
  <c r="D134" i="9" s="1"/>
  <c r="BT8" i="5"/>
  <c r="BV8" i="5" s="1"/>
  <c r="D134" i="3" s="1"/>
  <c r="BP28" i="5"/>
  <c r="BR28" i="5" s="1"/>
  <c r="D135" i="28" s="1"/>
  <c r="BP27" i="5"/>
  <c r="BR27" i="5" s="1"/>
  <c r="D133" i="27" s="1"/>
  <c r="BP26" i="5"/>
  <c r="BR26" i="5" s="1"/>
  <c r="D133" i="26" s="1"/>
  <c r="BP25" i="5"/>
  <c r="BR25" i="5" s="1"/>
  <c r="D133" i="25" s="1"/>
  <c r="BP24" i="5"/>
  <c r="BR24" i="5" s="1"/>
  <c r="D133" i="24" s="1"/>
  <c r="BP23" i="5"/>
  <c r="BR23" i="5" s="1"/>
  <c r="D133" i="23" s="1"/>
  <c r="BP22" i="5"/>
  <c r="BR22" i="5" s="1"/>
  <c r="D133" i="22" s="1"/>
  <c r="BP21" i="5"/>
  <c r="BP20" i="5"/>
  <c r="BR20" i="5" s="1"/>
  <c r="D133" i="20" s="1"/>
  <c r="BP19" i="5"/>
  <c r="BR19" i="5" s="1"/>
  <c r="D133" i="19" s="1"/>
  <c r="BP18" i="5"/>
  <c r="BR18" i="5" s="1"/>
  <c r="D133" i="18" s="1"/>
  <c r="BP17" i="5"/>
  <c r="BR17" i="5" s="1"/>
  <c r="D133" i="17" s="1"/>
  <c r="BP16" i="5"/>
  <c r="BR16" i="5" s="1"/>
  <c r="D133" i="16" s="1"/>
  <c r="BP15" i="5"/>
  <c r="BR15" i="5" s="1"/>
  <c r="D133" i="15" s="1"/>
  <c r="BP14" i="5"/>
  <c r="BR14" i="5" s="1"/>
  <c r="D133" i="14" s="1"/>
  <c r="BP13" i="5"/>
  <c r="BR13" i="5" s="1"/>
  <c r="D134" i="13" s="1"/>
  <c r="BP12" i="5"/>
  <c r="BR12" i="5" s="1"/>
  <c r="D133" i="12" s="1"/>
  <c r="BP11" i="5"/>
  <c r="BR11" i="5" s="1"/>
  <c r="D133" i="11" s="1"/>
  <c r="BP10" i="5"/>
  <c r="BR10" i="5" s="1"/>
  <c r="D133" i="10" s="1"/>
  <c r="BP9" i="5"/>
  <c r="BR9" i="5" s="1"/>
  <c r="D133" i="9" s="1"/>
  <c r="BP8" i="5"/>
  <c r="BR8" i="5" s="1"/>
  <c r="D133" i="3" s="1"/>
  <c r="BL8" i="5"/>
  <c r="BN8" i="5" s="1"/>
  <c r="D132" i="3" s="1"/>
  <c r="BL9" i="5"/>
  <c r="BN9" i="5" s="1"/>
  <c r="D132" i="9" s="1"/>
  <c r="BL10" i="5"/>
  <c r="BL11" i="5"/>
  <c r="BN11" i="5" s="1"/>
  <c r="D132" i="11" s="1"/>
  <c r="BL12" i="5"/>
  <c r="BN12" i="5" s="1"/>
  <c r="D132" i="12" s="1"/>
  <c r="BL13" i="5"/>
  <c r="BN13" i="5" s="1"/>
  <c r="D133" i="13" s="1"/>
  <c r="BL14" i="5"/>
  <c r="BL15" i="5"/>
  <c r="BN15" i="5" s="1"/>
  <c r="D132" i="15" s="1"/>
  <c r="BL16" i="5"/>
  <c r="BN16" i="5" s="1"/>
  <c r="D132" i="16" s="1"/>
  <c r="BL17" i="5"/>
  <c r="BN17" i="5" s="1"/>
  <c r="D132" i="17" s="1"/>
  <c r="BL18" i="5"/>
  <c r="BL19" i="5"/>
  <c r="BN19" i="5" s="1"/>
  <c r="D132" i="19" s="1"/>
  <c r="BL20" i="5"/>
  <c r="BN20" i="5" s="1"/>
  <c r="D132" i="20" s="1"/>
  <c r="BL21" i="5"/>
  <c r="BN21" i="5" s="1"/>
  <c r="D132" i="21" s="1"/>
  <c r="BL22" i="5"/>
  <c r="BL23" i="5"/>
  <c r="BN23" i="5" s="1"/>
  <c r="D132" i="23" s="1"/>
  <c r="BL24" i="5"/>
  <c r="BN24" i="5" s="1"/>
  <c r="D132" i="24" s="1"/>
  <c r="BL25" i="5"/>
  <c r="BN25" i="5" s="1"/>
  <c r="D132" i="25" s="1"/>
  <c r="BL26" i="5"/>
  <c r="BL27" i="5"/>
  <c r="BN27" i="5" s="1"/>
  <c r="D132" i="27" s="1"/>
  <c r="BL28" i="5"/>
  <c r="BN28" i="5" s="1"/>
  <c r="D134" i="28" s="1"/>
  <c r="BH28" i="5"/>
  <c r="BJ28" i="5" s="1"/>
  <c r="D133" i="28" s="1"/>
  <c r="BH27" i="5"/>
  <c r="BJ27" i="5" s="1"/>
  <c r="D131" i="27" s="1"/>
  <c r="BH26" i="5"/>
  <c r="BJ26" i="5" s="1"/>
  <c r="D131" i="26" s="1"/>
  <c r="BH25" i="5"/>
  <c r="BJ25" i="5" s="1"/>
  <c r="D131" i="25" s="1"/>
  <c r="BH24" i="5"/>
  <c r="BJ24" i="5" s="1"/>
  <c r="D131" i="24" s="1"/>
  <c r="BH23" i="5"/>
  <c r="BJ23" i="5" s="1"/>
  <c r="D131" i="23" s="1"/>
  <c r="BH22" i="5"/>
  <c r="BJ22" i="5" s="1"/>
  <c r="D131" i="22" s="1"/>
  <c r="BH21" i="5"/>
  <c r="BJ21" i="5" s="1"/>
  <c r="D131" i="21" s="1"/>
  <c r="BH20" i="5"/>
  <c r="BJ20" i="5" s="1"/>
  <c r="D131" i="20" s="1"/>
  <c r="BH19" i="5"/>
  <c r="BJ19" i="5" s="1"/>
  <c r="D131" i="19" s="1"/>
  <c r="BH18" i="5"/>
  <c r="BJ18" i="5" s="1"/>
  <c r="D131" i="18" s="1"/>
  <c r="BH17" i="5"/>
  <c r="BJ17" i="5" s="1"/>
  <c r="D131" i="17" s="1"/>
  <c r="BH16" i="5"/>
  <c r="BJ16" i="5" s="1"/>
  <c r="D131" i="16" s="1"/>
  <c r="BH15" i="5"/>
  <c r="BJ15" i="5" s="1"/>
  <c r="D131" i="15" s="1"/>
  <c r="BH14" i="5"/>
  <c r="BJ14" i="5" s="1"/>
  <c r="D131" i="14" s="1"/>
  <c r="BH13" i="5"/>
  <c r="BJ13" i="5" s="1"/>
  <c r="D132" i="13" s="1"/>
  <c r="BH12" i="5"/>
  <c r="BJ12" i="5" s="1"/>
  <c r="D131" i="12" s="1"/>
  <c r="BH11" i="5"/>
  <c r="BJ11" i="5" s="1"/>
  <c r="D131" i="11" s="1"/>
  <c r="BH10" i="5"/>
  <c r="BJ10" i="5" s="1"/>
  <c r="D131" i="10" s="1"/>
  <c r="BH9" i="5"/>
  <c r="BH8" i="5"/>
  <c r="BJ8" i="5" s="1"/>
  <c r="D131" i="3" s="1"/>
  <c r="BM26" i="5" l="1"/>
  <c r="DN4" i="5"/>
  <c r="DM13" i="5"/>
  <c r="DJ4" i="5"/>
  <c r="DI9" i="5"/>
  <c r="DI8" i="5"/>
  <c r="DI20" i="5"/>
  <c r="DI13" i="5"/>
  <c r="DF4" i="5"/>
  <c r="DE13" i="5"/>
  <c r="DB4" i="5"/>
  <c r="DA9" i="5"/>
  <c r="DA8" i="5"/>
  <c r="DA20" i="5"/>
  <c r="DA13" i="5"/>
  <c r="CX9" i="5"/>
  <c r="CW9" i="5"/>
  <c r="CT21" i="5"/>
  <c r="D140" i="21" s="1"/>
  <c r="CT25" i="5"/>
  <c r="D140" i="25" s="1"/>
  <c r="CP9" i="5"/>
  <c r="D139" i="9" s="1"/>
  <c r="CP13" i="5"/>
  <c r="CL9" i="5"/>
  <c r="D138" i="9" s="1"/>
  <c r="CL17" i="5"/>
  <c r="CH9" i="5"/>
  <c r="D137" i="9" s="1"/>
  <c r="CH13" i="5"/>
  <c r="D138" i="13" s="1"/>
  <c r="CH17" i="5"/>
  <c r="D137" i="17" s="1"/>
  <c r="CH21" i="5"/>
  <c r="D137" i="21" s="1"/>
  <c r="CH25" i="5"/>
  <c r="D137" i="25" s="1"/>
  <c r="CG11" i="5"/>
  <c r="CD4" i="5"/>
  <c r="CC9" i="5"/>
  <c r="CC13" i="5"/>
  <c r="BZ9" i="5"/>
  <c r="D135" i="9" s="1"/>
  <c r="BZ17" i="5"/>
  <c r="D135" i="17" s="1"/>
  <c r="BV4" i="5"/>
  <c r="BU9" i="5"/>
  <c r="BU13" i="5"/>
  <c r="BQ8" i="5"/>
  <c r="BR21" i="5"/>
  <c r="BQ19" i="5"/>
  <c r="BM15" i="5"/>
  <c r="BM25" i="5"/>
  <c r="BM19" i="5"/>
  <c r="BN26" i="5"/>
  <c r="D132" i="26" s="1"/>
  <c r="BN22" i="5"/>
  <c r="D132" i="22" s="1"/>
  <c r="BN18" i="5"/>
  <c r="D132" i="18" s="1"/>
  <c r="BN14" i="5"/>
  <c r="D132" i="14" s="1"/>
  <c r="BN10" i="5"/>
  <c r="D132" i="10" s="1"/>
  <c r="BI26" i="5"/>
  <c r="BI22" i="5"/>
  <c r="BI18" i="5"/>
  <c r="BI14" i="5"/>
  <c r="BI10" i="5"/>
  <c r="BI27" i="5"/>
  <c r="BI8" i="5"/>
  <c r="BI11" i="5"/>
  <c r="BI19" i="5"/>
  <c r="BI15" i="5"/>
  <c r="BI23" i="5"/>
  <c r="BI9" i="5"/>
  <c r="BI13" i="5"/>
  <c r="BI17" i="5"/>
  <c r="BI21" i="5"/>
  <c r="BI25" i="5"/>
  <c r="BJ9" i="5"/>
  <c r="BI12" i="5"/>
  <c r="BI16" i="5"/>
  <c r="BI20" i="5"/>
  <c r="BI24" i="5"/>
  <c r="BI28" i="5"/>
  <c r="C117" i="25"/>
  <c r="F117" i="25"/>
  <c r="H117" i="25"/>
  <c r="J117" i="25"/>
  <c r="C118" i="25"/>
  <c r="F118" i="25"/>
  <c r="H118" i="25"/>
  <c r="J118" i="25"/>
  <c r="C119" i="25"/>
  <c r="F119" i="25"/>
  <c r="H119" i="25"/>
  <c r="J119" i="25"/>
  <c r="C120" i="25"/>
  <c r="F120" i="25"/>
  <c r="H120" i="25"/>
  <c r="C121" i="25"/>
  <c r="F121" i="25"/>
  <c r="H121" i="25"/>
  <c r="J121" i="25"/>
  <c r="C122" i="25"/>
  <c r="F122" i="25"/>
  <c r="H122" i="25"/>
  <c r="J122" i="25"/>
  <c r="C123" i="25"/>
  <c r="H123" i="25"/>
  <c r="J123" i="25"/>
  <c r="C124" i="25"/>
  <c r="F124" i="25"/>
  <c r="H124" i="25"/>
  <c r="J124" i="25"/>
  <c r="C125" i="25"/>
  <c r="F125" i="25"/>
  <c r="H125" i="25"/>
  <c r="J125" i="25"/>
  <c r="C126" i="25"/>
  <c r="F126" i="25"/>
  <c r="H126" i="25"/>
  <c r="J126" i="25"/>
  <c r="C127" i="25"/>
  <c r="F127" i="25"/>
  <c r="H127" i="25"/>
  <c r="J127" i="25"/>
  <c r="C128" i="25"/>
  <c r="F128" i="25"/>
  <c r="H128" i="25"/>
  <c r="J128" i="25"/>
  <c r="B3" i="4"/>
  <c r="BQ13" i="5" l="1"/>
  <c r="DE9" i="5"/>
  <c r="CC20" i="5"/>
  <c r="BU8" i="5"/>
  <c r="CC8" i="5"/>
  <c r="CL4" i="5"/>
  <c r="D138" i="17"/>
  <c r="CW17" i="5"/>
  <c r="BM14" i="5"/>
  <c r="BM28" i="5"/>
  <c r="BJ4" i="5"/>
  <c r="D131" i="9"/>
  <c r="BM11" i="5"/>
  <c r="BM17" i="5"/>
  <c r="BM21" i="5"/>
  <c r="CW24" i="5"/>
  <c r="CW13" i="5"/>
  <c r="DE27" i="5"/>
  <c r="BM16" i="5"/>
  <c r="BM22" i="5"/>
  <c r="BM10" i="5"/>
  <c r="BM27" i="5"/>
  <c r="BM13" i="5"/>
  <c r="BU27" i="5"/>
  <c r="CW20" i="5"/>
  <c r="CW19" i="5"/>
  <c r="DE20" i="5"/>
  <c r="DM24" i="5"/>
  <c r="BM24" i="5"/>
  <c r="BM12" i="5"/>
  <c r="BM18" i="5"/>
  <c r="BM8" i="5"/>
  <c r="BM23" i="5"/>
  <c r="BM9" i="5"/>
  <c r="BR4" i="5"/>
  <c r="D133" i="21"/>
  <c r="BU20" i="5"/>
  <c r="CC19" i="5"/>
  <c r="CP4" i="5"/>
  <c r="D140" i="13"/>
  <c r="CX4" i="5"/>
  <c r="D141" i="9"/>
  <c r="DA19" i="5"/>
  <c r="DE8" i="5"/>
  <c r="DI19" i="5"/>
  <c r="BM20" i="5"/>
  <c r="BN4" i="5"/>
  <c r="DM20" i="5"/>
  <c r="DM9" i="5"/>
  <c r="DM8" i="5"/>
  <c r="DM27" i="5"/>
  <c r="DM25" i="5"/>
  <c r="DM19" i="5"/>
  <c r="DM22" i="5"/>
  <c r="DM26" i="5"/>
  <c r="DM14" i="5"/>
  <c r="DM10" i="5"/>
  <c r="DM18" i="5"/>
  <c r="DM16" i="5"/>
  <c r="DM21" i="5"/>
  <c r="DM23" i="5"/>
  <c r="DM11" i="5"/>
  <c r="DM28" i="5"/>
  <c r="DM12" i="5"/>
  <c r="DM17" i="5"/>
  <c r="DM15" i="5"/>
  <c r="DI25" i="5"/>
  <c r="DI11" i="5"/>
  <c r="DI24" i="5"/>
  <c r="DI22" i="5"/>
  <c r="DI18" i="5"/>
  <c r="DI14" i="5"/>
  <c r="DI10" i="5"/>
  <c r="DI26" i="5"/>
  <c r="DI16" i="5"/>
  <c r="DI21" i="5"/>
  <c r="DI23" i="5"/>
  <c r="DI27" i="5"/>
  <c r="DI28" i="5"/>
  <c r="DI12" i="5"/>
  <c r="DI17" i="5"/>
  <c r="DI15" i="5"/>
  <c r="DE25" i="5"/>
  <c r="DE19" i="5"/>
  <c r="DE24" i="5"/>
  <c r="DE26" i="5"/>
  <c r="DE22" i="5"/>
  <c r="DE18" i="5"/>
  <c r="DE14" i="5"/>
  <c r="DE10" i="5"/>
  <c r="DE16" i="5"/>
  <c r="DE21" i="5"/>
  <c r="DE23" i="5"/>
  <c r="DE11" i="5"/>
  <c r="DE28" i="5"/>
  <c r="DE12" i="5"/>
  <c r="DE17" i="5"/>
  <c r="DE15" i="5"/>
  <c r="DA25" i="5"/>
  <c r="DA11" i="5"/>
  <c r="DA24" i="5"/>
  <c r="DA26" i="5"/>
  <c r="DA22" i="5"/>
  <c r="DA18" i="5"/>
  <c r="DA14" i="5"/>
  <c r="DA10" i="5"/>
  <c r="DA16" i="5"/>
  <c r="DA21" i="5"/>
  <c r="DA23" i="5"/>
  <c r="DA27" i="5"/>
  <c r="DA28" i="5"/>
  <c r="DA12" i="5"/>
  <c r="DA17" i="5"/>
  <c r="DA15" i="5"/>
  <c r="CW8" i="5"/>
  <c r="CW11" i="5"/>
  <c r="CW26" i="5"/>
  <c r="CW18" i="5"/>
  <c r="CW22" i="5"/>
  <c r="CW14" i="5"/>
  <c r="CW10" i="5"/>
  <c r="CW16" i="5"/>
  <c r="CW25" i="5"/>
  <c r="CW23" i="5"/>
  <c r="CW27" i="5"/>
  <c r="CW28" i="5"/>
  <c r="CW12" i="5"/>
  <c r="CW21" i="5"/>
  <c r="CW15" i="5"/>
  <c r="CT4" i="5"/>
  <c r="CS26" i="5"/>
  <c r="CS22" i="5"/>
  <c r="CS18" i="5"/>
  <c r="CS14" i="5"/>
  <c r="CS10" i="5"/>
  <c r="CS8" i="5"/>
  <c r="CS23" i="5"/>
  <c r="CS19" i="5"/>
  <c r="CS28" i="5"/>
  <c r="CS20" i="5"/>
  <c r="CS17" i="5"/>
  <c r="CS15" i="5"/>
  <c r="CS11" i="5"/>
  <c r="CS16" i="5"/>
  <c r="CS13" i="5"/>
  <c r="CS25" i="5"/>
  <c r="CS24" i="5"/>
  <c r="CS12" i="5"/>
  <c r="CS9" i="5"/>
  <c r="CS27" i="5"/>
  <c r="CS21" i="5"/>
  <c r="CO26" i="5"/>
  <c r="CO18" i="5"/>
  <c r="CO14" i="5"/>
  <c r="CO10" i="5"/>
  <c r="CO22" i="5"/>
  <c r="CO16" i="5"/>
  <c r="CO8" i="5"/>
  <c r="CO23" i="5"/>
  <c r="CO19" i="5"/>
  <c r="CO28" i="5"/>
  <c r="CO25" i="5"/>
  <c r="CO15" i="5"/>
  <c r="CO11" i="5"/>
  <c r="CO24" i="5"/>
  <c r="CO12" i="5"/>
  <c r="CO21" i="5"/>
  <c r="CO9" i="5"/>
  <c r="CO20" i="5"/>
  <c r="CO17" i="5"/>
  <c r="CO27" i="5"/>
  <c r="CO13" i="5"/>
  <c r="CK26" i="5"/>
  <c r="CK18" i="5"/>
  <c r="CK14" i="5"/>
  <c r="CK10" i="5"/>
  <c r="CK22" i="5"/>
  <c r="CK9" i="5"/>
  <c r="CK28" i="5"/>
  <c r="CK16" i="5"/>
  <c r="CK25" i="5"/>
  <c r="CK15" i="5"/>
  <c r="CK19" i="5"/>
  <c r="CK8" i="5"/>
  <c r="CK24" i="5"/>
  <c r="CK12" i="5"/>
  <c r="CK21" i="5"/>
  <c r="CK11" i="5"/>
  <c r="CK23" i="5"/>
  <c r="CK20" i="5"/>
  <c r="CK13" i="5"/>
  <c r="CK17" i="5"/>
  <c r="CK27" i="5"/>
  <c r="CG8" i="5"/>
  <c r="CG16" i="5"/>
  <c r="CG17" i="5"/>
  <c r="CG24" i="5"/>
  <c r="CH4" i="5"/>
  <c r="CG26" i="5"/>
  <c r="CG22" i="5"/>
  <c r="CG18" i="5"/>
  <c r="CG14" i="5"/>
  <c r="CG10" i="5"/>
  <c r="CG23" i="5"/>
  <c r="CG9" i="5"/>
  <c r="CG28" i="5"/>
  <c r="CG20" i="5"/>
  <c r="CG12" i="5"/>
  <c r="CG15" i="5"/>
  <c r="CG27" i="5"/>
  <c r="CG21" i="5"/>
  <c r="CG25" i="5"/>
  <c r="CG19" i="5"/>
  <c r="CG13" i="5"/>
  <c r="CC25" i="5"/>
  <c r="CC11" i="5"/>
  <c r="CC24" i="5"/>
  <c r="CC10" i="5"/>
  <c r="CC26" i="5"/>
  <c r="CC22" i="5"/>
  <c r="CC18" i="5"/>
  <c r="CC14" i="5"/>
  <c r="CC16" i="5"/>
  <c r="CC21" i="5"/>
  <c r="CC23" i="5"/>
  <c r="CC27" i="5"/>
  <c r="CC28" i="5"/>
  <c r="CC12" i="5"/>
  <c r="CC17" i="5"/>
  <c r="CC15" i="5"/>
  <c r="BZ4" i="5"/>
  <c r="BY26" i="5"/>
  <c r="BY22" i="5"/>
  <c r="BY18" i="5"/>
  <c r="BY14" i="5"/>
  <c r="BY10" i="5"/>
  <c r="BY8" i="5"/>
  <c r="BY23" i="5"/>
  <c r="BY28" i="5"/>
  <c r="BY25" i="5"/>
  <c r="BY19" i="5"/>
  <c r="BY24" i="5"/>
  <c r="BY12" i="5"/>
  <c r="BY21" i="5"/>
  <c r="BY17" i="5"/>
  <c r="BY11" i="5"/>
  <c r="BY27" i="5"/>
  <c r="BY16" i="5"/>
  <c r="BY15" i="5"/>
  <c r="BY20" i="5"/>
  <c r="BY13" i="5"/>
  <c r="BY9" i="5"/>
  <c r="BU25" i="5"/>
  <c r="BU11" i="5"/>
  <c r="BU24" i="5"/>
  <c r="BU22" i="5"/>
  <c r="BU18" i="5"/>
  <c r="BU14" i="5"/>
  <c r="BU10" i="5"/>
  <c r="BU26" i="5"/>
  <c r="BU16" i="5"/>
  <c r="BU21" i="5"/>
  <c r="BU23" i="5"/>
  <c r="BU19" i="5"/>
  <c r="BU28" i="5"/>
  <c r="BU12" i="5"/>
  <c r="BU17" i="5"/>
  <c r="BU15" i="5"/>
  <c r="BQ26" i="5"/>
  <c r="BQ22" i="5"/>
  <c r="BQ14" i="5"/>
  <c r="BQ10" i="5"/>
  <c r="BQ18" i="5"/>
  <c r="BQ20" i="5"/>
  <c r="BQ17" i="5"/>
  <c r="BQ23" i="5"/>
  <c r="BQ11" i="5"/>
  <c r="BQ28" i="5"/>
  <c r="BQ16" i="5"/>
  <c r="BQ9" i="5"/>
  <c r="BQ15" i="5"/>
  <c r="BQ24" i="5"/>
  <c r="BQ12" i="5"/>
  <c r="BQ25" i="5"/>
  <c r="BQ27" i="5"/>
  <c r="BQ21" i="5"/>
  <c r="C117" i="27"/>
  <c r="F117" i="27"/>
  <c r="H117" i="27"/>
  <c r="J117" i="27"/>
  <c r="C118" i="27"/>
  <c r="F118" i="27"/>
  <c r="H118" i="27"/>
  <c r="J118" i="27"/>
  <c r="C119" i="27"/>
  <c r="F119" i="27"/>
  <c r="H119" i="27"/>
  <c r="J119" i="27"/>
  <c r="C120" i="27"/>
  <c r="F120" i="27"/>
  <c r="H120" i="27"/>
  <c r="C121" i="27"/>
  <c r="F121" i="27"/>
  <c r="H121" i="27"/>
  <c r="J121" i="27"/>
  <c r="C122" i="27"/>
  <c r="F122" i="27"/>
  <c r="H122" i="27"/>
  <c r="J122" i="27"/>
  <c r="C123" i="27"/>
  <c r="H123" i="27"/>
  <c r="J123" i="27"/>
  <c r="C124" i="27"/>
  <c r="F124" i="27"/>
  <c r="H124" i="27"/>
  <c r="J124" i="27"/>
  <c r="C125" i="27"/>
  <c r="F125" i="27"/>
  <c r="H125" i="27"/>
  <c r="J125" i="27"/>
  <c r="C126" i="27"/>
  <c r="F126" i="27"/>
  <c r="H126" i="27"/>
  <c r="J126" i="27"/>
  <c r="C127" i="27"/>
  <c r="F127" i="27"/>
  <c r="H127" i="27"/>
  <c r="J127" i="27"/>
  <c r="C128" i="27"/>
  <c r="F128" i="27"/>
  <c r="H128" i="27"/>
  <c r="J128" i="27"/>
  <c r="J89" i="3"/>
  <c r="H89" i="3"/>
  <c r="F89" i="3"/>
  <c r="C89" i="3"/>
  <c r="J88" i="3"/>
  <c r="H88" i="3"/>
  <c r="F88" i="3"/>
  <c r="C88" i="3"/>
  <c r="J87" i="3"/>
  <c r="H87" i="3"/>
  <c r="F87" i="3"/>
  <c r="C87" i="3"/>
  <c r="J86" i="3"/>
  <c r="H86" i="3"/>
  <c r="C86" i="3"/>
  <c r="J85" i="3"/>
  <c r="H85" i="3"/>
  <c r="F85" i="3"/>
  <c r="C85" i="3"/>
  <c r="J84" i="3"/>
  <c r="H84" i="3"/>
  <c r="C84" i="3"/>
  <c r="J83" i="3"/>
  <c r="H83" i="3"/>
  <c r="F83" i="3"/>
  <c r="C83" i="3"/>
  <c r="J82" i="3"/>
  <c r="H82" i="3"/>
  <c r="F82" i="3"/>
  <c r="C82" i="3"/>
  <c r="J81" i="3"/>
  <c r="H81" i="3"/>
  <c r="F81" i="3"/>
  <c r="C81" i="3"/>
  <c r="J80" i="3"/>
  <c r="H80" i="3"/>
  <c r="F80" i="3"/>
  <c r="C80" i="3"/>
  <c r="J79" i="3"/>
  <c r="H79" i="3"/>
  <c r="F79" i="3"/>
  <c r="C79" i="3"/>
  <c r="J78" i="3"/>
  <c r="H78" i="3"/>
  <c r="F78" i="3"/>
  <c r="C78" i="3"/>
  <c r="J77" i="3"/>
  <c r="H77" i="3"/>
  <c r="F77" i="3"/>
  <c r="C77" i="3"/>
  <c r="J76" i="3"/>
  <c r="H76" i="3"/>
  <c r="F76" i="3"/>
  <c r="C76" i="3"/>
  <c r="J75" i="3"/>
  <c r="H75" i="3"/>
  <c r="F75" i="3"/>
  <c r="C75" i="3"/>
  <c r="J89" i="9"/>
  <c r="H89" i="9"/>
  <c r="F89" i="9"/>
  <c r="C89" i="9"/>
  <c r="J88" i="9"/>
  <c r="H88" i="9"/>
  <c r="F88" i="9"/>
  <c r="C88" i="9"/>
  <c r="J87" i="9"/>
  <c r="H87" i="9"/>
  <c r="F87" i="9"/>
  <c r="C87" i="9"/>
  <c r="J86" i="9"/>
  <c r="H86" i="9"/>
  <c r="C86" i="9"/>
  <c r="J85" i="9"/>
  <c r="H85" i="9"/>
  <c r="F85" i="9"/>
  <c r="C85" i="9"/>
  <c r="J84" i="9"/>
  <c r="H84" i="9"/>
  <c r="C84" i="9"/>
  <c r="J83" i="9"/>
  <c r="H83" i="9"/>
  <c r="F83" i="9"/>
  <c r="C83" i="9"/>
  <c r="J82" i="9"/>
  <c r="H82" i="9"/>
  <c r="F82" i="9"/>
  <c r="C82" i="9"/>
  <c r="J81" i="9"/>
  <c r="H81" i="9"/>
  <c r="F81" i="9"/>
  <c r="C81" i="9"/>
  <c r="J80" i="9"/>
  <c r="H80" i="9"/>
  <c r="F80" i="9"/>
  <c r="C80" i="9"/>
  <c r="J79" i="9"/>
  <c r="H79" i="9"/>
  <c r="F79" i="9"/>
  <c r="C79" i="9"/>
  <c r="J78" i="9"/>
  <c r="H78" i="9"/>
  <c r="F78" i="9"/>
  <c r="C78" i="9"/>
  <c r="J77" i="9"/>
  <c r="H77" i="9"/>
  <c r="F77" i="9"/>
  <c r="C77" i="9"/>
  <c r="J76" i="9"/>
  <c r="H76" i="9"/>
  <c r="F76" i="9"/>
  <c r="C76" i="9"/>
  <c r="J75" i="9"/>
  <c r="H75" i="9"/>
  <c r="F75" i="9"/>
  <c r="C75" i="9"/>
  <c r="J89" i="10"/>
  <c r="H89" i="10"/>
  <c r="F89" i="10"/>
  <c r="C89" i="10"/>
  <c r="J88" i="10"/>
  <c r="H88" i="10"/>
  <c r="F88" i="10"/>
  <c r="C88" i="10"/>
  <c r="J87" i="10"/>
  <c r="H87" i="10"/>
  <c r="F87" i="10"/>
  <c r="C87" i="10"/>
  <c r="J86" i="10"/>
  <c r="H86" i="10"/>
  <c r="C86" i="10"/>
  <c r="J85" i="10"/>
  <c r="H85" i="10"/>
  <c r="F85" i="10"/>
  <c r="C85" i="10"/>
  <c r="J84" i="10"/>
  <c r="H84" i="10"/>
  <c r="C84" i="10"/>
  <c r="J83" i="10"/>
  <c r="H83" i="10"/>
  <c r="F83" i="10"/>
  <c r="C83" i="10"/>
  <c r="J82" i="10"/>
  <c r="H82" i="10"/>
  <c r="F82" i="10"/>
  <c r="C82" i="10"/>
  <c r="J81" i="10"/>
  <c r="H81" i="10"/>
  <c r="F81" i="10"/>
  <c r="C81" i="10"/>
  <c r="J80" i="10"/>
  <c r="H80" i="10"/>
  <c r="F80" i="10"/>
  <c r="C80" i="10"/>
  <c r="J79" i="10"/>
  <c r="H79" i="10"/>
  <c r="F79" i="10"/>
  <c r="C79" i="10"/>
  <c r="J78" i="10"/>
  <c r="H78" i="10"/>
  <c r="F78" i="10"/>
  <c r="C78" i="10"/>
  <c r="J77" i="10"/>
  <c r="H77" i="10"/>
  <c r="F77" i="10"/>
  <c r="C77" i="10"/>
  <c r="J76" i="10"/>
  <c r="H76" i="10"/>
  <c r="F76" i="10"/>
  <c r="C76" i="10"/>
  <c r="J75" i="10"/>
  <c r="H75" i="10"/>
  <c r="F75" i="10"/>
  <c r="C75" i="10"/>
  <c r="J89" i="11"/>
  <c r="H89" i="11"/>
  <c r="F89" i="11"/>
  <c r="C89" i="11"/>
  <c r="J88" i="11"/>
  <c r="H88" i="11"/>
  <c r="F88" i="11"/>
  <c r="C88" i="11"/>
  <c r="J87" i="11"/>
  <c r="H87" i="11"/>
  <c r="F87" i="11"/>
  <c r="C87" i="11"/>
  <c r="J86" i="11"/>
  <c r="H86" i="11"/>
  <c r="C86" i="11"/>
  <c r="J85" i="11"/>
  <c r="H85" i="11"/>
  <c r="F85" i="11"/>
  <c r="C85" i="11"/>
  <c r="J84" i="11"/>
  <c r="H84" i="11"/>
  <c r="C84" i="11"/>
  <c r="J83" i="11"/>
  <c r="H83" i="11"/>
  <c r="F83" i="11"/>
  <c r="C83" i="11"/>
  <c r="J82" i="11"/>
  <c r="H82" i="11"/>
  <c r="F82" i="11"/>
  <c r="C82" i="11"/>
  <c r="J81" i="11"/>
  <c r="H81" i="11"/>
  <c r="F81" i="11"/>
  <c r="C81" i="11"/>
  <c r="J80" i="11"/>
  <c r="H80" i="11"/>
  <c r="F80" i="11"/>
  <c r="C80" i="11"/>
  <c r="J79" i="11"/>
  <c r="H79" i="11"/>
  <c r="F79" i="11"/>
  <c r="C79" i="11"/>
  <c r="J78" i="11"/>
  <c r="H78" i="11"/>
  <c r="F78" i="11"/>
  <c r="C78" i="11"/>
  <c r="J77" i="11"/>
  <c r="H77" i="11"/>
  <c r="F77" i="11"/>
  <c r="C77" i="11"/>
  <c r="J76" i="11"/>
  <c r="H76" i="11"/>
  <c r="F76" i="11"/>
  <c r="C76" i="11"/>
  <c r="J75" i="11"/>
  <c r="H75" i="11"/>
  <c r="F75" i="11"/>
  <c r="C75" i="11"/>
  <c r="J89" i="12"/>
  <c r="H89" i="12"/>
  <c r="F89" i="12"/>
  <c r="C89" i="12"/>
  <c r="J88" i="12"/>
  <c r="H88" i="12"/>
  <c r="F88" i="12"/>
  <c r="C88" i="12"/>
  <c r="J87" i="12"/>
  <c r="H87" i="12"/>
  <c r="F87" i="12"/>
  <c r="C87" i="12"/>
  <c r="J86" i="12"/>
  <c r="H86" i="12"/>
  <c r="C86" i="12"/>
  <c r="J85" i="12"/>
  <c r="H85" i="12"/>
  <c r="F85" i="12"/>
  <c r="C85" i="12"/>
  <c r="J84" i="12"/>
  <c r="H84" i="12"/>
  <c r="C84" i="12"/>
  <c r="J83" i="12"/>
  <c r="H83" i="12"/>
  <c r="F83" i="12"/>
  <c r="C83" i="12"/>
  <c r="J82" i="12"/>
  <c r="H82" i="12"/>
  <c r="F82" i="12"/>
  <c r="C82" i="12"/>
  <c r="J81" i="12"/>
  <c r="H81" i="12"/>
  <c r="F81" i="12"/>
  <c r="C81" i="12"/>
  <c r="J80" i="12"/>
  <c r="H80" i="12"/>
  <c r="F80" i="12"/>
  <c r="C80" i="12"/>
  <c r="J79" i="12"/>
  <c r="H79" i="12"/>
  <c r="F79" i="12"/>
  <c r="C79" i="12"/>
  <c r="J78" i="12"/>
  <c r="H78" i="12"/>
  <c r="F78" i="12"/>
  <c r="C78" i="12"/>
  <c r="J77" i="12"/>
  <c r="H77" i="12"/>
  <c r="F77" i="12"/>
  <c r="C77" i="12"/>
  <c r="J76" i="12"/>
  <c r="H76" i="12"/>
  <c r="F76" i="12"/>
  <c r="C76" i="12"/>
  <c r="J75" i="12"/>
  <c r="H75" i="12"/>
  <c r="F75" i="12"/>
  <c r="C75" i="12"/>
  <c r="J90" i="13"/>
  <c r="H90" i="13"/>
  <c r="F90" i="13"/>
  <c r="C90" i="13"/>
  <c r="J89" i="13"/>
  <c r="H89" i="13"/>
  <c r="F89" i="13"/>
  <c r="C89" i="13"/>
  <c r="J88" i="13"/>
  <c r="H88" i="13"/>
  <c r="F88" i="13"/>
  <c r="C88" i="13"/>
  <c r="J87" i="13"/>
  <c r="H87" i="13"/>
  <c r="C87" i="13"/>
  <c r="J86" i="13"/>
  <c r="H86" i="13"/>
  <c r="F86" i="13"/>
  <c r="C86" i="13"/>
  <c r="J85" i="13"/>
  <c r="H85" i="13"/>
  <c r="C85" i="13"/>
  <c r="J84" i="13"/>
  <c r="H84" i="13"/>
  <c r="F84" i="13"/>
  <c r="C84" i="13"/>
  <c r="J83" i="13"/>
  <c r="H83" i="13"/>
  <c r="F83" i="13"/>
  <c r="C83" i="13"/>
  <c r="J82" i="13"/>
  <c r="H82" i="13"/>
  <c r="F82" i="13"/>
  <c r="C82" i="13"/>
  <c r="J81" i="13"/>
  <c r="H81" i="13"/>
  <c r="F81" i="13"/>
  <c r="C81" i="13"/>
  <c r="J80" i="13"/>
  <c r="H80" i="13"/>
  <c r="F80" i="13"/>
  <c r="C80" i="13"/>
  <c r="J79" i="13"/>
  <c r="H79" i="13"/>
  <c r="F79" i="13"/>
  <c r="C79" i="13"/>
  <c r="J78" i="13"/>
  <c r="H78" i="13"/>
  <c r="F78" i="13"/>
  <c r="C78" i="13"/>
  <c r="J77" i="13"/>
  <c r="H77" i="13"/>
  <c r="F77" i="13"/>
  <c r="C77" i="13"/>
  <c r="J76" i="13"/>
  <c r="H76" i="13"/>
  <c r="F76" i="13"/>
  <c r="C76" i="13"/>
  <c r="J89" i="14"/>
  <c r="H89" i="14"/>
  <c r="F89" i="14"/>
  <c r="C89" i="14"/>
  <c r="J88" i="14"/>
  <c r="H88" i="14"/>
  <c r="F88" i="14"/>
  <c r="C88" i="14"/>
  <c r="J87" i="14"/>
  <c r="H87" i="14"/>
  <c r="F87" i="14"/>
  <c r="C87" i="14"/>
  <c r="J86" i="14"/>
  <c r="H86" i="14"/>
  <c r="C86" i="14"/>
  <c r="J85" i="14"/>
  <c r="H85" i="14"/>
  <c r="F85" i="14"/>
  <c r="C85" i="14"/>
  <c r="J84" i="14"/>
  <c r="H84" i="14"/>
  <c r="C84" i="14"/>
  <c r="J83" i="14"/>
  <c r="H83" i="14"/>
  <c r="F83" i="14"/>
  <c r="C83" i="14"/>
  <c r="J82" i="14"/>
  <c r="H82" i="14"/>
  <c r="F82" i="14"/>
  <c r="C82" i="14"/>
  <c r="J81" i="14"/>
  <c r="H81" i="14"/>
  <c r="F81" i="14"/>
  <c r="C81" i="14"/>
  <c r="J80" i="14"/>
  <c r="H80" i="14"/>
  <c r="F80" i="14"/>
  <c r="C80" i="14"/>
  <c r="J79" i="14"/>
  <c r="H79" i="14"/>
  <c r="F79" i="14"/>
  <c r="C79" i="14"/>
  <c r="J78" i="14"/>
  <c r="H78" i="14"/>
  <c r="F78" i="14"/>
  <c r="C78" i="14"/>
  <c r="J77" i="14"/>
  <c r="H77" i="14"/>
  <c r="F77" i="14"/>
  <c r="C77" i="14"/>
  <c r="J76" i="14"/>
  <c r="H76" i="14"/>
  <c r="F76" i="14"/>
  <c r="C76" i="14"/>
  <c r="J75" i="14"/>
  <c r="H75" i="14"/>
  <c r="F75" i="14"/>
  <c r="C75" i="14"/>
  <c r="J89" i="15"/>
  <c r="H89" i="15"/>
  <c r="F89" i="15"/>
  <c r="C89" i="15"/>
  <c r="J88" i="15"/>
  <c r="H88" i="15"/>
  <c r="F88" i="15"/>
  <c r="C88" i="15"/>
  <c r="J87" i="15"/>
  <c r="H87" i="15"/>
  <c r="F87" i="15"/>
  <c r="C87" i="15"/>
  <c r="J86" i="15"/>
  <c r="H86" i="15"/>
  <c r="C86" i="15"/>
  <c r="J85" i="15"/>
  <c r="H85" i="15"/>
  <c r="F85" i="15"/>
  <c r="C85" i="15"/>
  <c r="J84" i="15"/>
  <c r="H84" i="15"/>
  <c r="C84" i="15"/>
  <c r="J83" i="15"/>
  <c r="H83" i="15"/>
  <c r="F83" i="15"/>
  <c r="C83" i="15"/>
  <c r="J82" i="15"/>
  <c r="H82" i="15"/>
  <c r="F82" i="15"/>
  <c r="C82" i="15"/>
  <c r="J81" i="15"/>
  <c r="H81" i="15"/>
  <c r="F81" i="15"/>
  <c r="C81" i="15"/>
  <c r="J80" i="15"/>
  <c r="H80" i="15"/>
  <c r="F80" i="15"/>
  <c r="C80" i="15"/>
  <c r="J79" i="15"/>
  <c r="H79" i="15"/>
  <c r="F79" i="15"/>
  <c r="C79" i="15"/>
  <c r="J78" i="15"/>
  <c r="H78" i="15"/>
  <c r="F78" i="15"/>
  <c r="C78" i="15"/>
  <c r="J77" i="15"/>
  <c r="H77" i="15"/>
  <c r="F77" i="15"/>
  <c r="C77" i="15"/>
  <c r="J76" i="15"/>
  <c r="H76" i="15"/>
  <c r="F76" i="15"/>
  <c r="C76" i="15"/>
  <c r="J75" i="15"/>
  <c r="H75" i="15"/>
  <c r="F75" i="15"/>
  <c r="C75" i="15"/>
  <c r="J89" i="16"/>
  <c r="H89" i="16"/>
  <c r="F89" i="16"/>
  <c r="C89" i="16"/>
  <c r="J88" i="16"/>
  <c r="H88" i="16"/>
  <c r="F88" i="16"/>
  <c r="C88" i="16"/>
  <c r="J87" i="16"/>
  <c r="H87" i="16"/>
  <c r="F87" i="16"/>
  <c r="C87" i="16"/>
  <c r="J86" i="16"/>
  <c r="H86" i="16"/>
  <c r="C86" i="16"/>
  <c r="J85" i="16"/>
  <c r="H85" i="16"/>
  <c r="F85" i="16"/>
  <c r="C85" i="16"/>
  <c r="J84" i="16"/>
  <c r="H84" i="16"/>
  <c r="C84" i="16"/>
  <c r="J83" i="16"/>
  <c r="H83" i="16"/>
  <c r="F83" i="16"/>
  <c r="C83" i="16"/>
  <c r="J82" i="16"/>
  <c r="H82" i="16"/>
  <c r="F82" i="16"/>
  <c r="C82" i="16"/>
  <c r="J81" i="16"/>
  <c r="H81" i="16"/>
  <c r="F81" i="16"/>
  <c r="C81" i="16"/>
  <c r="J80" i="16"/>
  <c r="H80" i="16"/>
  <c r="F80" i="16"/>
  <c r="C80" i="16"/>
  <c r="J79" i="16"/>
  <c r="H79" i="16"/>
  <c r="F79" i="16"/>
  <c r="C79" i="16"/>
  <c r="J78" i="16"/>
  <c r="H78" i="16"/>
  <c r="F78" i="16"/>
  <c r="C78" i="16"/>
  <c r="J77" i="16"/>
  <c r="H77" i="16"/>
  <c r="F77" i="16"/>
  <c r="C77" i="16"/>
  <c r="J76" i="16"/>
  <c r="H76" i="16"/>
  <c r="F76" i="16"/>
  <c r="C76" i="16"/>
  <c r="J75" i="16"/>
  <c r="H75" i="16"/>
  <c r="F75" i="16"/>
  <c r="C75" i="16"/>
  <c r="J89" i="17"/>
  <c r="H89" i="17"/>
  <c r="F89" i="17"/>
  <c r="C89" i="17"/>
  <c r="J88" i="17"/>
  <c r="H88" i="17"/>
  <c r="F88" i="17"/>
  <c r="C88" i="17"/>
  <c r="J87" i="17"/>
  <c r="H87" i="17"/>
  <c r="F87" i="17"/>
  <c r="C87" i="17"/>
  <c r="J86" i="17"/>
  <c r="H86" i="17"/>
  <c r="C86" i="17"/>
  <c r="J85" i="17"/>
  <c r="H85" i="17"/>
  <c r="F85" i="17"/>
  <c r="C85" i="17"/>
  <c r="J84" i="17"/>
  <c r="H84" i="17"/>
  <c r="C84" i="17"/>
  <c r="J83" i="17"/>
  <c r="H83" i="17"/>
  <c r="F83" i="17"/>
  <c r="C83" i="17"/>
  <c r="J82" i="17"/>
  <c r="H82" i="17"/>
  <c r="F82" i="17"/>
  <c r="C82" i="17"/>
  <c r="J81" i="17"/>
  <c r="H81" i="17"/>
  <c r="F81" i="17"/>
  <c r="C81" i="17"/>
  <c r="J80" i="17"/>
  <c r="H80" i="17"/>
  <c r="F80" i="17"/>
  <c r="C80" i="17"/>
  <c r="J79" i="17"/>
  <c r="H79" i="17"/>
  <c r="F79" i="17"/>
  <c r="C79" i="17"/>
  <c r="J78" i="17"/>
  <c r="H78" i="17"/>
  <c r="F78" i="17"/>
  <c r="C78" i="17"/>
  <c r="J77" i="17"/>
  <c r="H77" i="17"/>
  <c r="F77" i="17"/>
  <c r="C77" i="17"/>
  <c r="J76" i="17"/>
  <c r="H76" i="17"/>
  <c r="F76" i="17"/>
  <c r="C76" i="17"/>
  <c r="J75" i="17"/>
  <c r="H75" i="17"/>
  <c r="F75" i="17"/>
  <c r="C75" i="17"/>
  <c r="J89" i="18"/>
  <c r="H89" i="18"/>
  <c r="F89" i="18"/>
  <c r="C89" i="18"/>
  <c r="J88" i="18"/>
  <c r="H88" i="18"/>
  <c r="F88" i="18"/>
  <c r="C88" i="18"/>
  <c r="J87" i="18"/>
  <c r="H87" i="18"/>
  <c r="F87" i="18"/>
  <c r="C87" i="18"/>
  <c r="J86" i="18"/>
  <c r="H86" i="18"/>
  <c r="C86" i="18"/>
  <c r="J85" i="18"/>
  <c r="H85" i="18"/>
  <c r="F85" i="18"/>
  <c r="C85" i="18"/>
  <c r="J84" i="18"/>
  <c r="H84" i="18"/>
  <c r="C84" i="18"/>
  <c r="J83" i="18"/>
  <c r="H83" i="18"/>
  <c r="F83" i="18"/>
  <c r="C83" i="18"/>
  <c r="J82" i="18"/>
  <c r="H82" i="18"/>
  <c r="F82" i="18"/>
  <c r="C82" i="18"/>
  <c r="J81" i="18"/>
  <c r="H81" i="18"/>
  <c r="F81" i="18"/>
  <c r="C81" i="18"/>
  <c r="J80" i="18"/>
  <c r="H80" i="18"/>
  <c r="F80" i="18"/>
  <c r="C80" i="18"/>
  <c r="J79" i="18"/>
  <c r="H79" i="18"/>
  <c r="F79" i="18"/>
  <c r="C79" i="18"/>
  <c r="J78" i="18"/>
  <c r="H78" i="18"/>
  <c r="F78" i="18"/>
  <c r="C78" i="18"/>
  <c r="J77" i="18"/>
  <c r="H77" i="18"/>
  <c r="F77" i="18"/>
  <c r="C77" i="18"/>
  <c r="J76" i="18"/>
  <c r="H76" i="18"/>
  <c r="F76" i="18"/>
  <c r="C76" i="18"/>
  <c r="J75" i="18"/>
  <c r="H75" i="18"/>
  <c r="F75" i="18"/>
  <c r="C75" i="18"/>
  <c r="J89" i="19"/>
  <c r="H89" i="19"/>
  <c r="F89" i="19"/>
  <c r="C89" i="19"/>
  <c r="J88" i="19"/>
  <c r="H88" i="19"/>
  <c r="F88" i="19"/>
  <c r="C88" i="19"/>
  <c r="J87" i="19"/>
  <c r="H87" i="19"/>
  <c r="F87" i="19"/>
  <c r="C87" i="19"/>
  <c r="J86" i="19"/>
  <c r="H86" i="19"/>
  <c r="C86" i="19"/>
  <c r="J85" i="19"/>
  <c r="H85" i="19"/>
  <c r="F85" i="19"/>
  <c r="C85" i="19"/>
  <c r="J84" i="19"/>
  <c r="H84" i="19"/>
  <c r="C84" i="19"/>
  <c r="J83" i="19"/>
  <c r="H83" i="19"/>
  <c r="F83" i="19"/>
  <c r="C83" i="19"/>
  <c r="J82" i="19"/>
  <c r="H82" i="19"/>
  <c r="F82" i="19"/>
  <c r="C82" i="19"/>
  <c r="J81" i="19"/>
  <c r="H81" i="19"/>
  <c r="F81" i="19"/>
  <c r="C81" i="19"/>
  <c r="J80" i="19"/>
  <c r="H80" i="19"/>
  <c r="F80" i="19"/>
  <c r="C80" i="19"/>
  <c r="J79" i="19"/>
  <c r="H79" i="19"/>
  <c r="F79" i="19"/>
  <c r="C79" i="19"/>
  <c r="J78" i="19"/>
  <c r="H78" i="19"/>
  <c r="F78" i="19"/>
  <c r="C78" i="19"/>
  <c r="J77" i="19"/>
  <c r="H77" i="19"/>
  <c r="F77" i="19"/>
  <c r="C77" i="19"/>
  <c r="J76" i="19"/>
  <c r="H76" i="19"/>
  <c r="F76" i="19"/>
  <c r="C76" i="19"/>
  <c r="J75" i="19"/>
  <c r="H75" i="19"/>
  <c r="F75" i="19"/>
  <c r="C75" i="19"/>
  <c r="J89" i="20"/>
  <c r="H89" i="20"/>
  <c r="F89" i="20"/>
  <c r="C89" i="20"/>
  <c r="J88" i="20"/>
  <c r="H88" i="20"/>
  <c r="F88" i="20"/>
  <c r="C88" i="20"/>
  <c r="J87" i="20"/>
  <c r="H87" i="20"/>
  <c r="F87" i="20"/>
  <c r="C87" i="20"/>
  <c r="J86" i="20"/>
  <c r="H86" i="20"/>
  <c r="C86" i="20"/>
  <c r="J85" i="20"/>
  <c r="H85" i="20"/>
  <c r="F85" i="20"/>
  <c r="C85" i="20"/>
  <c r="J84" i="20"/>
  <c r="H84" i="20"/>
  <c r="C84" i="20"/>
  <c r="J83" i="20"/>
  <c r="H83" i="20"/>
  <c r="F83" i="20"/>
  <c r="C83" i="20"/>
  <c r="J82" i="20"/>
  <c r="H82" i="20"/>
  <c r="F82" i="20"/>
  <c r="C82" i="20"/>
  <c r="J81" i="20"/>
  <c r="H81" i="20"/>
  <c r="F81" i="20"/>
  <c r="C81" i="20"/>
  <c r="J80" i="20"/>
  <c r="H80" i="20"/>
  <c r="F80" i="20"/>
  <c r="C80" i="20"/>
  <c r="J79" i="20"/>
  <c r="H79" i="20"/>
  <c r="F79" i="20"/>
  <c r="C79" i="20"/>
  <c r="J78" i="20"/>
  <c r="H78" i="20"/>
  <c r="F78" i="20"/>
  <c r="C78" i="20"/>
  <c r="J77" i="20"/>
  <c r="H77" i="20"/>
  <c r="F77" i="20"/>
  <c r="C77" i="20"/>
  <c r="J76" i="20"/>
  <c r="H76" i="20"/>
  <c r="F76" i="20"/>
  <c r="C76" i="20"/>
  <c r="J75" i="20"/>
  <c r="H75" i="20"/>
  <c r="F75" i="20"/>
  <c r="C75" i="20"/>
  <c r="J89" i="21"/>
  <c r="H89" i="21"/>
  <c r="F89" i="21"/>
  <c r="C89" i="21"/>
  <c r="J88" i="21"/>
  <c r="H88" i="21"/>
  <c r="F88" i="21"/>
  <c r="C88" i="21"/>
  <c r="J87" i="21"/>
  <c r="H87" i="21"/>
  <c r="F87" i="21"/>
  <c r="C87" i="21"/>
  <c r="J86" i="21"/>
  <c r="H86" i="21"/>
  <c r="C86" i="21"/>
  <c r="J85" i="21"/>
  <c r="H85" i="21"/>
  <c r="F85" i="21"/>
  <c r="C85" i="21"/>
  <c r="J84" i="21"/>
  <c r="H84" i="21"/>
  <c r="C84" i="21"/>
  <c r="J83" i="21"/>
  <c r="H83" i="21"/>
  <c r="F83" i="21"/>
  <c r="C83" i="21"/>
  <c r="J82" i="21"/>
  <c r="H82" i="21"/>
  <c r="F82" i="21"/>
  <c r="C82" i="21"/>
  <c r="J81" i="21"/>
  <c r="H81" i="21"/>
  <c r="F81" i="21"/>
  <c r="C81" i="21"/>
  <c r="J80" i="21"/>
  <c r="H80" i="21"/>
  <c r="F80" i="21"/>
  <c r="C80" i="21"/>
  <c r="J79" i="21"/>
  <c r="H79" i="21"/>
  <c r="F79" i="21"/>
  <c r="C79" i="21"/>
  <c r="J78" i="21"/>
  <c r="H78" i="21"/>
  <c r="F78" i="21"/>
  <c r="C78" i="21"/>
  <c r="J77" i="21"/>
  <c r="H77" i="21"/>
  <c r="F77" i="21"/>
  <c r="C77" i="21"/>
  <c r="J76" i="21"/>
  <c r="H76" i="21"/>
  <c r="F76" i="21"/>
  <c r="C76" i="21"/>
  <c r="J75" i="21"/>
  <c r="H75" i="21"/>
  <c r="F75" i="21"/>
  <c r="C75" i="21"/>
  <c r="J89" i="22"/>
  <c r="H89" i="22"/>
  <c r="F89" i="22"/>
  <c r="C89" i="22"/>
  <c r="J88" i="22"/>
  <c r="H88" i="22"/>
  <c r="F88" i="22"/>
  <c r="C88" i="22"/>
  <c r="J87" i="22"/>
  <c r="H87" i="22"/>
  <c r="F87" i="22"/>
  <c r="C87" i="22"/>
  <c r="J86" i="22"/>
  <c r="H86" i="22"/>
  <c r="C86" i="22"/>
  <c r="J85" i="22"/>
  <c r="H85" i="22"/>
  <c r="F85" i="22"/>
  <c r="C85" i="22"/>
  <c r="J84" i="22"/>
  <c r="H84" i="22"/>
  <c r="C84" i="22"/>
  <c r="J83" i="22"/>
  <c r="H83" i="22"/>
  <c r="F83" i="22"/>
  <c r="C83" i="22"/>
  <c r="J82" i="22"/>
  <c r="H82" i="22"/>
  <c r="F82" i="22"/>
  <c r="C82" i="22"/>
  <c r="J81" i="22"/>
  <c r="H81" i="22"/>
  <c r="F81" i="22"/>
  <c r="C81" i="22"/>
  <c r="J80" i="22"/>
  <c r="H80" i="22"/>
  <c r="F80" i="22"/>
  <c r="C80" i="22"/>
  <c r="J79" i="22"/>
  <c r="H79" i="22"/>
  <c r="F79" i="22"/>
  <c r="C79" i="22"/>
  <c r="J78" i="22"/>
  <c r="H78" i="22"/>
  <c r="F78" i="22"/>
  <c r="C78" i="22"/>
  <c r="J77" i="22"/>
  <c r="H77" i="22"/>
  <c r="F77" i="22"/>
  <c r="C77" i="22"/>
  <c r="J76" i="22"/>
  <c r="H76" i="22"/>
  <c r="F76" i="22"/>
  <c r="C76" i="22"/>
  <c r="J75" i="22"/>
  <c r="H75" i="22"/>
  <c r="F75" i="22"/>
  <c r="C75" i="22"/>
  <c r="J89" i="23"/>
  <c r="H89" i="23"/>
  <c r="F89" i="23"/>
  <c r="C89" i="23"/>
  <c r="J88" i="23"/>
  <c r="H88" i="23"/>
  <c r="F88" i="23"/>
  <c r="C88" i="23"/>
  <c r="J87" i="23"/>
  <c r="H87" i="23"/>
  <c r="F87" i="23"/>
  <c r="C87" i="23"/>
  <c r="J86" i="23"/>
  <c r="H86" i="23"/>
  <c r="C86" i="23"/>
  <c r="J85" i="23"/>
  <c r="H85" i="23"/>
  <c r="F85" i="23"/>
  <c r="C85" i="23"/>
  <c r="J84" i="23"/>
  <c r="H84" i="23"/>
  <c r="C84" i="23"/>
  <c r="J83" i="23"/>
  <c r="H83" i="23"/>
  <c r="F83" i="23"/>
  <c r="C83" i="23"/>
  <c r="J82" i="23"/>
  <c r="H82" i="23"/>
  <c r="F82" i="23"/>
  <c r="C82" i="23"/>
  <c r="J81" i="23"/>
  <c r="H81" i="23"/>
  <c r="F81" i="23"/>
  <c r="C81" i="23"/>
  <c r="J80" i="23"/>
  <c r="H80" i="23"/>
  <c r="F80" i="23"/>
  <c r="C80" i="23"/>
  <c r="J79" i="23"/>
  <c r="H79" i="23"/>
  <c r="F79" i="23"/>
  <c r="C79" i="23"/>
  <c r="J78" i="23"/>
  <c r="H78" i="23"/>
  <c r="F78" i="23"/>
  <c r="C78" i="23"/>
  <c r="J77" i="23"/>
  <c r="H77" i="23"/>
  <c r="F77" i="23"/>
  <c r="C77" i="23"/>
  <c r="J76" i="23"/>
  <c r="H76" i="23"/>
  <c r="F76" i="23"/>
  <c r="C76" i="23"/>
  <c r="J75" i="23"/>
  <c r="H75" i="23"/>
  <c r="F75" i="23"/>
  <c r="C75" i="23"/>
  <c r="J89" i="24"/>
  <c r="H89" i="24"/>
  <c r="F89" i="24"/>
  <c r="C89" i="24"/>
  <c r="J88" i="24"/>
  <c r="H88" i="24"/>
  <c r="F88" i="24"/>
  <c r="C88" i="24"/>
  <c r="J87" i="24"/>
  <c r="H87" i="24"/>
  <c r="F87" i="24"/>
  <c r="C87" i="24"/>
  <c r="J86" i="24"/>
  <c r="H86" i="24"/>
  <c r="C86" i="24"/>
  <c r="J85" i="24"/>
  <c r="H85" i="24"/>
  <c r="F85" i="24"/>
  <c r="C85" i="24"/>
  <c r="J84" i="24"/>
  <c r="H84" i="24"/>
  <c r="C84" i="24"/>
  <c r="J83" i="24"/>
  <c r="H83" i="24"/>
  <c r="F83" i="24"/>
  <c r="C83" i="24"/>
  <c r="J82" i="24"/>
  <c r="H82" i="24"/>
  <c r="F82" i="24"/>
  <c r="C82" i="24"/>
  <c r="J81" i="24"/>
  <c r="H81" i="24"/>
  <c r="F81" i="24"/>
  <c r="C81" i="24"/>
  <c r="J80" i="24"/>
  <c r="H80" i="24"/>
  <c r="F80" i="24"/>
  <c r="C80" i="24"/>
  <c r="J79" i="24"/>
  <c r="H79" i="24"/>
  <c r="F79" i="24"/>
  <c r="C79" i="24"/>
  <c r="J78" i="24"/>
  <c r="H78" i="24"/>
  <c r="F78" i="24"/>
  <c r="C78" i="24"/>
  <c r="J77" i="24"/>
  <c r="H77" i="24"/>
  <c r="F77" i="24"/>
  <c r="C77" i="24"/>
  <c r="J76" i="24"/>
  <c r="H76" i="24"/>
  <c r="F76" i="24"/>
  <c r="C76" i="24"/>
  <c r="J75" i="24"/>
  <c r="H75" i="24"/>
  <c r="F75" i="24"/>
  <c r="C75" i="24"/>
  <c r="J89" i="25"/>
  <c r="H89" i="25"/>
  <c r="F89" i="25"/>
  <c r="C89" i="25"/>
  <c r="J88" i="25"/>
  <c r="H88" i="25"/>
  <c r="F88" i="25"/>
  <c r="C88" i="25"/>
  <c r="J87" i="25"/>
  <c r="H87" i="25"/>
  <c r="F87" i="25"/>
  <c r="C87" i="25"/>
  <c r="J86" i="25"/>
  <c r="H86" i="25"/>
  <c r="C86" i="25"/>
  <c r="J85" i="25"/>
  <c r="H85" i="25"/>
  <c r="F85" i="25"/>
  <c r="C85" i="25"/>
  <c r="J84" i="25"/>
  <c r="H84" i="25"/>
  <c r="C84" i="25"/>
  <c r="J83" i="25"/>
  <c r="H83" i="25"/>
  <c r="F83" i="25"/>
  <c r="C83" i="25"/>
  <c r="J82" i="25"/>
  <c r="H82" i="25"/>
  <c r="F82" i="25"/>
  <c r="C82" i="25"/>
  <c r="J81" i="25"/>
  <c r="H81" i="25"/>
  <c r="F81" i="25"/>
  <c r="C81" i="25"/>
  <c r="J80" i="25"/>
  <c r="H80" i="25"/>
  <c r="F80" i="25"/>
  <c r="C80" i="25"/>
  <c r="J79" i="25"/>
  <c r="H79" i="25"/>
  <c r="F79" i="25"/>
  <c r="C79" i="25"/>
  <c r="J78" i="25"/>
  <c r="H78" i="25"/>
  <c r="F78" i="25"/>
  <c r="C78" i="25"/>
  <c r="J77" i="25"/>
  <c r="H77" i="25"/>
  <c r="F77" i="25"/>
  <c r="C77" i="25"/>
  <c r="J76" i="25"/>
  <c r="H76" i="25"/>
  <c r="F76" i="25"/>
  <c r="C76" i="25"/>
  <c r="J75" i="25"/>
  <c r="H75" i="25"/>
  <c r="F75" i="25"/>
  <c r="C75" i="25"/>
  <c r="J89" i="26"/>
  <c r="H89" i="26"/>
  <c r="F89" i="26"/>
  <c r="C89" i="26"/>
  <c r="J88" i="26"/>
  <c r="H88" i="26"/>
  <c r="F88" i="26"/>
  <c r="C88" i="26"/>
  <c r="J87" i="26"/>
  <c r="H87" i="26"/>
  <c r="F87" i="26"/>
  <c r="C87" i="26"/>
  <c r="J86" i="26"/>
  <c r="H86" i="26"/>
  <c r="C86" i="26"/>
  <c r="J85" i="26"/>
  <c r="H85" i="26"/>
  <c r="F85" i="26"/>
  <c r="C85" i="26"/>
  <c r="J84" i="26"/>
  <c r="H84" i="26"/>
  <c r="C84" i="26"/>
  <c r="J83" i="26"/>
  <c r="H83" i="26"/>
  <c r="F83" i="26"/>
  <c r="C83" i="26"/>
  <c r="J82" i="26"/>
  <c r="H82" i="26"/>
  <c r="F82" i="26"/>
  <c r="C82" i="26"/>
  <c r="J81" i="26"/>
  <c r="H81" i="26"/>
  <c r="F81" i="26"/>
  <c r="C81" i="26"/>
  <c r="J80" i="26"/>
  <c r="H80" i="26"/>
  <c r="F80" i="26"/>
  <c r="C80" i="26"/>
  <c r="J79" i="26"/>
  <c r="H79" i="26"/>
  <c r="F79" i="26"/>
  <c r="C79" i="26"/>
  <c r="J78" i="26"/>
  <c r="H78" i="26"/>
  <c r="F78" i="26"/>
  <c r="C78" i="26"/>
  <c r="J77" i="26"/>
  <c r="H77" i="26"/>
  <c r="F77" i="26"/>
  <c r="C77" i="26"/>
  <c r="J76" i="26"/>
  <c r="H76" i="26"/>
  <c r="F76" i="26"/>
  <c r="C76" i="26"/>
  <c r="J75" i="26"/>
  <c r="H75" i="26"/>
  <c r="F75" i="26"/>
  <c r="C75" i="26"/>
  <c r="J90" i="27"/>
  <c r="H90" i="27"/>
  <c r="F90" i="27"/>
  <c r="C90" i="27"/>
  <c r="J89" i="27"/>
  <c r="H89" i="27"/>
  <c r="F89" i="27"/>
  <c r="C89" i="27"/>
  <c r="J88" i="27"/>
  <c r="H88" i="27"/>
  <c r="F88" i="27"/>
  <c r="C88" i="27"/>
  <c r="J87" i="27"/>
  <c r="H87" i="27"/>
  <c r="C87" i="27"/>
  <c r="J86" i="27"/>
  <c r="H86" i="27"/>
  <c r="F86" i="27"/>
  <c r="C86" i="27"/>
  <c r="J85" i="27"/>
  <c r="H85" i="27"/>
  <c r="C85" i="27"/>
  <c r="J84" i="27"/>
  <c r="H84" i="27"/>
  <c r="F84" i="27"/>
  <c r="C84" i="27"/>
  <c r="J83" i="27"/>
  <c r="H83" i="27"/>
  <c r="F83" i="27"/>
  <c r="C83" i="27"/>
  <c r="J82" i="27"/>
  <c r="H82" i="27"/>
  <c r="F82" i="27"/>
  <c r="C82" i="27"/>
  <c r="J81" i="27"/>
  <c r="H81" i="27"/>
  <c r="F81" i="27"/>
  <c r="C81" i="27"/>
  <c r="J80" i="27"/>
  <c r="H80" i="27"/>
  <c r="F80" i="27"/>
  <c r="C80" i="27"/>
  <c r="J79" i="27"/>
  <c r="H79" i="27"/>
  <c r="F79" i="27"/>
  <c r="C79" i="27"/>
  <c r="J78" i="27"/>
  <c r="H78" i="27"/>
  <c r="F78" i="27"/>
  <c r="C78" i="27"/>
  <c r="J77" i="27"/>
  <c r="H77" i="27"/>
  <c r="F77" i="27"/>
  <c r="C77" i="27"/>
  <c r="J76" i="27"/>
  <c r="H76" i="27"/>
  <c r="F76" i="27"/>
  <c r="C76" i="27"/>
  <c r="C117" i="24"/>
  <c r="F117" i="24"/>
  <c r="H117" i="24"/>
  <c r="J117" i="24"/>
  <c r="C118" i="24"/>
  <c r="F118" i="24"/>
  <c r="H118" i="24"/>
  <c r="J118" i="24"/>
  <c r="C119" i="24"/>
  <c r="F119" i="24"/>
  <c r="H119" i="24"/>
  <c r="J119" i="24"/>
  <c r="C117" i="23"/>
  <c r="F117" i="23"/>
  <c r="H117" i="23"/>
  <c r="J117" i="23"/>
  <c r="C118" i="23"/>
  <c r="F118" i="23"/>
  <c r="H118" i="23"/>
  <c r="J118" i="23"/>
  <c r="C119" i="23"/>
  <c r="F119" i="23"/>
  <c r="H119" i="23"/>
  <c r="J119" i="23"/>
  <c r="C117" i="22"/>
  <c r="F117" i="22"/>
  <c r="H117" i="22"/>
  <c r="J117" i="22"/>
  <c r="C118" i="22"/>
  <c r="F118" i="22"/>
  <c r="H118" i="22"/>
  <c r="J118" i="22"/>
  <c r="C119" i="22"/>
  <c r="F119" i="22"/>
  <c r="H119" i="22"/>
  <c r="J119" i="22"/>
  <c r="C117" i="21"/>
  <c r="F117" i="21"/>
  <c r="H117" i="21"/>
  <c r="J117" i="21"/>
  <c r="C118" i="21"/>
  <c r="F118" i="21"/>
  <c r="H118" i="21"/>
  <c r="J118" i="21"/>
  <c r="C119" i="21"/>
  <c r="F119" i="21"/>
  <c r="H119" i="21"/>
  <c r="J119" i="21"/>
  <c r="J89" i="28"/>
  <c r="J88" i="28"/>
  <c r="J87" i="28"/>
  <c r="J86" i="28"/>
  <c r="J85" i="28"/>
  <c r="J84" i="28"/>
  <c r="J83" i="28"/>
  <c r="J82" i="28"/>
  <c r="J81" i="28"/>
  <c r="J80" i="28"/>
  <c r="J79" i="28"/>
  <c r="J78" i="28"/>
  <c r="J77" i="28"/>
  <c r="J76" i="28"/>
  <c r="J75" i="28"/>
  <c r="H89" i="28"/>
  <c r="H88" i="28"/>
  <c r="H87" i="28"/>
  <c r="H86" i="28"/>
  <c r="H85" i="28"/>
  <c r="H84" i="28"/>
  <c r="H83" i="28"/>
  <c r="H82" i="28"/>
  <c r="H81" i="28"/>
  <c r="H80" i="28"/>
  <c r="H79" i="28"/>
  <c r="H78" i="28"/>
  <c r="H77" i="28"/>
  <c r="H76" i="28"/>
  <c r="H75" i="28"/>
  <c r="F89" i="28"/>
  <c r="F88" i="28"/>
  <c r="F87" i="28"/>
  <c r="F85" i="28"/>
  <c r="F83" i="28"/>
  <c r="F82" i="28"/>
  <c r="F81" i="28"/>
  <c r="F80" i="28"/>
  <c r="F79" i="28"/>
  <c r="F78" i="28"/>
  <c r="F77" i="28"/>
  <c r="F76" i="28"/>
  <c r="C89" i="28"/>
  <c r="C88" i="28"/>
  <c r="C87" i="28"/>
  <c r="C86" i="28"/>
  <c r="C85" i="28"/>
  <c r="C84" i="28" l="1"/>
  <c r="C83" i="28"/>
  <c r="C82" i="28"/>
  <c r="C81" i="28"/>
  <c r="C80" i="28"/>
  <c r="C79" i="28"/>
  <c r="C78" i="28"/>
  <c r="C77" i="28"/>
  <c r="C76" i="28"/>
  <c r="F74" i="28"/>
  <c r="C74" i="28"/>
  <c r="F75" i="28"/>
  <c r="C75" i="28"/>
  <c r="BT5" i="2"/>
  <c r="BV5" i="2" s="1"/>
  <c r="BX5" i="2"/>
  <c r="BT6" i="2"/>
  <c r="BX6" i="2"/>
  <c r="BZ6" i="2" s="1"/>
  <c r="D77" i="9" s="1"/>
  <c r="BT7" i="2"/>
  <c r="BV7" i="2" s="1"/>
  <c r="D76" i="10" s="1"/>
  <c r="BX7" i="2"/>
  <c r="BZ7" i="2" s="1"/>
  <c r="D77" i="10" s="1"/>
  <c r="BT8" i="2"/>
  <c r="BX8" i="2"/>
  <c r="BZ8" i="2" s="1"/>
  <c r="D77" i="11" s="1"/>
  <c r="BT9" i="2"/>
  <c r="BV9" i="2" s="1"/>
  <c r="D76" i="12" s="1"/>
  <c r="BX9" i="2"/>
  <c r="BZ9" i="2" s="1"/>
  <c r="D77" i="12" s="1"/>
  <c r="BT10" i="2"/>
  <c r="BX10" i="2"/>
  <c r="BZ10" i="2" s="1"/>
  <c r="D78" i="13" s="1"/>
  <c r="BT11" i="2"/>
  <c r="BV11" i="2" s="1"/>
  <c r="D76" i="14" s="1"/>
  <c r="BX11" i="2"/>
  <c r="BZ11" i="2" s="1"/>
  <c r="D77" i="14" s="1"/>
  <c r="BT12" i="2"/>
  <c r="BX12" i="2"/>
  <c r="BZ12" i="2" s="1"/>
  <c r="D77" i="15" s="1"/>
  <c r="BT13" i="2"/>
  <c r="BV13" i="2" s="1"/>
  <c r="D76" i="16" s="1"/>
  <c r="BX13" i="2"/>
  <c r="BZ13" i="2" s="1"/>
  <c r="D77" i="16" s="1"/>
  <c r="BT14" i="2"/>
  <c r="BX14" i="2"/>
  <c r="BZ14" i="2" s="1"/>
  <c r="D77" i="17" s="1"/>
  <c r="BT15" i="2"/>
  <c r="BV15" i="2" s="1"/>
  <c r="D76" i="18" s="1"/>
  <c r="BX15" i="2"/>
  <c r="BZ15" i="2" s="1"/>
  <c r="D77" i="18" s="1"/>
  <c r="BT16" i="2"/>
  <c r="BX16" i="2"/>
  <c r="BZ16" i="2" s="1"/>
  <c r="D77" i="19" s="1"/>
  <c r="BT17" i="2"/>
  <c r="BV17" i="2" s="1"/>
  <c r="D76" i="20" s="1"/>
  <c r="BX17" i="2"/>
  <c r="BZ17" i="2" s="1"/>
  <c r="D77" i="20" s="1"/>
  <c r="BT18" i="2"/>
  <c r="BX18" i="2"/>
  <c r="BZ18" i="2" s="1"/>
  <c r="D77" i="21" s="1"/>
  <c r="BT19" i="2"/>
  <c r="BV19" i="2" s="1"/>
  <c r="D76" i="22" s="1"/>
  <c r="BX19" i="2"/>
  <c r="BZ19" i="2" s="1"/>
  <c r="D77" i="22" s="1"/>
  <c r="BT20" i="2"/>
  <c r="BX20" i="2"/>
  <c r="BZ20" i="2" s="1"/>
  <c r="D77" i="23" s="1"/>
  <c r="BT21" i="2"/>
  <c r="BV21" i="2" s="1"/>
  <c r="D76" i="24" s="1"/>
  <c r="BX21" i="2"/>
  <c r="BZ21" i="2" s="1"/>
  <c r="D77" i="24" s="1"/>
  <c r="BT22" i="2"/>
  <c r="BX22" i="2"/>
  <c r="BZ22" i="2" s="1"/>
  <c r="D77" i="25" s="1"/>
  <c r="BT23" i="2"/>
  <c r="BV23" i="2" s="1"/>
  <c r="D76" i="26" s="1"/>
  <c r="BX23" i="2"/>
  <c r="BZ23" i="2" s="1"/>
  <c r="D77" i="26" s="1"/>
  <c r="BT24" i="2"/>
  <c r="BX24" i="2"/>
  <c r="BZ24" i="2" s="1"/>
  <c r="D78" i="27" s="1"/>
  <c r="BT25" i="2"/>
  <c r="BV25" i="2" s="1"/>
  <c r="D76" i="28" s="1"/>
  <c r="BX25" i="2"/>
  <c r="BZ25" i="2" s="1"/>
  <c r="D77" i="28" s="1"/>
  <c r="DT25" i="2"/>
  <c r="DV25" i="2" s="1"/>
  <c r="D89" i="28" s="1"/>
  <c r="DT24" i="2"/>
  <c r="DV24" i="2" s="1"/>
  <c r="D90" i="27" s="1"/>
  <c r="DT23" i="2"/>
  <c r="DV23" i="2" s="1"/>
  <c r="D89" i="26" s="1"/>
  <c r="DT22" i="2"/>
  <c r="DV22" i="2" s="1"/>
  <c r="D89" i="25" s="1"/>
  <c r="DT21" i="2"/>
  <c r="DV21" i="2" s="1"/>
  <c r="D89" i="24" s="1"/>
  <c r="DT20" i="2"/>
  <c r="DV20" i="2" s="1"/>
  <c r="D89" i="23" s="1"/>
  <c r="DT19" i="2"/>
  <c r="DV19" i="2" s="1"/>
  <c r="D89" i="22" s="1"/>
  <c r="DT18" i="2"/>
  <c r="DV18" i="2" s="1"/>
  <c r="D89" i="21" s="1"/>
  <c r="DT17" i="2"/>
  <c r="DV17" i="2" s="1"/>
  <c r="D89" i="20" s="1"/>
  <c r="DT16" i="2"/>
  <c r="DV16" i="2" s="1"/>
  <c r="D89" i="19" s="1"/>
  <c r="DT15" i="2"/>
  <c r="DV15" i="2" s="1"/>
  <c r="D89" i="18" s="1"/>
  <c r="DT14" i="2"/>
  <c r="DT13" i="2"/>
  <c r="DV13" i="2" s="1"/>
  <c r="D89" i="16" s="1"/>
  <c r="DT12" i="2"/>
  <c r="DV12" i="2" s="1"/>
  <c r="D89" i="15" s="1"/>
  <c r="DT11" i="2"/>
  <c r="DV11" i="2" s="1"/>
  <c r="D89" i="14" s="1"/>
  <c r="DT10" i="2"/>
  <c r="DV10" i="2" s="1"/>
  <c r="D90" i="13" s="1"/>
  <c r="DT9" i="2"/>
  <c r="DV9" i="2" s="1"/>
  <c r="D89" i="12" s="1"/>
  <c r="DT8" i="2"/>
  <c r="DV8" i="2" s="1"/>
  <c r="D89" i="11" s="1"/>
  <c r="DT7" i="2"/>
  <c r="DV7" i="2" s="1"/>
  <c r="D89" i="10" s="1"/>
  <c r="DT6" i="2"/>
  <c r="DV6" i="2" s="1"/>
  <c r="D89" i="9" s="1"/>
  <c r="D89" i="3"/>
  <c r="DP25" i="2"/>
  <c r="DR25" i="2" s="1"/>
  <c r="D88" i="28" s="1"/>
  <c r="DP24" i="2"/>
  <c r="DR24" i="2" s="1"/>
  <c r="D89" i="27" s="1"/>
  <c r="DP23" i="2"/>
  <c r="DR23" i="2" s="1"/>
  <c r="D88" i="26" s="1"/>
  <c r="DP22" i="2"/>
  <c r="DR22" i="2" s="1"/>
  <c r="D88" i="25" s="1"/>
  <c r="DP21" i="2"/>
  <c r="DR21" i="2" s="1"/>
  <c r="D88" i="24" s="1"/>
  <c r="DP20" i="2"/>
  <c r="DR20" i="2" s="1"/>
  <c r="D88" i="23" s="1"/>
  <c r="DP19" i="2"/>
  <c r="DR19" i="2" s="1"/>
  <c r="D88" i="22" s="1"/>
  <c r="DP18" i="2"/>
  <c r="DR18" i="2" s="1"/>
  <c r="D88" i="21" s="1"/>
  <c r="DP17" i="2"/>
  <c r="DR17" i="2" s="1"/>
  <c r="D88" i="20" s="1"/>
  <c r="DP16" i="2"/>
  <c r="DR16" i="2" s="1"/>
  <c r="D88" i="19" s="1"/>
  <c r="DP15" i="2"/>
  <c r="DR15" i="2" s="1"/>
  <c r="D88" i="18" s="1"/>
  <c r="DP14" i="2"/>
  <c r="DR14" i="2" s="1"/>
  <c r="D88" i="17" s="1"/>
  <c r="DP13" i="2"/>
  <c r="DR13" i="2" s="1"/>
  <c r="D88" i="16" s="1"/>
  <c r="DP12" i="2"/>
  <c r="DR12" i="2" s="1"/>
  <c r="D88" i="15" s="1"/>
  <c r="DP11" i="2"/>
  <c r="DR11" i="2" s="1"/>
  <c r="D88" i="14" s="1"/>
  <c r="DP10" i="2"/>
  <c r="DR10" i="2" s="1"/>
  <c r="D89" i="13" s="1"/>
  <c r="DP9" i="2"/>
  <c r="DR9" i="2" s="1"/>
  <c r="D88" i="12" s="1"/>
  <c r="DP8" i="2"/>
  <c r="DR8" i="2" s="1"/>
  <c r="D88" i="11" s="1"/>
  <c r="DP7" i="2"/>
  <c r="DR7" i="2" s="1"/>
  <c r="D88" i="10" s="1"/>
  <c r="DP6" i="2"/>
  <c r="DR6" i="2" s="1"/>
  <c r="D88" i="9" s="1"/>
  <c r="D88" i="3"/>
  <c r="DL25" i="2"/>
  <c r="DN25" i="2" s="1"/>
  <c r="D87" i="28" s="1"/>
  <c r="DL24" i="2"/>
  <c r="DN24" i="2" s="1"/>
  <c r="D88" i="27" s="1"/>
  <c r="DL23" i="2"/>
  <c r="DN23" i="2" s="1"/>
  <c r="D87" i="26" s="1"/>
  <c r="DL22" i="2"/>
  <c r="DN22" i="2" s="1"/>
  <c r="D87" i="25" s="1"/>
  <c r="DL21" i="2"/>
  <c r="DN21" i="2" s="1"/>
  <c r="D87" i="24" s="1"/>
  <c r="DL20" i="2"/>
  <c r="DN20" i="2" s="1"/>
  <c r="D87" i="23" s="1"/>
  <c r="DL19" i="2"/>
  <c r="DN19" i="2" s="1"/>
  <c r="D87" i="22" s="1"/>
  <c r="DL18" i="2"/>
  <c r="DN18" i="2" s="1"/>
  <c r="D87" i="21" s="1"/>
  <c r="DL17" i="2"/>
  <c r="DN17" i="2" s="1"/>
  <c r="D87" i="20" s="1"/>
  <c r="DL16" i="2"/>
  <c r="DN16" i="2" s="1"/>
  <c r="D87" i="19" s="1"/>
  <c r="DL15" i="2"/>
  <c r="DN15" i="2" s="1"/>
  <c r="D87" i="18" s="1"/>
  <c r="DL14" i="2"/>
  <c r="DN14" i="2" s="1"/>
  <c r="D87" i="17" s="1"/>
  <c r="DL13" i="2"/>
  <c r="DN13" i="2" s="1"/>
  <c r="D87" i="16" s="1"/>
  <c r="DL12" i="2"/>
  <c r="DN12" i="2" s="1"/>
  <c r="D87" i="15" s="1"/>
  <c r="DL11" i="2"/>
  <c r="DN11" i="2" s="1"/>
  <c r="D87" i="14" s="1"/>
  <c r="DL10" i="2"/>
  <c r="DN10" i="2" s="1"/>
  <c r="D88" i="13" s="1"/>
  <c r="DL9" i="2"/>
  <c r="DN9" i="2" s="1"/>
  <c r="D87" i="12" s="1"/>
  <c r="DL8" i="2"/>
  <c r="DN8" i="2" s="1"/>
  <c r="D87" i="11" s="1"/>
  <c r="DL7" i="2"/>
  <c r="DN7" i="2" s="1"/>
  <c r="D87" i="10" s="1"/>
  <c r="DL6" i="2"/>
  <c r="DN6" i="2" s="1"/>
  <c r="D87" i="9" s="1"/>
  <c r="D87" i="3"/>
  <c r="DH25" i="2"/>
  <c r="DJ25" i="2" s="1"/>
  <c r="D86" i="28" s="1"/>
  <c r="DH24" i="2"/>
  <c r="DJ24" i="2" s="1"/>
  <c r="D87" i="27" s="1"/>
  <c r="DH23" i="2"/>
  <c r="DJ23" i="2" s="1"/>
  <c r="D86" i="26" s="1"/>
  <c r="DH22" i="2"/>
  <c r="DJ22" i="2" s="1"/>
  <c r="D86" i="25" s="1"/>
  <c r="DH21" i="2"/>
  <c r="DJ21" i="2" s="1"/>
  <c r="D86" i="24" s="1"/>
  <c r="DH20" i="2"/>
  <c r="DJ20" i="2" s="1"/>
  <c r="D86" i="23" s="1"/>
  <c r="DH19" i="2"/>
  <c r="DJ19" i="2" s="1"/>
  <c r="D86" i="22" s="1"/>
  <c r="DH18" i="2"/>
  <c r="DJ18" i="2" s="1"/>
  <c r="D86" i="21" s="1"/>
  <c r="DH17" i="2"/>
  <c r="DJ17" i="2" s="1"/>
  <c r="D86" i="20" s="1"/>
  <c r="DH16" i="2"/>
  <c r="DJ16" i="2" s="1"/>
  <c r="D86" i="19" s="1"/>
  <c r="DH15" i="2"/>
  <c r="DJ15" i="2" s="1"/>
  <c r="D86" i="18" s="1"/>
  <c r="DH14" i="2"/>
  <c r="DJ14" i="2" s="1"/>
  <c r="D86" i="17" s="1"/>
  <c r="DH13" i="2"/>
  <c r="DJ13" i="2" s="1"/>
  <c r="D86" i="16" s="1"/>
  <c r="DH12" i="2"/>
  <c r="DJ12" i="2" s="1"/>
  <c r="D86" i="15" s="1"/>
  <c r="DH11" i="2"/>
  <c r="DJ11" i="2" s="1"/>
  <c r="D86" i="14" s="1"/>
  <c r="DH10" i="2"/>
  <c r="DJ10" i="2" s="1"/>
  <c r="D87" i="13" s="1"/>
  <c r="DH9" i="2"/>
  <c r="DJ9" i="2" s="1"/>
  <c r="D86" i="12" s="1"/>
  <c r="DH8" i="2"/>
  <c r="DJ8" i="2" s="1"/>
  <c r="D86" i="11" s="1"/>
  <c r="DH7" i="2"/>
  <c r="DJ7" i="2" s="1"/>
  <c r="D86" i="10" s="1"/>
  <c r="DH6" i="2"/>
  <c r="D86" i="3"/>
  <c r="DD25" i="2"/>
  <c r="DF25" i="2" s="1"/>
  <c r="D85" i="28" s="1"/>
  <c r="DD24" i="2"/>
  <c r="DF24" i="2" s="1"/>
  <c r="D86" i="27" s="1"/>
  <c r="DD23" i="2"/>
  <c r="DF23" i="2" s="1"/>
  <c r="D85" i="26" s="1"/>
  <c r="DD22" i="2"/>
  <c r="DF22" i="2" s="1"/>
  <c r="D85" i="25" s="1"/>
  <c r="DD21" i="2"/>
  <c r="DF21" i="2" s="1"/>
  <c r="D85" i="24" s="1"/>
  <c r="DD20" i="2"/>
  <c r="DF20" i="2" s="1"/>
  <c r="D85" i="23" s="1"/>
  <c r="DD19" i="2"/>
  <c r="DF19" i="2" s="1"/>
  <c r="D85" i="22" s="1"/>
  <c r="DD18" i="2"/>
  <c r="DF18" i="2" s="1"/>
  <c r="D85" i="21" s="1"/>
  <c r="DD17" i="2"/>
  <c r="DF17" i="2" s="1"/>
  <c r="D85" i="20" s="1"/>
  <c r="DD16" i="2"/>
  <c r="DF16" i="2" s="1"/>
  <c r="D85" i="19" s="1"/>
  <c r="DD15" i="2"/>
  <c r="DF15" i="2" s="1"/>
  <c r="D85" i="18" s="1"/>
  <c r="DD14" i="2"/>
  <c r="DF14" i="2" s="1"/>
  <c r="D85" i="17" s="1"/>
  <c r="DD13" i="2"/>
  <c r="DF13" i="2" s="1"/>
  <c r="D85" i="16" s="1"/>
  <c r="DD12" i="2"/>
  <c r="DF12" i="2" s="1"/>
  <c r="D85" i="15" s="1"/>
  <c r="DD11" i="2"/>
  <c r="DF11" i="2" s="1"/>
  <c r="D85" i="14" s="1"/>
  <c r="DD10" i="2"/>
  <c r="DF10" i="2" s="1"/>
  <c r="D86" i="13" s="1"/>
  <c r="DD9" i="2"/>
  <c r="DF9" i="2" s="1"/>
  <c r="D85" i="12" s="1"/>
  <c r="DD8" i="2"/>
  <c r="DF8" i="2" s="1"/>
  <c r="D85" i="11" s="1"/>
  <c r="DD7" i="2"/>
  <c r="DF7" i="2" s="1"/>
  <c r="D85" i="10" s="1"/>
  <c r="DD6" i="2"/>
  <c r="DF6" i="2" s="1"/>
  <c r="D85" i="9" s="1"/>
  <c r="D85" i="3"/>
  <c r="CZ25" i="2"/>
  <c r="DB25" i="2" s="1"/>
  <c r="D84" i="28" s="1"/>
  <c r="CZ24" i="2"/>
  <c r="DB24" i="2" s="1"/>
  <c r="D85" i="27" s="1"/>
  <c r="CZ23" i="2"/>
  <c r="DB23" i="2" s="1"/>
  <c r="D84" i="26" s="1"/>
  <c r="CZ22" i="2"/>
  <c r="DB22" i="2" s="1"/>
  <c r="D84" i="25" s="1"/>
  <c r="CZ21" i="2"/>
  <c r="DB21" i="2" s="1"/>
  <c r="D84" i="24" s="1"/>
  <c r="CZ20" i="2"/>
  <c r="DB20" i="2" s="1"/>
  <c r="D84" i="23" s="1"/>
  <c r="CZ19" i="2"/>
  <c r="DB19" i="2" s="1"/>
  <c r="D84" i="22" s="1"/>
  <c r="CZ18" i="2"/>
  <c r="CZ17" i="2"/>
  <c r="DB17" i="2" s="1"/>
  <c r="D84" i="20" s="1"/>
  <c r="CZ16" i="2"/>
  <c r="DB16" i="2" s="1"/>
  <c r="D84" i="19" s="1"/>
  <c r="CZ15" i="2"/>
  <c r="DB15" i="2" s="1"/>
  <c r="D84" i="18" s="1"/>
  <c r="CZ14" i="2"/>
  <c r="CZ13" i="2"/>
  <c r="DB13" i="2" s="1"/>
  <c r="D84" i="16" s="1"/>
  <c r="CZ12" i="2"/>
  <c r="DB12" i="2" s="1"/>
  <c r="D84" i="15" s="1"/>
  <c r="CZ11" i="2"/>
  <c r="DB11" i="2" s="1"/>
  <c r="D84" i="14" s="1"/>
  <c r="CZ10" i="2"/>
  <c r="DB10" i="2" s="1"/>
  <c r="D85" i="13" s="1"/>
  <c r="CZ9" i="2"/>
  <c r="DB9" i="2" s="1"/>
  <c r="D84" i="12" s="1"/>
  <c r="CZ8" i="2"/>
  <c r="DB8" i="2" s="1"/>
  <c r="D84" i="11" s="1"/>
  <c r="CZ7" i="2"/>
  <c r="DB7" i="2" s="1"/>
  <c r="D84" i="10" s="1"/>
  <c r="CZ6" i="2"/>
  <c r="DB6" i="2" s="1"/>
  <c r="D84" i="9" s="1"/>
  <c r="CZ5" i="2"/>
  <c r="DB5" i="2" s="1"/>
  <c r="D84" i="3" s="1"/>
  <c r="CV25" i="2"/>
  <c r="CX25" i="2" s="1"/>
  <c r="D83" i="28" s="1"/>
  <c r="CV24" i="2"/>
  <c r="CX24" i="2" s="1"/>
  <c r="D84" i="27" s="1"/>
  <c r="CV23" i="2"/>
  <c r="CX23" i="2" s="1"/>
  <c r="D83" i="26" s="1"/>
  <c r="CV22" i="2"/>
  <c r="CX22" i="2" s="1"/>
  <c r="D83" i="25" s="1"/>
  <c r="CV21" i="2"/>
  <c r="CX21" i="2" s="1"/>
  <c r="D83" i="24" s="1"/>
  <c r="CV20" i="2"/>
  <c r="CX20" i="2" s="1"/>
  <c r="D83" i="23" s="1"/>
  <c r="CV19" i="2"/>
  <c r="CX19" i="2" s="1"/>
  <c r="D83" i="22" s="1"/>
  <c r="CV18" i="2"/>
  <c r="CV17" i="2"/>
  <c r="CX17" i="2" s="1"/>
  <c r="D83" i="20" s="1"/>
  <c r="CV16" i="2"/>
  <c r="CX16" i="2" s="1"/>
  <c r="D83" i="19" s="1"/>
  <c r="CV15" i="2"/>
  <c r="CX15" i="2" s="1"/>
  <c r="D83" i="18" s="1"/>
  <c r="CV14" i="2"/>
  <c r="CX14" i="2" s="1"/>
  <c r="D83" i="17" s="1"/>
  <c r="CV13" i="2"/>
  <c r="CX13" i="2" s="1"/>
  <c r="D83" i="16" s="1"/>
  <c r="CV12" i="2"/>
  <c r="CX12" i="2" s="1"/>
  <c r="D83" i="15" s="1"/>
  <c r="CV11" i="2"/>
  <c r="CX11" i="2" s="1"/>
  <c r="D83" i="14" s="1"/>
  <c r="CV10" i="2"/>
  <c r="CV9" i="2"/>
  <c r="CX9" i="2" s="1"/>
  <c r="D83" i="12" s="1"/>
  <c r="CV8" i="2"/>
  <c r="CX8" i="2" s="1"/>
  <c r="D83" i="11" s="1"/>
  <c r="CV7" i="2"/>
  <c r="CX7" i="2" s="1"/>
  <c r="D83" i="10" s="1"/>
  <c r="CV6" i="2"/>
  <c r="CV5" i="2"/>
  <c r="CX5" i="2" s="1"/>
  <c r="D83" i="3" s="1"/>
  <c r="CR25" i="2"/>
  <c r="CT25" i="2" s="1"/>
  <c r="D82" i="28" s="1"/>
  <c r="CR24" i="2"/>
  <c r="CT24" i="2" s="1"/>
  <c r="D83" i="27" s="1"/>
  <c r="CR23" i="2"/>
  <c r="CT23" i="2" s="1"/>
  <c r="D82" i="26" s="1"/>
  <c r="CR22" i="2"/>
  <c r="CT22" i="2" s="1"/>
  <c r="D82" i="25" s="1"/>
  <c r="CR21" i="2"/>
  <c r="CT21" i="2" s="1"/>
  <c r="D82" i="24" s="1"/>
  <c r="CR20" i="2"/>
  <c r="CT20" i="2" s="1"/>
  <c r="D82" i="23" s="1"/>
  <c r="CR19" i="2"/>
  <c r="CT19" i="2" s="1"/>
  <c r="D82" i="22" s="1"/>
  <c r="CR18" i="2"/>
  <c r="CT18" i="2" s="1"/>
  <c r="D82" i="21" s="1"/>
  <c r="CR17" i="2"/>
  <c r="CT17" i="2" s="1"/>
  <c r="D82" i="20" s="1"/>
  <c r="CR16" i="2"/>
  <c r="CT16" i="2" s="1"/>
  <c r="D82" i="19" s="1"/>
  <c r="CR15" i="2"/>
  <c r="CT15" i="2" s="1"/>
  <c r="D82" i="18" s="1"/>
  <c r="CR14" i="2"/>
  <c r="CR13" i="2"/>
  <c r="CT13" i="2" s="1"/>
  <c r="D82" i="16" s="1"/>
  <c r="CR12" i="2"/>
  <c r="CT12" i="2" s="1"/>
  <c r="D82" i="15" s="1"/>
  <c r="CR11" i="2"/>
  <c r="CT11" i="2" s="1"/>
  <c r="D82" i="14" s="1"/>
  <c r="CR10" i="2"/>
  <c r="CT10" i="2" s="1"/>
  <c r="D83" i="13" s="1"/>
  <c r="CR9" i="2"/>
  <c r="CT9" i="2" s="1"/>
  <c r="D82" i="12" s="1"/>
  <c r="CR8" i="2"/>
  <c r="CT8" i="2" s="1"/>
  <c r="D82" i="11" s="1"/>
  <c r="CR7" i="2"/>
  <c r="CT7" i="2" s="1"/>
  <c r="D82" i="10" s="1"/>
  <c r="CR6" i="2"/>
  <c r="CT6" i="2" s="1"/>
  <c r="D82" i="9" s="1"/>
  <c r="CR5" i="2"/>
  <c r="CT5" i="2" s="1"/>
  <c r="D82" i="3" s="1"/>
  <c r="CN25" i="2"/>
  <c r="CP25" i="2" s="1"/>
  <c r="D81" i="28" s="1"/>
  <c r="CN24" i="2"/>
  <c r="CP24" i="2" s="1"/>
  <c r="D82" i="27" s="1"/>
  <c r="CN23" i="2"/>
  <c r="CP23" i="2" s="1"/>
  <c r="D81" i="26" s="1"/>
  <c r="CN22" i="2"/>
  <c r="CP22" i="2" s="1"/>
  <c r="D81" i="25" s="1"/>
  <c r="CN21" i="2"/>
  <c r="CP21" i="2" s="1"/>
  <c r="D81" i="24" s="1"/>
  <c r="CN20" i="2"/>
  <c r="CP20" i="2" s="1"/>
  <c r="D81" i="23" s="1"/>
  <c r="CN19" i="2"/>
  <c r="CP19" i="2" s="1"/>
  <c r="D81" i="22" s="1"/>
  <c r="CN18" i="2"/>
  <c r="CP18" i="2" s="1"/>
  <c r="D81" i="21" s="1"/>
  <c r="CN17" i="2"/>
  <c r="CP17" i="2" s="1"/>
  <c r="D81" i="20" s="1"/>
  <c r="CN16" i="2"/>
  <c r="CP16" i="2" s="1"/>
  <c r="D81" i="19" s="1"/>
  <c r="CN15" i="2"/>
  <c r="CP15" i="2" s="1"/>
  <c r="D81" i="18" s="1"/>
  <c r="CN14" i="2"/>
  <c r="CP14" i="2" s="1"/>
  <c r="D81" i="17" s="1"/>
  <c r="CN13" i="2"/>
  <c r="CP13" i="2" s="1"/>
  <c r="D81" i="16" s="1"/>
  <c r="CN12" i="2"/>
  <c r="CP12" i="2" s="1"/>
  <c r="D81" i="15" s="1"/>
  <c r="CN11" i="2"/>
  <c r="CP11" i="2" s="1"/>
  <c r="D81" i="14" s="1"/>
  <c r="CN10" i="2"/>
  <c r="CP10" i="2" s="1"/>
  <c r="D82" i="13" s="1"/>
  <c r="CN9" i="2"/>
  <c r="CP9" i="2" s="1"/>
  <c r="D81" i="12" s="1"/>
  <c r="CN8" i="2"/>
  <c r="CP8" i="2" s="1"/>
  <c r="D81" i="11" s="1"/>
  <c r="CN7" i="2"/>
  <c r="CP7" i="2" s="1"/>
  <c r="D81" i="10" s="1"/>
  <c r="CN6" i="2"/>
  <c r="CP6" i="2" s="1"/>
  <c r="D81" i="9" s="1"/>
  <c r="CN5" i="2"/>
  <c r="CP5" i="2" s="1"/>
  <c r="D81" i="3" s="1"/>
  <c r="CJ25" i="2"/>
  <c r="CL25" i="2" s="1"/>
  <c r="D80" i="28" s="1"/>
  <c r="CJ24" i="2"/>
  <c r="CJ23" i="2"/>
  <c r="CL23" i="2" s="1"/>
  <c r="D80" i="26" s="1"/>
  <c r="CJ22" i="2"/>
  <c r="CL22" i="2" s="1"/>
  <c r="D80" i="25" s="1"/>
  <c r="CJ21" i="2"/>
  <c r="CL21" i="2" s="1"/>
  <c r="D80" i="24" s="1"/>
  <c r="CJ20" i="2"/>
  <c r="CJ19" i="2"/>
  <c r="CL19" i="2" s="1"/>
  <c r="D80" i="22" s="1"/>
  <c r="CJ18" i="2"/>
  <c r="CL18" i="2" s="1"/>
  <c r="D80" i="21" s="1"/>
  <c r="CJ17" i="2"/>
  <c r="CL17" i="2" s="1"/>
  <c r="D80" i="20" s="1"/>
  <c r="CJ16" i="2"/>
  <c r="CL16" i="2" s="1"/>
  <c r="D80" i="19" s="1"/>
  <c r="CJ15" i="2"/>
  <c r="CL15" i="2" s="1"/>
  <c r="D80" i="18" s="1"/>
  <c r="CJ14" i="2"/>
  <c r="CL14" i="2" s="1"/>
  <c r="D80" i="17" s="1"/>
  <c r="CJ13" i="2"/>
  <c r="CL13" i="2" s="1"/>
  <c r="D80" i="16" s="1"/>
  <c r="CJ12" i="2"/>
  <c r="CL12" i="2" s="1"/>
  <c r="D80" i="15" s="1"/>
  <c r="CJ11" i="2"/>
  <c r="CL11" i="2" s="1"/>
  <c r="D80" i="14" s="1"/>
  <c r="CJ10" i="2"/>
  <c r="CL10" i="2" s="1"/>
  <c r="D81" i="13" s="1"/>
  <c r="CJ9" i="2"/>
  <c r="CL9" i="2" s="1"/>
  <c r="D80" i="12" s="1"/>
  <c r="CJ8" i="2"/>
  <c r="CJ7" i="2"/>
  <c r="CL7" i="2" s="1"/>
  <c r="D80" i="10" s="1"/>
  <c r="CJ6" i="2"/>
  <c r="CL6" i="2" s="1"/>
  <c r="D80" i="9" s="1"/>
  <c r="CJ5" i="2"/>
  <c r="CF25" i="2"/>
  <c r="CH25" i="2" s="1"/>
  <c r="D79" i="28" s="1"/>
  <c r="CF24" i="2"/>
  <c r="CH24" i="2" s="1"/>
  <c r="D80" i="27" s="1"/>
  <c r="CF23" i="2"/>
  <c r="CH23" i="2" s="1"/>
  <c r="D79" i="26" s="1"/>
  <c r="CF22" i="2"/>
  <c r="CH22" i="2" s="1"/>
  <c r="D79" i="25" s="1"/>
  <c r="CF21" i="2"/>
  <c r="CH21" i="2" s="1"/>
  <c r="D79" i="24" s="1"/>
  <c r="CF20" i="2"/>
  <c r="CH20" i="2" s="1"/>
  <c r="D79" i="23" s="1"/>
  <c r="CF19" i="2"/>
  <c r="CH19" i="2" s="1"/>
  <c r="D79" i="22" s="1"/>
  <c r="CF18" i="2"/>
  <c r="CH18" i="2" s="1"/>
  <c r="D79" i="21" s="1"/>
  <c r="CF17" i="2"/>
  <c r="CH17" i="2" s="1"/>
  <c r="D79" i="20" s="1"/>
  <c r="CF16" i="2"/>
  <c r="CH16" i="2" s="1"/>
  <c r="D79" i="19" s="1"/>
  <c r="CF15" i="2"/>
  <c r="CH15" i="2" s="1"/>
  <c r="D79" i="18" s="1"/>
  <c r="CF14" i="2"/>
  <c r="CH14" i="2" s="1"/>
  <c r="D79" i="17" s="1"/>
  <c r="CF13" i="2"/>
  <c r="CH13" i="2" s="1"/>
  <c r="D79" i="16" s="1"/>
  <c r="CF12" i="2"/>
  <c r="CH12" i="2" s="1"/>
  <c r="D79" i="15" s="1"/>
  <c r="CF11" i="2"/>
  <c r="CH11" i="2" s="1"/>
  <c r="D79" i="14" s="1"/>
  <c r="CF10" i="2"/>
  <c r="CH10" i="2" s="1"/>
  <c r="D80" i="13" s="1"/>
  <c r="CF9" i="2"/>
  <c r="CH9" i="2" s="1"/>
  <c r="D79" i="12" s="1"/>
  <c r="CF8" i="2"/>
  <c r="CH8" i="2" s="1"/>
  <c r="D79" i="11" s="1"/>
  <c r="CF7" i="2"/>
  <c r="CH7" i="2" s="1"/>
  <c r="D79" i="10" s="1"/>
  <c r="CF6" i="2"/>
  <c r="CH6" i="2" s="1"/>
  <c r="D79" i="9" s="1"/>
  <c r="CF5" i="2"/>
  <c r="CH5" i="2" s="1"/>
  <c r="D79" i="3" s="1"/>
  <c r="CB25" i="2"/>
  <c r="CD25" i="2" s="1"/>
  <c r="D78" i="28" s="1"/>
  <c r="CB24" i="2"/>
  <c r="CD24" i="2" s="1"/>
  <c r="D79" i="27" s="1"/>
  <c r="CB23" i="2"/>
  <c r="CD23" i="2" s="1"/>
  <c r="D78" i="26" s="1"/>
  <c r="CB22" i="2"/>
  <c r="CD22" i="2" s="1"/>
  <c r="D78" i="25" s="1"/>
  <c r="CB21" i="2"/>
  <c r="CD21" i="2" s="1"/>
  <c r="D78" i="24" s="1"/>
  <c r="CB20" i="2"/>
  <c r="CD20" i="2" s="1"/>
  <c r="D78" i="23" s="1"/>
  <c r="CB19" i="2"/>
  <c r="CD19" i="2" s="1"/>
  <c r="D78" i="22" s="1"/>
  <c r="CB18" i="2"/>
  <c r="CD18" i="2" s="1"/>
  <c r="D78" i="21" s="1"/>
  <c r="CB17" i="2"/>
  <c r="CD17" i="2" s="1"/>
  <c r="D78" i="20" s="1"/>
  <c r="CB16" i="2"/>
  <c r="CD16" i="2" s="1"/>
  <c r="D78" i="19" s="1"/>
  <c r="CB15" i="2"/>
  <c r="CD15" i="2" s="1"/>
  <c r="D78" i="18" s="1"/>
  <c r="CB14" i="2"/>
  <c r="CD14" i="2" s="1"/>
  <c r="D78" i="17" s="1"/>
  <c r="CB13" i="2"/>
  <c r="CD13" i="2" s="1"/>
  <c r="D78" i="16" s="1"/>
  <c r="CB12" i="2"/>
  <c r="CD12" i="2" s="1"/>
  <c r="D78" i="15" s="1"/>
  <c r="CB11" i="2"/>
  <c r="CD11" i="2" s="1"/>
  <c r="D78" i="14" s="1"/>
  <c r="CB10" i="2"/>
  <c r="CD10" i="2" s="1"/>
  <c r="D79" i="13" s="1"/>
  <c r="CB9" i="2"/>
  <c r="CD9" i="2" s="1"/>
  <c r="D78" i="12" s="1"/>
  <c r="CB8" i="2"/>
  <c r="CD8" i="2" s="1"/>
  <c r="D78" i="11" s="1"/>
  <c r="CB7" i="2"/>
  <c r="CD7" i="2" s="1"/>
  <c r="D78" i="10" s="1"/>
  <c r="CB6" i="2"/>
  <c r="CD6" i="2" s="1"/>
  <c r="D78" i="9" s="1"/>
  <c r="CB5" i="2"/>
  <c r="CD5" i="2" s="1"/>
  <c r="D78" i="3" s="1"/>
  <c r="BP25" i="2"/>
  <c r="BR25" i="2" s="1"/>
  <c r="D75" i="28" s="1"/>
  <c r="BP24" i="2"/>
  <c r="BP23" i="2"/>
  <c r="BR23" i="2" s="1"/>
  <c r="D75" i="26" s="1"/>
  <c r="BP22" i="2"/>
  <c r="BR22" i="2" s="1"/>
  <c r="D75" i="25" s="1"/>
  <c r="BP21" i="2"/>
  <c r="BR21" i="2" s="1"/>
  <c r="D75" i="24" s="1"/>
  <c r="BP20" i="2"/>
  <c r="BR20" i="2" s="1"/>
  <c r="D75" i="23" s="1"/>
  <c r="BP19" i="2"/>
  <c r="BR19" i="2" s="1"/>
  <c r="D75" i="22" s="1"/>
  <c r="BP18" i="2"/>
  <c r="BR18" i="2" s="1"/>
  <c r="D75" i="21" s="1"/>
  <c r="BP17" i="2"/>
  <c r="BR17" i="2" s="1"/>
  <c r="D75" i="20" s="1"/>
  <c r="BP16" i="2"/>
  <c r="BR16" i="2" s="1"/>
  <c r="D75" i="19" s="1"/>
  <c r="BP15" i="2"/>
  <c r="BR15" i="2" s="1"/>
  <c r="D75" i="18" s="1"/>
  <c r="BP14" i="2"/>
  <c r="BR14" i="2" s="1"/>
  <c r="D75" i="17" s="1"/>
  <c r="BP13" i="2"/>
  <c r="BR13" i="2" s="1"/>
  <c r="D75" i="16" s="1"/>
  <c r="BP12" i="2"/>
  <c r="BR12" i="2" s="1"/>
  <c r="D75" i="15" s="1"/>
  <c r="BP11" i="2"/>
  <c r="BR11" i="2" s="1"/>
  <c r="D75" i="14" s="1"/>
  <c r="BP10" i="2"/>
  <c r="BR10" i="2" s="1"/>
  <c r="D76" i="13" s="1"/>
  <c r="BP9" i="2"/>
  <c r="BR9" i="2" s="1"/>
  <c r="D75" i="12" s="1"/>
  <c r="BP8" i="2"/>
  <c r="BR8" i="2" s="1"/>
  <c r="D75" i="11" s="1"/>
  <c r="BP7" i="2"/>
  <c r="BR7" i="2" s="1"/>
  <c r="D75" i="10" s="1"/>
  <c r="BP6" i="2"/>
  <c r="BR6" i="2" s="1"/>
  <c r="D75" i="9" s="1"/>
  <c r="BP5" i="2"/>
  <c r="BR5" i="2" s="1"/>
  <c r="D75" i="3" s="1"/>
  <c r="D76" i="3" l="1"/>
  <c r="BX3" i="2"/>
  <c r="BY16" i="2" s="1"/>
  <c r="CJ3" i="2"/>
  <c r="DH3" i="2"/>
  <c r="DI5" i="2" s="1"/>
  <c r="BT3" i="2"/>
  <c r="BU25" i="2" s="1"/>
  <c r="CP4" i="2"/>
  <c r="CH4" i="2"/>
  <c r="CD4" i="2"/>
  <c r="CN3" i="2"/>
  <c r="CO10" i="2" s="1"/>
  <c r="D80" i="3"/>
  <c r="CF3" i="2"/>
  <c r="CG24" i="2" s="1"/>
  <c r="CR3" i="2"/>
  <c r="CS6" i="2" s="1"/>
  <c r="CB3" i="2"/>
  <c r="CC6" i="2" s="1"/>
  <c r="BY10" i="2"/>
  <c r="BY21" i="2"/>
  <c r="BY23" i="2"/>
  <c r="BY6" i="2"/>
  <c r="BY8" i="2"/>
  <c r="BY12" i="2"/>
  <c r="BY18" i="2"/>
  <c r="BY24" i="2"/>
  <c r="BZ5" i="2"/>
  <c r="BV24" i="2"/>
  <c r="D77" i="27" s="1"/>
  <c r="BV22" i="2"/>
  <c r="D76" i="25" s="1"/>
  <c r="BV20" i="2"/>
  <c r="D76" i="23" s="1"/>
  <c r="BV18" i="2"/>
  <c r="D76" i="21" s="1"/>
  <c r="BV16" i="2"/>
  <c r="D76" i="19" s="1"/>
  <c r="BV14" i="2"/>
  <c r="D76" i="17" s="1"/>
  <c r="BV12" i="2"/>
  <c r="D76" i="15" s="1"/>
  <c r="BV10" i="2"/>
  <c r="D77" i="13" s="1"/>
  <c r="BV8" i="2"/>
  <c r="D76" i="11" s="1"/>
  <c r="BV6" i="2"/>
  <c r="D76" i="9" s="1"/>
  <c r="DV14" i="2"/>
  <c r="DT3" i="2"/>
  <c r="DU5" i="2" s="1"/>
  <c r="DR4" i="2"/>
  <c r="DP3" i="2"/>
  <c r="DQ5" i="2" s="1"/>
  <c r="DN4" i="2"/>
  <c r="DL3" i="2"/>
  <c r="DM5" i="2" s="1"/>
  <c r="DJ6" i="2"/>
  <c r="DF4" i="2"/>
  <c r="DD3" i="2"/>
  <c r="DB14" i="2"/>
  <c r="D84" i="17" s="1"/>
  <c r="DB18" i="2"/>
  <c r="D84" i="21" s="1"/>
  <c r="CZ3" i="2"/>
  <c r="CX6" i="2"/>
  <c r="D83" i="9" s="1"/>
  <c r="CX10" i="2"/>
  <c r="D84" i="13" s="1"/>
  <c r="CX18" i="2"/>
  <c r="D83" i="21" s="1"/>
  <c r="CV3" i="2"/>
  <c r="CW18" i="2" s="1"/>
  <c r="CT14" i="2"/>
  <c r="CL8" i="2"/>
  <c r="D80" i="11" s="1"/>
  <c r="CL20" i="2"/>
  <c r="D80" i="23" s="1"/>
  <c r="CL24" i="2"/>
  <c r="D81" i="27" s="1"/>
  <c r="BR24" i="2"/>
  <c r="BP3" i="2"/>
  <c r="BQ12" i="2" s="1"/>
  <c r="BV4" i="2" l="1"/>
  <c r="DI19" i="2"/>
  <c r="CS8" i="2"/>
  <c r="BY14" i="2"/>
  <c r="DE16" i="2"/>
  <c r="DE5" i="2"/>
  <c r="DU24" i="2"/>
  <c r="DQ24" i="2"/>
  <c r="DI16" i="2"/>
  <c r="DM8" i="2"/>
  <c r="BY19" i="2"/>
  <c r="BY17" i="2"/>
  <c r="BY15" i="2"/>
  <c r="BY11" i="2"/>
  <c r="BY9" i="2"/>
  <c r="BY7" i="2"/>
  <c r="BY5" i="2"/>
  <c r="BY20" i="2"/>
  <c r="BY22" i="2"/>
  <c r="BY25" i="2"/>
  <c r="BY13" i="2"/>
  <c r="DI9" i="2"/>
  <c r="DI14" i="2"/>
  <c r="DI25" i="2"/>
  <c r="DI12" i="2"/>
  <c r="BU17" i="2"/>
  <c r="CO17" i="2"/>
  <c r="BU6" i="2"/>
  <c r="CC16" i="2"/>
  <c r="CO5" i="2"/>
  <c r="BU14" i="2"/>
  <c r="CO6" i="2"/>
  <c r="BU7" i="2"/>
  <c r="BU19" i="2"/>
  <c r="CG22" i="2"/>
  <c r="DI21" i="2"/>
  <c r="DI10" i="2"/>
  <c r="DI7" i="2"/>
  <c r="CG16" i="2"/>
  <c r="DI17" i="2"/>
  <c r="DI22" i="2"/>
  <c r="DI6" i="2"/>
  <c r="DI11" i="2"/>
  <c r="DI23" i="2"/>
  <c r="DI24" i="2"/>
  <c r="BU8" i="2"/>
  <c r="CC5" i="2"/>
  <c r="DI13" i="2"/>
  <c r="DI18" i="2"/>
  <c r="DI20" i="2"/>
  <c r="DI15" i="2"/>
  <c r="BU20" i="2"/>
  <c r="BU22" i="2"/>
  <c r="DI8" i="2"/>
  <c r="BU13" i="2"/>
  <c r="BQ18" i="2"/>
  <c r="BU16" i="2"/>
  <c r="BU18" i="2"/>
  <c r="BU23" i="2"/>
  <c r="CC10" i="2"/>
  <c r="DM6" i="2"/>
  <c r="CC22" i="2"/>
  <c r="CC21" i="2"/>
  <c r="CC17" i="2"/>
  <c r="DE6" i="2"/>
  <c r="CW6" i="2"/>
  <c r="CG21" i="2"/>
  <c r="CG10" i="2"/>
  <c r="CS18" i="2"/>
  <c r="CW25" i="2"/>
  <c r="CW8" i="2"/>
  <c r="DE24" i="2"/>
  <c r="CG17" i="2"/>
  <c r="CG6" i="2"/>
  <c r="CW21" i="2"/>
  <c r="CW5" i="2"/>
  <c r="DE17" i="2"/>
  <c r="DM24" i="2"/>
  <c r="BU21" i="2"/>
  <c r="BU12" i="2"/>
  <c r="BU24" i="2"/>
  <c r="BQ13" i="2"/>
  <c r="CG5" i="2"/>
  <c r="CO16" i="2"/>
  <c r="CW12" i="2"/>
  <c r="DM17" i="2"/>
  <c r="BU5" i="2"/>
  <c r="BU11" i="2"/>
  <c r="BU10" i="2"/>
  <c r="BU9" i="2"/>
  <c r="BU15" i="2"/>
  <c r="DV4" i="2"/>
  <c r="D89" i="17"/>
  <c r="DJ4" i="2"/>
  <c r="D86" i="9"/>
  <c r="CT4" i="2"/>
  <c r="D82" i="17"/>
  <c r="BZ4" i="2"/>
  <c r="D77" i="3"/>
  <c r="BR4" i="2"/>
  <c r="D76" i="27"/>
  <c r="CX4" i="2"/>
  <c r="DQ22" i="2"/>
  <c r="DQ16" i="2"/>
  <c r="CL4" i="2"/>
  <c r="DB4" i="2"/>
  <c r="DQ21" i="2"/>
  <c r="CO22" i="2"/>
  <c r="DE22" i="2"/>
  <c r="DM22" i="2"/>
  <c r="DM16" i="2"/>
  <c r="DQ17" i="2"/>
  <c r="DQ6" i="2"/>
  <c r="DU6" i="2"/>
  <c r="DQ10" i="2"/>
  <c r="CO18" i="2"/>
  <c r="CO8" i="2"/>
  <c r="CO21" i="2"/>
  <c r="CW13" i="2"/>
  <c r="CW22" i="2"/>
  <c r="DE21" i="2"/>
  <c r="DE10" i="2"/>
  <c r="DM21" i="2"/>
  <c r="DM10" i="2"/>
  <c r="DU17" i="2"/>
  <c r="DU23" i="2"/>
  <c r="DU19" i="2"/>
  <c r="DU15" i="2"/>
  <c r="DU11" i="2"/>
  <c r="DU7" i="2"/>
  <c r="DU22" i="2"/>
  <c r="DU20" i="2"/>
  <c r="DU16" i="2"/>
  <c r="DU25" i="2"/>
  <c r="DU13" i="2"/>
  <c r="DU18" i="2"/>
  <c r="DU12" i="2"/>
  <c r="DU8" i="2"/>
  <c r="DU21" i="2"/>
  <c r="DU9" i="2"/>
  <c r="DU10" i="2"/>
  <c r="DU14" i="2"/>
  <c r="DQ11" i="2"/>
  <c r="DQ7" i="2"/>
  <c r="DQ23" i="2"/>
  <c r="DQ19" i="2"/>
  <c r="DQ15" i="2"/>
  <c r="DQ13" i="2"/>
  <c r="DQ18" i="2"/>
  <c r="DQ20" i="2"/>
  <c r="DQ8" i="2"/>
  <c r="DQ25" i="2"/>
  <c r="DQ9" i="2"/>
  <c r="DQ14" i="2"/>
  <c r="DQ12" i="2"/>
  <c r="DM18" i="2"/>
  <c r="DM23" i="2"/>
  <c r="DM19" i="2"/>
  <c r="DM15" i="2"/>
  <c r="DM11" i="2"/>
  <c r="DM7" i="2"/>
  <c r="DM13" i="2"/>
  <c r="DM20" i="2"/>
  <c r="DM25" i="2"/>
  <c r="DM9" i="2"/>
  <c r="DM14" i="2"/>
  <c r="DM12" i="2"/>
  <c r="DE23" i="2"/>
  <c r="DE19" i="2"/>
  <c r="DE15" i="2"/>
  <c r="DE11" i="2"/>
  <c r="DE7" i="2"/>
  <c r="DE13" i="2"/>
  <c r="DE18" i="2"/>
  <c r="DE20" i="2"/>
  <c r="DE8" i="2"/>
  <c r="DE25" i="2"/>
  <c r="DE9" i="2"/>
  <c r="DE14" i="2"/>
  <c r="DE12" i="2"/>
  <c r="DA23" i="2"/>
  <c r="DA19" i="2"/>
  <c r="DA15" i="2"/>
  <c r="DA11" i="2"/>
  <c r="DA7" i="2"/>
  <c r="DA17" i="2"/>
  <c r="DA5" i="2"/>
  <c r="DA20" i="2"/>
  <c r="DA16" i="2"/>
  <c r="DA25" i="2"/>
  <c r="DA22" i="2"/>
  <c r="DA12" i="2"/>
  <c r="DA8" i="2"/>
  <c r="DA21" i="2"/>
  <c r="DA13" i="2"/>
  <c r="DA10" i="2"/>
  <c r="DA14" i="2"/>
  <c r="DA9" i="2"/>
  <c r="DA6" i="2"/>
  <c r="DA24" i="2"/>
  <c r="DA18" i="2"/>
  <c r="CW9" i="2"/>
  <c r="CW14" i="2"/>
  <c r="CW24" i="2"/>
  <c r="CW15" i="2"/>
  <c r="CW7" i="2"/>
  <c r="CW23" i="2"/>
  <c r="CW19" i="2"/>
  <c r="CW11" i="2"/>
  <c r="CW17" i="2"/>
  <c r="CW20" i="2"/>
  <c r="CW16" i="2"/>
  <c r="CW10" i="2"/>
  <c r="CS24" i="2"/>
  <c r="CS10" i="2"/>
  <c r="CS20" i="2"/>
  <c r="CS17" i="2"/>
  <c r="CS9" i="2"/>
  <c r="CS12" i="2"/>
  <c r="CS19" i="2"/>
  <c r="CS23" i="2"/>
  <c r="CS15" i="2"/>
  <c r="CS11" i="2"/>
  <c r="CS7" i="2"/>
  <c r="CS13" i="2"/>
  <c r="CS16" i="2"/>
  <c r="CS25" i="2"/>
  <c r="CS5" i="2"/>
  <c r="CS21" i="2"/>
  <c r="CS22" i="2"/>
  <c r="CS14" i="2"/>
  <c r="CO23" i="2"/>
  <c r="CO11" i="2"/>
  <c r="CO7" i="2"/>
  <c r="CO15" i="2"/>
  <c r="CO19" i="2"/>
  <c r="CO13" i="2"/>
  <c r="CO20" i="2"/>
  <c r="CO24" i="2"/>
  <c r="CO25" i="2"/>
  <c r="CO9" i="2"/>
  <c r="CO14" i="2"/>
  <c r="CO12" i="2"/>
  <c r="CK25" i="2"/>
  <c r="CK21" i="2"/>
  <c r="CK13" i="2"/>
  <c r="CK9" i="2"/>
  <c r="CK5" i="2"/>
  <c r="CK22" i="2"/>
  <c r="CK18" i="2"/>
  <c r="CK14" i="2"/>
  <c r="CK10" i="2"/>
  <c r="CK6" i="2"/>
  <c r="CK17" i="2"/>
  <c r="CK7" i="2"/>
  <c r="CK16" i="2"/>
  <c r="CK8" i="2"/>
  <c r="CK20" i="2"/>
  <c r="CK19" i="2"/>
  <c r="CK24" i="2"/>
  <c r="CK15" i="2"/>
  <c r="CK23" i="2"/>
  <c r="CK11" i="2"/>
  <c r="CK12" i="2"/>
  <c r="CG23" i="2"/>
  <c r="CG15" i="2"/>
  <c r="CG19" i="2"/>
  <c r="CG11" i="2"/>
  <c r="CG7" i="2"/>
  <c r="CG13" i="2"/>
  <c r="CG18" i="2"/>
  <c r="CG20" i="2"/>
  <c r="CG8" i="2"/>
  <c r="CG25" i="2"/>
  <c r="CG9" i="2"/>
  <c r="CG14" i="2"/>
  <c r="CG12" i="2"/>
  <c r="CC15" i="2"/>
  <c r="CC23" i="2"/>
  <c r="CC19" i="2"/>
  <c r="CC11" i="2"/>
  <c r="CC7" i="2"/>
  <c r="CC8" i="2"/>
  <c r="CC13" i="2"/>
  <c r="CC18" i="2"/>
  <c r="CC20" i="2"/>
  <c r="CC24" i="2"/>
  <c r="CC25" i="2"/>
  <c r="CC9" i="2"/>
  <c r="CC14" i="2"/>
  <c r="CC12" i="2"/>
  <c r="BQ25" i="2"/>
  <c r="BQ24" i="2"/>
  <c r="BQ9" i="2"/>
  <c r="BQ20" i="2"/>
  <c r="BQ21" i="2"/>
  <c r="BQ5" i="2"/>
  <c r="BQ10" i="2"/>
  <c r="BQ16" i="2"/>
  <c r="BQ23" i="2"/>
  <c r="BQ19" i="2"/>
  <c r="BQ15" i="2"/>
  <c r="BQ11" i="2"/>
  <c r="BQ7" i="2"/>
  <c r="BQ14" i="2"/>
  <c r="BQ17" i="2"/>
  <c r="BQ22" i="2"/>
  <c r="BQ6" i="2"/>
  <c r="BQ8" i="2"/>
  <c r="J125" i="26"/>
  <c r="H125" i="26"/>
  <c r="F61" i="3"/>
  <c r="F60" i="3"/>
  <c r="F61" i="9"/>
  <c r="F60" i="9"/>
  <c r="F61" i="10"/>
  <c r="F60" i="10"/>
  <c r="F61" i="11"/>
  <c r="F60" i="11"/>
  <c r="F61" i="12"/>
  <c r="F60" i="12"/>
  <c r="F62" i="13"/>
  <c r="F61" i="13"/>
  <c r="F61" i="14"/>
  <c r="F60" i="14"/>
  <c r="F61" i="15"/>
  <c r="F60" i="15"/>
  <c r="F61" i="16"/>
  <c r="F60" i="16"/>
  <c r="F61" i="17"/>
  <c r="F60" i="17"/>
  <c r="F61" i="18"/>
  <c r="F60" i="18"/>
  <c r="F61" i="19"/>
  <c r="F60" i="19"/>
  <c r="F61" i="20"/>
  <c r="F60" i="20"/>
  <c r="F61" i="21"/>
  <c r="F60" i="21"/>
  <c r="F61" i="22"/>
  <c r="F60" i="22"/>
  <c r="F61" i="23"/>
  <c r="F60" i="23"/>
  <c r="F61" i="24"/>
  <c r="F60" i="24"/>
  <c r="F61" i="25"/>
  <c r="F60" i="25"/>
  <c r="F61" i="26"/>
  <c r="F60" i="26"/>
  <c r="F62" i="27"/>
  <c r="F61" i="27"/>
  <c r="F61" i="28"/>
  <c r="F60" i="28"/>
  <c r="J117" i="3" l="1"/>
  <c r="H117" i="3"/>
  <c r="F117" i="3"/>
  <c r="J117" i="9"/>
  <c r="H117" i="9"/>
  <c r="F117" i="9"/>
  <c r="J117" i="10"/>
  <c r="H117" i="10"/>
  <c r="F117" i="10"/>
  <c r="J117" i="11"/>
  <c r="H117" i="11"/>
  <c r="F117" i="11"/>
  <c r="J117" i="12"/>
  <c r="H117" i="12"/>
  <c r="F117" i="12"/>
  <c r="J118" i="13"/>
  <c r="H118" i="13"/>
  <c r="F118" i="13"/>
  <c r="J117" i="14"/>
  <c r="H117" i="14"/>
  <c r="F117" i="14"/>
  <c r="J117" i="15"/>
  <c r="H117" i="15"/>
  <c r="F117" i="15"/>
  <c r="J117" i="16"/>
  <c r="H117" i="16"/>
  <c r="F117" i="16"/>
  <c r="J117" i="17"/>
  <c r="H117" i="17"/>
  <c r="F117" i="17"/>
  <c r="J117" i="18"/>
  <c r="H117" i="18"/>
  <c r="F117" i="18"/>
  <c r="J117" i="19"/>
  <c r="H117" i="19"/>
  <c r="F117" i="19"/>
  <c r="J117" i="20"/>
  <c r="H117" i="20"/>
  <c r="F117" i="20"/>
  <c r="J119" i="28"/>
  <c r="H119" i="28"/>
  <c r="F119" i="28"/>
  <c r="J117" i="26"/>
  <c r="H117" i="26"/>
  <c r="F117" i="26"/>
  <c r="J126" i="28" l="1"/>
  <c r="H126" i="28"/>
  <c r="F126" i="28"/>
  <c r="J124" i="26"/>
  <c r="H124" i="26"/>
  <c r="F124" i="26"/>
  <c r="J124" i="24"/>
  <c r="H124" i="24"/>
  <c r="F124" i="24"/>
  <c r="J124" i="23"/>
  <c r="H124" i="23"/>
  <c r="F124" i="23"/>
  <c r="J124" i="22"/>
  <c r="H124" i="22"/>
  <c r="F124" i="22"/>
  <c r="J124" i="21"/>
  <c r="H124" i="21"/>
  <c r="F124" i="21"/>
  <c r="J124" i="20"/>
  <c r="H124" i="20"/>
  <c r="F124" i="20"/>
  <c r="J124" i="19"/>
  <c r="H124" i="19"/>
  <c r="F124" i="19"/>
  <c r="J124" i="18"/>
  <c r="H124" i="18"/>
  <c r="F124" i="18"/>
  <c r="J124" i="17"/>
  <c r="H124" i="17"/>
  <c r="F124" i="17"/>
  <c r="J124" i="16"/>
  <c r="H124" i="16"/>
  <c r="F124" i="16"/>
  <c r="J124" i="15"/>
  <c r="H124" i="15"/>
  <c r="F124" i="15"/>
  <c r="J124" i="14"/>
  <c r="H124" i="14"/>
  <c r="F124" i="14"/>
  <c r="J125" i="13"/>
  <c r="H125" i="13"/>
  <c r="F125" i="13"/>
  <c r="J124" i="12"/>
  <c r="H124" i="12"/>
  <c r="F124" i="12"/>
  <c r="J124" i="11"/>
  <c r="H124" i="11"/>
  <c r="F124" i="11"/>
  <c r="J124" i="10"/>
  <c r="H124" i="10"/>
  <c r="F124" i="10"/>
  <c r="J124" i="9"/>
  <c r="H124" i="9"/>
  <c r="F124" i="9"/>
  <c r="J124" i="3"/>
  <c r="H124" i="3"/>
  <c r="F124" i="3"/>
  <c r="J121" i="3"/>
  <c r="H121" i="3"/>
  <c r="F121" i="3"/>
  <c r="J121" i="9"/>
  <c r="H121" i="9"/>
  <c r="F121" i="9"/>
  <c r="J121" i="10"/>
  <c r="H121" i="10"/>
  <c r="F121" i="10"/>
  <c r="J121" i="11"/>
  <c r="H121" i="11"/>
  <c r="F121" i="11"/>
  <c r="J121" i="12"/>
  <c r="H121" i="12"/>
  <c r="F121" i="12"/>
  <c r="J122" i="13"/>
  <c r="H122" i="13"/>
  <c r="F122" i="13"/>
  <c r="J121" i="14"/>
  <c r="H121" i="14"/>
  <c r="F121" i="14"/>
  <c r="J121" i="15"/>
  <c r="H121" i="15"/>
  <c r="F121" i="15"/>
  <c r="J121" i="16"/>
  <c r="H121" i="16"/>
  <c r="F121" i="16"/>
  <c r="J121" i="17"/>
  <c r="H121" i="17"/>
  <c r="F121" i="17"/>
  <c r="J121" i="18"/>
  <c r="H121" i="18"/>
  <c r="F121" i="18"/>
  <c r="J121" i="19"/>
  <c r="H121" i="19"/>
  <c r="F121" i="19"/>
  <c r="J121" i="20"/>
  <c r="H121" i="20"/>
  <c r="F121" i="20"/>
  <c r="J121" i="21"/>
  <c r="H121" i="21"/>
  <c r="F121" i="21"/>
  <c r="J121" i="22"/>
  <c r="H121" i="22"/>
  <c r="F121" i="22"/>
  <c r="J121" i="23"/>
  <c r="H121" i="23"/>
  <c r="F121" i="23"/>
  <c r="J121" i="24"/>
  <c r="H121" i="24"/>
  <c r="F121" i="24"/>
  <c r="J121" i="26"/>
  <c r="H121" i="26"/>
  <c r="F121" i="26"/>
  <c r="J123" i="28"/>
  <c r="H123" i="28"/>
  <c r="F123" i="28"/>
  <c r="J125" i="3" l="1"/>
  <c r="H125" i="3"/>
  <c r="F125" i="3"/>
  <c r="J125" i="9"/>
  <c r="H125" i="9"/>
  <c r="F125" i="9"/>
  <c r="J125" i="10"/>
  <c r="H125" i="10"/>
  <c r="F125" i="10"/>
  <c r="J125" i="11"/>
  <c r="H125" i="11"/>
  <c r="F125" i="11"/>
  <c r="J125" i="12"/>
  <c r="H125" i="12"/>
  <c r="F125" i="12"/>
  <c r="J126" i="13"/>
  <c r="H126" i="13"/>
  <c r="F126" i="13"/>
  <c r="J125" i="14"/>
  <c r="H125" i="14"/>
  <c r="F125" i="14"/>
  <c r="J125" i="15"/>
  <c r="H125" i="15"/>
  <c r="F125" i="15"/>
  <c r="J125" i="16"/>
  <c r="H125" i="16"/>
  <c r="F125" i="16"/>
  <c r="J125" i="17"/>
  <c r="H125" i="17"/>
  <c r="F125" i="17"/>
  <c r="J125" i="18"/>
  <c r="H125" i="18"/>
  <c r="F125" i="18"/>
  <c r="J125" i="19"/>
  <c r="H125" i="19"/>
  <c r="F125" i="19"/>
  <c r="J125" i="20"/>
  <c r="H125" i="20"/>
  <c r="F125" i="20"/>
  <c r="J125" i="21"/>
  <c r="H125" i="21"/>
  <c r="F125" i="21"/>
  <c r="J125" i="22"/>
  <c r="H125" i="22"/>
  <c r="F125" i="22"/>
  <c r="J125" i="23"/>
  <c r="H125" i="23"/>
  <c r="F125" i="23"/>
  <c r="J125" i="24"/>
  <c r="H125" i="24"/>
  <c r="F125" i="24"/>
  <c r="F125" i="26"/>
  <c r="J127" i="28"/>
  <c r="H127" i="28"/>
  <c r="F127" i="28"/>
  <c r="F128" i="28"/>
  <c r="H122" i="3" l="1"/>
  <c r="F122" i="3"/>
  <c r="H122" i="9"/>
  <c r="F122" i="9"/>
  <c r="H122" i="10"/>
  <c r="F122" i="10"/>
  <c r="H122" i="11"/>
  <c r="F122" i="11"/>
  <c r="H122" i="12"/>
  <c r="F122" i="12"/>
  <c r="H123" i="13"/>
  <c r="F123" i="13"/>
  <c r="H122" i="14"/>
  <c r="F122" i="14"/>
  <c r="H122" i="15"/>
  <c r="F122" i="15"/>
  <c r="H122" i="16"/>
  <c r="F122" i="16"/>
  <c r="H122" i="17"/>
  <c r="F122" i="17"/>
  <c r="H122" i="18"/>
  <c r="F122" i="18"/>
  <c r="H122" i="19"/>
  <c r="F122" i="19"/>
  <c r="H122" i="20"/>
  <c r="F122" i="20"/>
  <c r="F122" i="21"/>
  <c r="H122" i="21"/>
  <c r="H122" i="22"/>
  <c r="H123" i="22"/>
  <c r="F122" i="22"/>
  <c r="H122" i="23"/>
  <c r="F122" i="23"/>
  <c r="H122" i="24"/>
  <c r="F122" i="24"/>
  <c r="H122" i="26"/>
  <c r="F122" i="26"/>
  <c r="H124" i="28"/>
  <c r="F124" i="28"/>
  <c r="H12" i="2" l="1"/>
  <c r="J12" i="2" s="1"/>
  <c r="H13" i="2"/>
  <c r="J13" i="2" s="1"/>
  <c r="H14" i="2"/>
  <c r="J14" i="2" s="1"/>
  <c r="H15" i="2"/>
  <c r="J15" i="2" s="1"/>
  <c r="H16" i="2"/>
  <c r="J16" i="2" s="1"/>
  <c r="H17" i="2"/>
  <c r="J17" i="2" s="1"/>
  <c r="H18" i="2"/>
  <c r="J18" i="2" s="1"/>
  <c r="H19" i="2"/>
  <c r="J19" i="2" s="1"/>
  <c r="H20" i="2"/>
  <c r="J20" i="2" s="1"/>
  <c r="H21" i="2"/>
  <c r="J21" i="2" s="1"/>
  <c r="H22" i="2"/>
  <c r="J22" i="2" s="1"/>
  <c r="H23" i="2"/>
  <c r="J23" i="2" s="1"/>
  <c r="H24" i="2"/>
  <c r="J24" i="2" s="1"/>
  <c r="H25" i="2"/>
  <c r="J25" i="2" s="1"/>
  <c r="J130" i="3" l="1"/>
  <c r="H130" i="3"/>
  <c r="F130" i="3"/>
  <c r="C130" i="3"/>
  <c r="J129" i="3"/>
  <c r="H129" i="3"/>
  <c r="F129" i="3"/>
  <c r="C129" i="3"/>
  <c r="J128" i="3"/>
  <c r="H128" i="3"/>
  <c r="F128" i="3"/>
  <c r="C128" i="3"/>
  <c r="J127" i="3"/>
  <c r="H127" i="3"/>
  <c r="F127" i="3"/>
  <c r="C127" i="3"/>
  <c r="J126" i="3"/>
  <c r="H126" i="3"/>
  <c r="F126" i="3"/>
  <c r="C126" i="3"/>
  <c r="C125" i="3"/>
  <c r="J130" i="9"/>
  <c r="H130" i="9"/>
  <c r="F130" i="9"/>
  <c r="C130" i="9"/>
  <c r="J129" i="9"/>
  <c r="H129" i="9"/>
  <c r="F129" i="9"/>
  <c r="C129" i="9"/>
  <c r="J128" i="9"/>
  <c r="H128" i="9"/>
  <c r="F128" i="9"/>
  <c r="C128" i="9"/>
  <c r="J127" i="9"/>
  <c r="H127" i="9"/>
  <c r="F127" i="9"/>
  <c r="C127" i="9"/>
  <c r="J126" i="9"/>
  <c r="H126" i="9"/>
  <c r="F126" i="9"/>
  <c r="C126" i="9"/>
  <c r="C125" i="9"/>
  <c r="J130" i="10"/>
  <c r="H130" i="10"/>
  <c r="F130" i="10"/>
  <c r="C130" i="10"/>
  <c r="J129" i="10"/>
  <c r="H129" i="10"/>
  <c r="F129" i="10"/>
  <c r="C129" i="10"/>
  <c r="J128" i="10"/>
  <c r="H128" i="10"/>
  <c r="F128" i="10"/>
  <c r="C128" i="10"/>
  <c r="J127" i="10"/>
  <c r="H127" i="10"/>
  <c r="F127" i="10"/>
  <c r="C127" i="10"/>
  <c r="J126" i="10"/>
  <c r="H126" i="10"/>
  <c r="F126" i="10"/>
  <c r="C126" i="10"/>
  <c r="C125" i="10"/>
  <c r="J130" i="11"/>
  <c r="H130" i="11"/>
  <c r="F130" i="11"/>
  <c r="C130" i="11"/>
  <c r="J129" i="11"/>
  <c r="H129" i="11"/>
  <c r="F129" i="11"/>
  <c r="C129" i="11"/>
  <c r="J128" i="11"/>
  <c r="H128" i="11"/>
  <c r="F128" i="11"/>
  <c r="C128" i="11"/>
  <c r="J127" i="11"/>
  <c r="H127" i="11"/>
  <c r="F127" i="11"/>
  <c r="C127" i="11"/>
  <c r="J126" i="11"/>
  <c r="H126" i="11"/>
  <c r="F126" i="11"/>
  <c r="C126" i="11"/>
  <c r="C125" i="11"/>
  <c r="J130" i="12"/>
  <c r="H130" i="12"/>
  <c r="F130" i="12"/>
  <c r="C130" i="12"/>
  <c r="J129" i="12"/>
  <c r="H129" i="12"/>
  <c r="F129" i="12"/>
  <c r="C129" i="12"/>
  <c r="J128" i="12"/>
  <c r="H128" i="12"/>
  <c r="F128" i="12"/>
  <c r="C128" i="12"/>
  <c r="J127" i="12"/>
  <c r="H127" i="12"/>
  <c r="F127" i="12"/>
  <c r="C127" i="12"/>
  <c r="J126" i="12"/>
  <c r="H126" i="12"/>
  <c r="F126" i="12"/>
  <c r="C126" i="12"/>
  <c r="C125" i="12"/>
  <c r="J131" i="13"/>
  <c r="H131" i="13"/>
  <c r="F131" i="13"/>
  <c r="C131" i="13"/>
  <c r="J130" i="13"/>
  <c r="H130" i="13"/>
  <c r="F130" i="13"/>
  <c r="C130" i="13"/>
  <c r="J129" i="13"/>
  <c r="H129" i="13"/>
  <c r="F129" i="13"/>
  <c r="C129" i="13"/>
  <c r="J128" i="13"/>
  <c r="H128" i="13"/>
  <c r="F128" i="13"/>
  <c r="C128" i="13"/>
  <c r="J127" i="13"/>
  <c r="H127" i="13"/>
  <c r="F127" i="13"/>
  <c r="C127" i="13"/>
  <c r="C126" i="13"/>
  <c r="J130" i="14"/>
  <c r="H130" i="14"/>
  <c r="F130" i="14"/>
  <c r="C130" i="14"/>
  <c r="J129" i="14"/>
  <c r="H129" i="14"/>
  <c r="F129" i="14"/>
  <c r="C129" i="14"/>
  <c r="J128" i="14"/>
  <c r="H128" i="14"/>
  <c r="F128" i="14"/>
  <c r="C128" i="14"/>
  <c r="J127" i="14"/>
  <c r="H127" i="14"/>
  <c r="F127" i="14"/>
  <c r="C127" i="14"/>
  <c r="J126" i="14"/>
  <c r="H126" i="14"/>
  <c r="F126" i="14"/>
  <c r="C126" i="14"/>
  <c r="C125" i="14"/>
  <c r="J130" i="15"/>
  <c r="H130" i="15"/>
  <c r="F130" i="15"/>
  <c r="C130" i="15"/>
  <c r="J129" i="15"/>
  <c r="H129" i="15"/>
  <c r="F129" i="15"/>
  <c r="C129" i="15"/>
  <c r="J128" i="15"/>
  <c r="H128" i="15"/>
  <c r="F128" i="15"/>
  <c r="C128" i="15"/>
  <c r="J127" i="15"/>
  <c r="H127" i="15"/>
  <c r="F127" i="15"/>
  <c r="C127" i="15"/>
  <c r="J126" i="15"/>
  <c r="H126" i="15"/>
  <c r="F126" i="15"/>
  <c r="C126" i="15"/>
  <c r="C125" i="15"/>
  <c r="J130" i="16"/>
  <c r="H130" i="16"/>
  <c r="F130" i="16"/>
  <c r="C130" i="16"/>
  <c r="J129" i="16"/>
  <c r="H129" i="16"/>
  <c r="F129" i="16"/>
  <c r="C129" i="16"/>
  <c r="J128" i="16"/>
  <c r="H128" i="16"/>
  <c r="F128" i="16"/>
  <c r="C128" i="16"/>
  <c r="J127" i="16"/>
  <c r="H127" i="16"/>
  <c r="F127" i="16"/>
  <c r="C127" i="16"/>
  <c r="J126" i="16"/>
  <c r="H126" i="16"/>
  <c r="F126" i="16"/>
  <c r="C126" i="16"/>
  <c r="C125" i="16"/>
  <c r="J130" i="17"/>
  <c r="H130" i="17"/>
  <c r="F130" i="17"/>
  <c r="C130" i="17"/>
  <c r="J129" i="17"/>
  <c r="H129" i="17"/>
  <c r="F129" i="17"/>
  <c r="C129" i="17"/>
  <c r="J128" i="17"/>
  <c r="H128" i="17"/>
  <c r="F128" i="17"/>
  <c r="C128" i="17"/>
  <c r="J127" i="17"/>
  <c r="H127" i="17"/>
  <c r="F127" i="17"/>
  <c r="C127" i="17"/>
  <c r="J126" i="17"/>
  <c r="H126" i="17"/>
  <c r="F126" i="17"/>
  <c r="C126" i="17"/>
  <c r="C125" i="17"/>
  <c r="J130" i="18"/>
  <c r="H130" i="18"/>
  <c r="F130" i="18"/>
  <c r="C130" i="18"/>
  <c r="J129" i="18"/>
  <c r="H129" i="18"/>
  <c r="F129" i="18"/>
  <c r="C129" i="18"/>
  <c r="J128" i="18"/>
  <c r="H128" i="18"/>
  <c r="F128" i="18"/>
  <c r="C128" i="18"/>
  <c r="J127" i="18"/>
  <c r="H127" i="18"/>
  <c r="F127" i="18"/>
  <c r="C127" i="18"/>
  <c r="J126" i="18"/>
  <c r="H126" i="18"/>
  <c r="F126" i="18"/>
  <c r="C126" i="18"/>
  <c r="C125" i="18"/>
  <c r="J130" i="19"/>
  <c r="H130" i="19"/>
  <c r="F130" i="19"/>
  <c r="C130" i="19"/>
  <c r="J129" i="19"/>
  <c r="H129" i="19"/>
  <c r="F129" i="19"/>
  <c r="C129" i="19"/>
  <c r="J128" i="19"/>
  <c r="H128" i="19"/>
  <c r="F128" i="19"/>
  <c r="C128" i="19"/>
  <c r="J127" i="19"/>
  <c r="H127" i="19"/>
  <c r="F127" i="19"/>
  <c r="C127" i="19"/>
  <c r="J126" i="19"/>
  <c r="H126" i="19"/>
  <c r="F126" i="19"/>
  <c r="C126" i="19"/>
  <c r="C125" i="19"/>
  <c r="J130" i="20"/>
  <c r="H130" i="20"/>
  <c r="F130" i="20"/>
  <c r="C130" i="20"/>
  <c r="J129" i="20"/>
  <c r="H129" i="20"/>
  <c r="F129" i="20"/>
  <c r="C129" i="20"/>
  <c r="J128" i="20"/>
  <c r="H128" i="20"/>
  <c r="F128" i="20"/>
  <c r="C128" i="20"/>
  <c r="J127" i="20"/>
  <c r="H127" i="20"/>
  <c r="F127" i="20"/>
  <c r="C127" i="20"/>
  <c r="J126" i="20"/>
  <c r="H126" i="20"/>
  <c r="F126" i="20"/>
  <c r="C126" i="20"/>
  <c r="C125" i="20"/>
  <c r="J130" i="21"/>
  <c r="H130" i="21"/>
  <c r="F130" i="21"/>
  <c r="C130" i="21"/>
  <c r="J129" i="21"/>
  <c r="H129" i="21"/>
  <c r="F129" i="21"/>
  <c r="C129" i="21"/>
  <c r="J128" i="21"/>
  <c r="H128" i="21"/>
  <c r="F128" i="21"/>
  <c r="C128" i="21"/>
  <c r="J127" i="21"/>
  <c r="H127" i="21"/>
  <c r="F127" i="21"/>
  <c r="C127" i="21"/>
  <c r="J126" i="21"/>
  <c r="H126" i="21"/>
  <c r="F126" i="21"/>
  <c r="C126" i="21"/>
  <c r="C125" i="21"/>
  <c r="J130" i="22"/>
  <c r="H130" i="22"/>
  <c r="F130" i="22"/>
  <c r="C130" i="22"/>
  <c r="J129" i="22"/>
  <c r="H129" i="22"/>
  <c r="F129" i="22"/>
  <c r="C129" i="22"/>
  <c r="J128" i="22"/>
  <c r="H128" i="22"/>
  <c r="F128" i="22"/>
  <c r="C128" i="22"/>
  <c r="J127" i="22"/>
  <c r="H127" i="22"/>
  <c r="F127" i="22"/>
  <c r="C127" i="22"/>
  <c r="J126" i="22"/>
  <c r="H126" i="22"/>
  <c r="F126" i="22"/>
  <c r="C126" i="22"/>
  <c r="C125" i="22"/>
  <c r="J130" i="23"/>
  <c r="H130" i="23"/>
  <c r="F130" i="23"/>
  <c r="C130" i="23"/>
  <c r="J129" i="23"/>
  <c r="H129" i="23"/>
  <c r="F129" i="23"/>
  <c r="C129" i="23"/>
  <c r="J128" i="23"/>
  <c r="H128" i="23"/>
  <c r="F128" i="23"/>
  <c r="C128" i="23"/>
  <c r="J127" i="23"/>
  <c r="H127" i="23"/>
  <c r="F127" i="23"/>
  <c r="C127" i="23"/>
  <c r="J126" i="23"/>
  <c r="H126" i="23"/>
  <c r="F126" i="23"/>
  <c r="C126" i="23"/>
  <c r="C125" i="23"/>
  <c r="J130" i="24"/>
  <c r="H130" i="24"/>
  <c r="F130" i="24"/>
  <c r="C130" i="24"/>
  <c r="J129" i="24"/>
  <c r="H129" i="24"/>
  <c r="F129" i="24"/>
  <c r="C129" i="24"/>
  <c r="J128" i="24"/>
  <c r="H128" i="24"/>
  <c r="F128" i="24"/>
  <c r="C128" i="24"/>
  <c r="J127" i="24"/>
  <c r="H127" i="24"/>
  <c r="F127" i="24"/>
  <c r="C127" i="24"/>
  <c r="J126" i="24"/>
  <c r="H126" i="24"/>
  <c r="F126" i="24"/>
  <c r="C126" i="24"/>
  <c r="C125" i="24"/>
  <c r="J130" i="25"/>
  <c r="H130" i="25"/>
  <c r="F130" i="25"/>
  <c r="C130" i="25"/>
  <c r="J129" i="25"/>
  <c r="H129" i="25"/>
  <c r="F129" i="25"/>
  <c r="C129" i="25"/>
  <c r="J130" i="26"/>
  <c r="H130" i="26"/>
  <c r="F130" i="26"/>
  <c r="J129" i="26"/>
  <c r="H129" i="26"/>
  <c r="F129" i="26"/>
  <c r="C129" i="26"/>
  <c r="J128" i="26"/>
  <c r="H128" i="26"/>
  <c r="F128" i="26"/>
  <c r="C128" i="26"/>
  <c r="J127" i="26"/>
  <c r="H127" i="26"/>
  <c r="F127" i="26"/>
  <c r="C127" i="26"/>
  <c r="J126" i="26"/>
  <c r="H126" i="26"/>
  <c r="F126" i="26"/>
  <c r="C126" i="26"/>
  <c r="C125" i="26"/>
  <c r="J130" i="27"/>
  <c r="H130" i="27"/>
  <c r="F130" i="27"/>
  <c r="C130" i="27"/>
  <c r="J129" i="27"/>
  <c r="H129" i="27"/>
  <c r="F129" i="27"/>
  <c r="C129" i="27"/>
  <c r="J128" i="28"/>
  <c r="H128" i="28"/>
  <c r="C127" i="28"/>
  <c r="C128" i="28"/>
  <c r="BD28" i="5"/>
  <c r="BF28" i="5" s="1"/>
  <c r="D132" i="28" s="1"/>
  <c r="BD27" i="5"/>
  <c r="BF27" i="5" s="1"/>
  <c r="BD26" i="5"/>
  <c r="BF26" i="5" s="1"/>
  <c r="BD25" i="5"/>
  <c r="BF25" i="5" s="1"/>
  <c r="BD24" i="5"/>
  <c r="BF24" i="5" s="1"/>
  <c r="BD23" i="5"/>
  <c r="BF23" i="5" s="1"/>
  <c r="BD22" i="5"/>
  <c r="BF22" i="5" s="1"/>
  <c r="BD21" i="5"/>
  <c r="BF21" i="5" s="1"/>
  <c r="BD20" i="5"/>
  <c r="BF20" i="5" s="1"/>
  <c r="BD19" i="5"/>
  <c r="BF19" i="5" s="1"/>
  <c r="BD18" i="5"/>
  <c r="BF18" i="5" s="1"/>
  <c r="BD17" i="5"/>
  <c r="BF17" i="5" s="1"/>
  <c r="BD16" i="5"/>
  <c r="BF16" i="5" s="1"/>
  <c r="BD15" i="5"/>
  <c r="BF15" i="5" s="1"/>
  <c r="BD14" i="5"/>
  <c r="BF14" i="5" s="1"/>
  <c r="BD13" i="5"/>
  <c r="BF13" i="5" s="1"/>
  <c r="BD12" i="5"/>
  <c r="BF12" i="5" s="1"/>
  <c r="BD11" i="5"/>
  <c r="BF11" i="5" s="1"/>
  <c r="BD10" i="5"/>
  <c r="BF10" i="5" s="1"/>
  <c r="BD9" i="5"/>
  <c r="BF9" i="5" s="1"/>
  <c r="BD8" i="5"/>
  <c r="BF8" i="5" s="1"/>
  <c r="AZ28" i="5"/>
  <c r="BB28" i="5" s="1"/>
  <c r="D131" i="28" s="1"/>
  <c r="AZ27" i="5"/>
  <c r="BB27" i="5" s="1"/>
  <c r="AZ26" i="5"/>
  <c r="BB26" i="5" s="1"/>
  <c r="AZ25" i="5"/>
  <c r="BB25" i="5" s="1"/>
  <c r="AZ24" i="5"/>
  <c r="BB24" i="5" s="1"/>
  <c r="AZ23" i="5"/>
  <c r="BB23" i="5" s="1"/>
  <c r="AZ22" i="5"/>
  <c r="BB22" i="5" s="1"/>
  <c r="AZ21" i="5"/>
  <c r="BB21" i="5" s="1"/>
  <c r="AZ20" i="5"/>
  <c r="BB20" i="5" s="1"/>
  <c r="AZ19" i="5"/>
  <c r="BB19" i="5" s="1"/>
  <c r="AZ18" i="5"/>
  <c r="BB18" i="5" s="1"/>
  <c r="AZ17" i="5"/>
  <c r="BB17" i="5" s="1"/>
  <c r="AZ16" i="5"/>
  <c r="BB16" i="5" s="1"/>
  <c r="AZ15" i="5"/>
  <c r="BB15" i="5" s="1"/>
  <c r="AZ14" i="5"/>
  <c r="BB14" i="5" s="1"/>
  <c r="AZ13" i="5"/>
  <c r="BB13" i="5" s="1"/>
  <c r="AZ12" i="5"/>
  <c r="BB12" i="5" s="1"/>
  <c r="AZ11" i="5"/>
  <c r="BB11" i="5" s="1"/>
  <c r="AZ10" i="5"/>
  <c r="BB10" i="5" s="1"/>
  <c r="AZ9" i="5"/>
  <c r="BB9" i="5" s="1"/>
  <c r="AZ8" i="5"/>
  <c r="BB8" i="5" s="1"/>
  <c r="AV28" i="5"/>
  <c r="AX28" i="5" s="1"/>
  <c r="D130" i="28" s="1"/>
  <c r="AV27" i="5"/>
  <c r="AX27" i="5" s="1"/>
  <c r="D128" i="27" s="1"/>
  <c r="AV26" i="5"/>
  <c r="AX26" i="5" s="1"/>
  <c r="AV25" i="5"/>
  <c r="AX25" i="5" s="1"/>
  <c r="D128" i="25" s="1"/>
  <c r="AV24" i="5"/>
  <c r="AX24" i="5" s="1"/>
  <c r="AV23" i="5"/>
  <c r="AX23" i="5" s="1"/>
  <c r="AV22" i="5"/>
  <c r="AX22" i="5" s="1"/>
  <c r="AV21" i="5"/>
  <c r="AX21" i="5" s="1"/>
  <c r="AV20" i="5"/>
  <c r="AX20" i="5" s="1"/>
  <c r="AV19" i="5"/>
  <c r="AX19" i="5" s="1"/>
  <c r="AV18" i="5"/>
  <c r="AX18" i="5" s="1"/>
  <c r="AV17" i="5"/>
  <c r="AX17" i="5" s="1"/>
  <c r="AV16" i="5"/>
  <c r="AX16" i="5" s="1"/>
  <c r="AV15" i="5"/>
  <c r="AX15" i="5" s="1"/>
  <c r="AV14" i="5"/>
  <c r="AX14" i="5" s="1"/>
  <c r="AV13" i="5"/>
  <c r="AX13" i="5" s="1"/>
  <c r="AV12" i="5"/>
  <c r="AX12" i="5" s="1"/>
  <c r="AV11" i="5"/>
  <c r="AX11" i="5" s="1"/>
  <c r="AV10" i="5"/>
  <c r="AX10" i="5" s="1"/>
  <c r="AV9" i="5"/>
  <c r="AX9" i="5" s="1"/>
  <c r="AV8" i="5"/>
  <c r="AX8" i="5" s="1"/>
  <c r="AR28" i="5"/>
  <c r="AT28" i="5" s="1"/>
  <c r="D129" i="28" s="1"/>
  <c r="AR27" i="5"/>
  <c r="AT27" i="5" s="1"/>
  <c r="D127" i="27" s="1"/>
  <c r="AR26" i="5"/>
  <c r="AT26" i="5" s="1"/>
  <c r="AR25" i="5"/>
  <c r="AT25" i="5" s="1"/>
  <c r="D127" i="25" s="1"/>
  <c r="AR24" i="5"/>
  <c r="AT24" i="5" s="1"/>
  <c r="AR23" i="5"/>
  <c r="AT23" i="5" s="1"/>
  <c r="AR22" i="5"/>
  <c r="AT22" i="5" s="1"/>
  <c r="AR21" i="5"/>
  <c r="AT21" i="5" s="1"/>
  <c r="AR20" i="5"/>
  <c r="AT20" i="5" s="1"/>
  <c r="AR19" i="5"/>
  <c r="AT19" i="5" s="1"/>
  <c r="AR18" i="5"/>
  <c r="AT18" i="5" s="1"/>
  <c r="AR17" i="5"/>
  <c r="AT17" i="5" s="1"/>
  <c r="AR16" i="5"/>
  <c r="AT16" i="5" s="1"/>
  <c r="AR15" i="5"/>
  <c r="AT15" i="5" s="1"/>
  <c r="AR14" i="5"/>
  <c r="AT14" i="5" s="1"/>
  <c r="AR13" i="5"/>
  <c r="AT13" i="5" s="1"/>
  <c r="AR12" i="5"/>
  <c r="AT12" i="5" s="1"/>
  <c r="AR11" i="5"/>
  <c r="AT11" i="5" s="1"/>
  <c r="AR10" i="5"/>
  <c r="AT10" i="5" s="1"/>
  <c r="AR9" i="5"/>
  <c r="AT9" i="5" s="1"/>
  <c r="AR8" i="5"/>
  <c r="AT8" i="5" s="1"/>
  <c r="C124" i="28"/>
  <c r="C125" i="28"/>
  <c r="C126" i="28"/>
  <c r="AN28" i="5"/>
  <c r="AP28" i="5" s="1"/>
  <c r="AN27" i="5"/>
  <c r="AP27" i="5" s="1"/>
  <c r="D126" i="27" s="1"/>
  <c r="AN26" i="5"/>
  <c r="AP26" i="5" s="1"/>
  <c r="AN25" i="5"/>
  <c r="AP25" i="5" s="1"/>
  <c r="D126" i="25" s="1"/>
  <c r="AN24" i="5"/>
  <c r="AP24" i="5" s="1"/>
  <c r="AN23" i="5"/>
  <c r="AP23" i="5" s="1"/>
  <c r="AN22" i="5"/>
  <c r="AP22" i="5" s="1"/>
  <c r="AN21" i="5"/>
  <c r="AP21" i="5" s="1"/>
  <c r="AN20" i="5"/>
  <c r="AP20" i="5" s="1"/>
  <c r="AN19" i="5"/>
  <c r="AP19" i="5" s="1"/>
  <c r="AN18" i="5"/>
  <c r="AP18" i="5" s="1"/>
  <c r="AN17" i="5"/>
  <c r="AP17" i="5" s="1"/>
  <c r="AN16" i="5"/>
  <c r="AP16" i="5" s="1"/>
  <c r="AN15" i="5"/>
  <c r="AP15" i="5" s="1"/>
  <c r="AN14" i="5"/>
  <c r="AP14" i="5" s="1"/>
  <c r="AN13" i="5"/>
  <c r="AP13" i="5" s="1"/>
  <c r="AN12" i="5"/>
  <c r="AP12" i="5" s="1"/>
  <c r="AN11" i="5"/>
  <c r="AP11" i="5" s="1"/>
  <c r="AN10" i="5"/>
  <c r="AP10" i="5" s="1"/>
  <c r="AN9" i="5"/>
  <c r="AP9" i="5" s="1"/>
  <c r="AN8" i="5"/>
  <c r="AP8" i="5" s="1"/>
  <c r="AJ28" i="5"/>
  <c r="AL28" i="5" s="1"/>
  <c r="AJ27" i="5"/>
  <c r="AL27" i="5" s="1"/>
  <c r="D125" i="27" s="1"/>
  <c r="AJ26" i="5"/>
  <c r="AL26" i="5" s="1"/>
  <c r="AJ25" i="5"/>
  <c r="AL25" i="5" s="1"/>
  <c r="D125" i="25" s="1"/>
  <c r="AJ24" i="5"/>
  <c r="AL24" i="5" s="1"/>
  <c r="AJ23" i="5"/>
  <c r="AL23" i="5" s="1"/>
  <c r="AJ22" i="5"/>
  <c r="AL22" i="5" s="1"/>
  <c r="AJ21" i="5"/>
  <c r="AL21" i="5" s="1"/>
  <c r="AJ20" i="5"/>
  <c r="AL20" i="5" s="1"/>
  <c r="AJ19" i="5"/>
  <c r="AL19" i="5" s="1"/>
  <c r="AJ18" i="5"/>
  <c r="AL18" i="5" s="1"/>
  <c r="AJ17" i="5"/>
  <c r="AL17" i="5" s="1"/>
  <c r="AJ16" i="5"/>
  <c r="AL16" i="5" s="1"/>
  <c r="AJ15" i="5"/>
  <c r="AL15" i="5" s="1"/>
  <c r="AJ14" i="5"/>
  <c r="AL14" i="5" s="1"/>
  <c r="AJ13" i="5"/>
  <c r="AL13" i="5" s="1"/>
  <c r="AJ12" i="5"/>
  <c r="AL12" i="5" s="1"/>
  <c r="AJ11" i="5"/>
  <c r="AL11" i="5" s="1"/>
  <c r="AJ10" i="5"/>
  <c r="AL10" i="5" s="1"/>
  <c r="AJ9" i="5"/>
  <c r="AL9" i="5" s="1"/>
  <c r="AJ8" i="5"/>
  <c r="AL8" i="5" s="1"/>
  <c r="BF4" i="5" l="1"/>
  <c r="AP4" i="5"/>
  <c r="AL4" i="5"/>
  <c r="AT4" i="5"/>
  <c r="AX4" i="5"/>
  <c r="BB4" i="5"/>
  <c r="AJ3" i="5"/>
  <c r="AK12" i="5" s="1"/>
  <c r="D125" i="12" s="1"/>
  <c r="AR3" i="5"/>
  <c r="AS21" i="5" s="1"/>
  <c r="BE16" i="5"/>
  <c r="D130" i="16" s="1"/>
  <c r="AW21" i="5"/>
  <c r="D128" i="21" s="1"/>
  <c r="AN3" i="5"/>
  <c r="AF5" i="2"/>
  <c r="AF6" i="2"/>
  <c r="AF7" i="2"/>
  <c r="AF8" i="2"/>
  <c r="AF9" i="2"/>
  <c r="AF10" i="2"/>
  <c r="AF11" i="2"/>
  <c r="AF12" i="2"/>
  <c r="AF13" i="2"/>
  <c r="AF14" i="2"/>
  <c r="AF15" i="2"/>
  <c r="AF16" i="2"/>
  <c r="AF17" i="2"/>
  <c r="AF18" i="2"/>
  <c r="AF19" i="2"/>
  <c r="AF20" i="2"/>
  <c r="AF21" i="2"/>
  <c r="AF22" i="2"/>
  <c r="AF23" i="2"/>
  <c r="AF24" i="2"/>
  <c r="AF25" i="2"/>
  <c r="BE28" i="5" l="1"/>
  <c r="AK13" i="5"/>
  <c r="D126" i="13" s="1"/>
  <c r="BE25" i="5"/>
  <c r="D130" i="25" s="1"/>
  <c r="AK28" i="5"/>
  <c r="D127" i="28" s="1"/>
  <c r="BE20" i="5"/>
  <c r="D130" i="20" s="1"/>
  <c r="AK27" i="5"/>
  <c r="AK22" i="5"/>
  <c r="D125" i="22" s="1"/>
  <c r="AK23" i="5"/>
  <c r="D125" i="23" s="1"/>
  <c r="BE24" i="5"/>
  <c r="D130" i="24" s="1"/>
  <c r="AK21" i="5"/>
  <c r="D125" i="21" s="1"/>
  <c r="AK19" i="5"/>
  <c r="D125" i="19" s="1"/>
  <c r="AK16" i="5"/>
  <c r="D125" i="16" s="1"/>
  <c r="AK15" i="5"/>
  <c r="D125" i="15" s="1"/>
  <c r="AK25" i="5"/>
  <c r="AH4" i="2"/>
  <c r="AK10" i="5"/>
  <c r="D125" i="10" s="1"/>
  <c r="AK24" i="5"/>
  <c r="D125" i="24" s="1"/>
  <c r="AK20" i="5"/>
  <c r="D125" i="20" s="1"/>
  <c r="AK8" i="5"/>
  <c r="D125" i="3" s="1"/>
  <c r="AK18" i="5"/>
  <c r="D125" i="18" s="1"/>
  <c r="AK9" i="5"/>
  <c r="D125" i="9" s="1"/>
  <c r="AK14" i="5"/>
  <c r="D125" i="14" s="1"/>
  <c r="AK17" i="5"/>
  <c r="D125" i="17" s="1"/>
  <c r="AK11" i="5"/>
  <c r="D125" i="11" s="1"/>
  <c r="AK26" i="5"/>
  <c r="D125" i="26" s="1"/>
  <c r="AS20" i="5"/>
  <c r="AS28" i="5"/>
  <c r="AS27" i="5"/>
  <c r="D127" i="21"/>
  <c r="D127" i="20"/>
  <c r="AS26" i="5"/>
  <c r="AS14" i="5"/>
  <c r="AS25" i="5"/>
  <c r="AS24" i="5"/>
  <c r="AS23" i="5"/>
  <c r="AS19" i="5"/>
  <c r="AS12" i="5"/>
  <c r="AS22" i="5"/>
  <c r="AS18" i="5"/>
  <c r="AS13" i="5"/>
  <c r="AS17" i="5"/>
  <c r="AS11" i="5"/>
  <c r="AS15" i="5"/>
  <c r="AS16" i="5"/>
  <c r="AS10" i="5"/>
  <c r="AS9" i="5"/>
  <c r="AS8" i="5"/>
  <c r="AW8" i="5"/>
  <c r="D128" i="3" s="1"/>
  <c r="AW15" i="5"/>
  <c r="D128" i="15" s="1"/>
  <c r="AW17" i="5"/>
  <c r="D128" i="17" s="1"/>
  <c r="AW19" i="5"/>
  <c r="D128" i="19" s="1"/>
  <c r="AW26" i="5"/>
  <c r="D128" i="26" s="1"/>
  <c r="AW20" i="5"/>
  <c r="D128" i="20" s="1"/>
  <c r="AW14" i="5"/>
  <c r="D128" i="14" s="1"/>
  <c r="BE19" i="5"/>
  <c r="D130" i="19" s="1"/>
  <c r="BE26" i="5"/>
  <c r="D130" i="26" s="1"/>
  <c r="BE23" i="5"/>
  <c r="D130" i="23" s="1"/>
  <c r="BE27" i="5"/>
  <c r="D130" i="27" s="1"/>
  <c r="BE22" i="5"/>
  <c r="D130" i="22" s="1"/>
  <c r="BE17" i="5"/>
  <c r="D130" i="17" s="1"/>
  <c r="BE13" i="5"/>
  <c r="D131" i="13" s="1"/>
  <c r="BE9" i="5"/>
  <c r="D130" i="9" s="1"/>
  <c r="BE8" i="5"/>
  <c r="D130" i="3" s="1"/>
  <c r="BE15" i="5"/>
  <c r="D130" i="15" s="1"/>
  <c r="BE18" i="5"/>
  <c r="D130" i="18" s="1"/>
  <c r="BE21" i="5"/>
  <c r="D130" i="21" s="1"/>
  <c r="BE14" i="5"/>
  <c r="D130" i="14" s="1"/>
  <c r="BE12" i="5"/>
  <c r="D130" i="12" s="1"/>
  <c r="BE11" i="5"/>
  <c r="D130" i="11" s="1"/>
  <c r="BE10" i="5"/>
  <c r="D130" i="10" s="1"/>
  <c r="AO22" i="5"/>
  <c r="D126" i="22" s="1"/>
  <c r="BA28" i="5"/>
  <c r="BA12" i="5"/>
  <c r="D129" i="12" s="1"/>
  <c r="BA23" i="5"/>
  <c r="D129" i="23" s="1"/>
  <c r="BA21" i="5"/>
  <c r="D129" i="21" s="1"/>
  <c r="BA27" i="5"/>
  <c r="D129" i="27" s="1"/>
  <c r="BA19" i="5"/>
  <c r="D129" i="19" s="1"/>
  <c r="BA13" i="5"/>
  <c r="D130" i="13" s="1"/>
  <c r="BA16" i="5"/>
  <c r="D129" i="16" s="1"/>
  <c r="BA11" i="5"/>
  <c r="D129" i="11" s="1"/>
  <c r="BA18" i="5"/>
  <c r="D129" i="18" s="1"/>
  <c r="BA9" i="5"/>
  <c r="D129" i="9" s="1"/>
  <c r="BA10" i="5"/>
  <c r="D129" i="10" s="1"/>
  <c r="BA24" i="5"/>
  <c r="D129" i="24" s="1"/>
  <c r="BA25" i="5"/>
  <c r="D129" i="25" s="1"/>
  <c r="BA20" i="5"/>
  <c r="D129" i="20" s="1"/>
  <c r="BA17" i="5"/>
  <c r="D129" i="17" s="1"/>
  <c r="BA15" i="5"/>
  <c r="D129" i="15" s="1"/>
  <c r="BA14" i="5"/>
  <c r="D129" i="14" s="1"/>
  <c r="BA26" i="5"/>
  <c r="D129" i="26" s="1"/>
  <c r="BA22" i="5"/>
  <c r="D129" i="22" s="1"/>
  <c r="BA8" i="5"/>
  <c r="D129" i="3" s="1"/>
  <c r="AW11" i="5"/>
  <c r="D128" i="11" s="1"/>
  <c r="AW12" i="5"/>
  <c r="D128" i="12" s="1"/>
  <c r="AW22" i="5"/>
  <c r="D128" i="22" s="1"/>
  <c r="AW16" i="5"/>
  <c r="D128" i="16" s="1"/>
  <c r="AW28" i="5"/>
  <c r="AW9" i="5"/>
  <c r="D128" i="9" s="1"/>
  <c r="AW18" i="5"/>
  <c r="D128" i="18" s="1"/>
  <c r="AW23" i="5"/>
  <c r="D128" i="23" s="1"/>
  <c r="AW24" i="5"/>
  <c r="D128" i="24" s="1"/>
  <c r="AW13" i="5"/>
  <c r="D129" i="13" s="1"/>
  <c r="AW25" i="5"/>
  <c r="AW27" i="5"/>
  <c r="AW10" i="5"/>
  <c r="D128" i="10" s="1"/>
  <c r="AO25" i="5"/>
  <c r="AO27" i="5"/>
  <c r="AO8" i="5"/>
  <c r="D126" i="3" s="1"/>
  <c r="AO26" i="5"/>
  <c r="D126" i="26" s="1"/>
  <c r="AO24" i="5"/>
  <c r="D126" i="24" s="1"/>
  <c r="AO19" i="5"/>
  <c r="D126" i="19" s="1"/>
  <c r="AO12" i="5"/>
  <c r="D126" i="12" s="1"/>
  <c r="AO21" i="5"/>
  <c r="D126" i="21" s="1"/>
  <c r="AO20" i="5"/>
  <c r="D126" i="20" s="1"/>
  <c r="AO16" i="5"/>
  <c r="D126" i="16" s="1"/>
  <c r="AO14" i="5"/>
  <c r="D126" i="14" s="1"/>
  <c r="AO15" i="5"/>
  <c r="D126" i="15" s="1"/>
  <c r="AO23" i="5"/>
  <c r="D126" i="23" s="1"/>
  <c r="AO18" i="5"/>
  <c r="D126" i="18" s="1"/>
  <c r="AO28" i="5"/>
  <c r="D128" i="28" s="1"/>
  <c r="AO9" i="5"/>
  <c r="D126" i="9" s="1"/>
  <c r="AO11" i="5"/>
  <c r="D126" i="11" s="1"/>
  <c r="AO17" i="5"/>
  <c r="D126" i="17" s="1"/>
  <c r="AO13" i="5"/>
  <c r="D127" i="13" s="1"/>
  <c r="AO10" i="5"/>
  <c r="D126" i="10" s="1"/>
  <c r="D127" i="9" l="1"/>
  <c r="D127" i="11"/>
  <c r="D127" i="22"/>
  <c r="D127" i="24"/>
  <c r="D127" i="10"/>
  <c r="D127" i="17"/>
  <c r="D127" i="12"/>
  <c r="D127" i="16"/>
  <c r="D128" i="13"/>
  <c r="D127" i="19"/>
  <c r="D127" i="14"/>
  <c r="D127" i="3"/>
  <c r="D127" i="15"/>
  <c r="D127" i="18"/>
  <c r="D127" i="23"/>
  <c r="D127" i="26"/>
  <c r="L5" i="2"/>
  <c r="N5" i="2" s="1"/>
  <c r="L6" i="2"/>
  <c r="N6" i="2" s="1"/>
  <c r="L7" i="2"/>
  <c r="N7" i="2" s="1"/>
  <c r="L8" i="2"/>
  <c r="N8" i="2" s="1"/>
  <c r="L9" i="2"/>
  <c r="N9" i="2" s="1"/>
  <c r="L10" i="2"/>
  <c r="N10" i="2" s="1"/>
  <c r="L11" i="2"/>
  <c r="N11" i="2" s="1"/>
  <c r="L12" i="2"/>
  <c r="N12" i="2" s="1"/>
  <c r="L13" i="2"/>
  <c r="N13" i="2" s="1"/>
  <c r="L14" i="2"/>
  <c r="N14" i="2" s="1"/>
  <c r="L15" i="2"/>
  <c r="N15" i="2" s="1"/>
  <c r="L16" i="2"/>
  <c r="N16" i="2" s="1"/>
  <c r="L17" i="2"/>
  <c r="N17" i="2" s="1"/>
  <c r="L18" i="2"/>
  <c r="N18" i="2" s="1"/>
  <c r="L19" i="2"/>
  <c r="N19" i="2" s="1"/>
  <c r="L20" i="2"/>
  <c r="N20" i="2" s="1"/>
  <c r="L21" i="2"/>
  <c r="N21" i="2" s="1"/>
  <c r="L22" i="2"/>
  <c r="N22" i="2" s="1"/>
  <c r="L23" i="2"/>
  <c r="N23" i="2" s="1"/>
  <c r="L24" i="2"/>
  <c r="N24" i="2" s="1"/>
  <c r="L25" i="2"/>
  <c r="N25" i="2" s="1"/>
  <c r="N4" i="2" l="1"/>
  <c r="L3" i="2"/>
  <c r="M25" i="2" l="1"/>
  <c r="M24" i="2"/>
  <c r="M23" i="2"/>
  <c r="M20" i="2"/>
  <c r="M13" i="2"/>
  <c r="M22" i="2"/>
  <c r="M16" i="2"/>
  <c r="M21" i="2"/>
  <c r="M18" i="2"/>
  <c r="M19" i="2"/>
  <c r="M17" i="2"/>
  <c r="M15" i="2"/>
  <c r="M14" i="2"/>
  <c r="M12" i="2"/>
  <c r="M11" i="2"/>
  <c r="M10" i="2"/>
  <c r="M8" i="2"/>
  <c r="M9" i="2"/>
  <c r="M6" i="2"/>
  <c r="M7" i="2"/>
  <c r="M5" i="2"/>
  <c r="A8" i="1" l="1"/>
  <c r="AM5" i="1" s="1"/>
  <c r="D13" i="27"/>
  <c r="H24" i="1"/>
  <c r="D11" i="23" s="1"/>
  <c r="T22" i="1"/>
  <c r="D23" i="21" s="1"/>
  <c r="AD22" i="1"/>
  <c r="D33" i="21" s="1"/>
  <c r="AB20" i="1"/>
  <c r="D31" i="19" s="1"/>
  <c r="I18" i="1"/>
  <c r="D12" i="17" s="1"/>
  <c r="AB18" i="1"/>
  <c r="D31" i="17" s="1"/>
  <c r="AE18" i="1"/>
  <c r="D34" i="17" s="1"/>
  <c r="T16" i="1"/>
  <c r="D23" i="15" s="1"/>
  <c r="Z16" i="1"/>
  <c r="D29" i="15" s="1"/>
  <c r="D13" i="13"/>
  <c r="Q14" i="1"/>
  <c r="D20" i="13" s="1"/>
  <c r="AD14" i="1"/>
  <c r="D33" i="13" s="1"/>
  <c r="AG14" i="1"/>
  <c r="D36" i="13" s="1"/>
  <c r="N12" i="1"/>
  <c r="D17" i="11" s="1"/>
  <c r="Q12" i="1"/>
  <c r="D20" i="11" s="1"/>
  <c r="AE12" i="1"/>
  <c r="D34" i="11" s="1"/>
  <c r="H11" i="1"/>
  <c r="P11" i="1"/>
  <c r="D19" i="10" s="1"/>
  <c r="Q11" i="1"/>
  <c r="D20" i="10" s="1"/>
  <c r="AB11" i="1"/>
  <c r="D31" i="10" s="1"/>
  <c r="AD11" i="1"/>
  <c r="D33" i="10" s="1"/>
  <c r="D13" i="9"/>
  <c r="O10" i="1"/>
  <c r="D18" i="9" s="1"/>
  <c r="Z10" i="1"/>
  <c r="D29" i="9" s="1"/>
  <c r="AA10" i="1"/>
  <c r="D30" i="9" s="1"/>
  <c r="G9" i="1"/>
  <c r="D10" i="3" s="1"/>
  <c r="I9" i="1"/>
  <c r="D12" i="3" s="1"/>
  <c r="Q9" i="1"/>
  <c r="D20" i="3" s="1"/>
  <c r="X9" i="1"/>
  <c r="D27" i="3" s="1"/>
  <c r="AR5" i="2"/>
  <c r="AT5" i="2" s="1"/>
  <c r="D25" i="2"/>
  <c r="F25" i="2" s="1"/>
  <c r="D61" i="28"/>
  <c r="P5" i="2"/>
  <c r="R5" i="2" s="1"/>
  <c r="P6" i="2"/>
  <c r="R6" i="2" s="1"/>
  <c r="P7" i="2"/>
  <c r="R7" i="2" s="1"/>
  <c r="P8" i="2"/>
  <c r="R8" i="2" s="1"/>
  <c r="P9" i="2"/>
  <c r="R9" i="2" s="1"/>
  <c r="P10" i="2"/>
  <c r="R10" i="2" s="1"/>
  <c r="P11" i="2"/>
  <c r="R11" i="2" s="1"/>
  <c r="P12" i="2"/>
  <c r="R12" i="2" s="1"/>
  <c r="P13" i="2"/>
  <c r="R13" i="2" s="1"/>
  <c r="P14" i="2"/>
  <c r="R14" i="2" s="1"/>
  <c r="P15" i="2"/>
  <c r="R15" i="2" s="1"/>
  <c r="P16" i="2"/>
  <c r="R16" i="2" s="1"/>
  <c r="P17" i="2"/>
  <c r="R17" i="2" s="1"/>
  <c r="P18" i="2"/>
  <c r="R18" i="2" s="1"/>
  <c r="P19" i="2"/>
  <c r="R19" i="2" s="1"/>
  <c r="P20" i="2"/>
  <c r="R20" i="2" s="1"/>
  <c r="P21" i="2"/>
  <c r="R21" i="2" s="1"/>
  <c r="P22" i="2"/>
  <c r="R22" i="2" s="1"/>
  <c r="P23" i="2"/>
  <c r="R23" i="2" s="1"/>
  <c r="P24" i="2"/>
  <c r="R24" i="2" s="1"/>
  <c r="P25" i="2"/>
  <c r="R25" i="2" s="1"/>
  <c r="T5" i="2"/>
  <c r="V5" i="2" s="1"/>
  <c r="T6" i="2"/>
  <c r="V6" i="2" s="1"/>
  <c r="T7" i="2"/>
  <c r="V7" i="2" s="1"/>
  <c r="T8" i="2"/>
  <c r="V8" i="2" s="1"/>
  <c r="T9" i="2"/>
  <c r="V9" i="2" s="1"/>
  <c r="T10" i="2"/>
  <c r="V10" i="2" s="1"/>
  <c r="T11" i="2"/>
  <c r="V11" i="2" s="1"/>
  <c r="T12" i="2"/>
  <c r="V12" i="2" s="1"/>
  <c r="T13" i="2"/>
  <c r="V13" i="2" s="1"/>
  <c r="T14" i="2"/>
  <c r="V14" i="2" s="1"/>
  <c r="T15" i="2"/>
  <c r="V15" i="2" s="1"/>
  <c r="T16" i="2"/>
  <c r="V16" i="2" s="1"/>
  <c r="T17" i="2"/>
  <c r="V17" i="2" s="1"/>
  <c r="T18" i="2"/>
  <c r="V18" i="2" s="1"/>
  <c r="T19" i="2"/>
  <c r="V19" i="2" s="1"/>
  <c r="T20" i="2"/>
  <c r="V20" i="2" s="1"/>
  <c r="T21" i="2"/>
  <c r="V21" i="2" s="1"/>
  <c r="T22" i="2"/>
  <c r="V22" i="2" s="1"/>
  <c r="T23" i="2"/>
  <c r="V23" i="2" s="1"/>
  <c r="T24" i="2"/>
  <c r="V24" i="2" s="1"/>
  <c r="T25" i="2"/>
  <c r="V25" i="2" s="1"/>
  <c r="X5" i="2"/>
  <c r="X6" i="2"/>
  <c r="Z6" i="2" s="1"/>
  <c r="X7" i="2"/>
  <c r="Z7" i="2" s="1"/>
  <c r="X8" i="2"/>
  <c r="Z8" i="2" s="1"/>
  <c r="X9" i="2"/>
  <c r="Z9" i="2" s="1"/>
  <c r="X10" i="2"/>
  <c r="Z10" i="2" s="1"/>
  <c r="X11" i="2"/>
  <c r="Z11" i="2" s="1"/>
  <c r="X12" i="2"/>
  <c r="Z12" i="2" s="1"/>
  <c r="X13" i="2"/>
  <c r="Z13" i="2" s="1"/>
  <c r="X14" i="2"/>
  <c r="Z14" i="2" s="1"/>
  <c r="X15" i="2"/>
  <c r="Z15" i="2" s="1"/>
  <c r="X16" i="2"/>
  <c r="Z16" i="2" s="1"/>
  <c r="X17" i="2"/>
  <c r="Z17" i="2" s="1"/>
  <c r="X18" i="2"/>
  <c r="Z18" i="2" s="1"/>
  <c r="X19" i="2"/>
  <c r="Z19" i="2" s="1"/>
  <c r="X20" i="2"/>
  <c r="Z20" i="2" s="1"/>
  <c r="X21" i="2"/>
  <c r="Z21" i="2" s="1"/>
  <c r="X22" i="2"/>
  <c r="Z22" i="2" s="1"/>
  <c r="X23" i="2"/>
  <c r="Z23" i="2" s="1"/>
  <c r="X24" i="2"/>
  <c r="Z24" i="2" s="1"/>
  <c r="X25" i="2"/>
  <c r="Z25" i="2" s="1"/>
  <c r="AB5" i="2"/>
  <c r="AD5" i="2" s="1"/>
  <c r="AB6" i="2"/>
  <c r="AD6" i="2" s="1"/>
  <c r="AB7" i="2"/>
  <c r="AD7" i="2" s="1"/>
  <c r="AB8" i="2"/>
  <c r="AD8" i="2" s="1"/>
  <c r="AB9" i="2"/>
  <c r="AD9" i="2" s="1"/>
  <c r="AB10" i="2"/>
  <c r="AD10" i="2" s="1"/>
  <c r="AB11" i="2"/>
  <c r="AD11" i="2" s="1"/>
  <c r="AB12" i="2"/>
  <c r="AD12" i="2" s="1"/>
  <c r="AB13" i="2"/>
  <c r="AD13" i="2" s="1"/>
  <c r="AB14" i="2"/>
  <c r="AD14" i="2" s="1"/>
  <c r="AB15" i="2"/>
  <c r="AD15" i="2" s="1"/>
  <c r="AB16" i="2"/>
  <c r="AD16" i="2" s="1"/>
  <c r="AB17" i="2"/>
  <c r="AD17" i="2" s="1"/>
  <c r="AB18" i="2"/>
  <c r="AD18" i="2" s="1"/>
  <c r="AB19" i="2"/>
  <c r="AD19" i="2" s="1"/>
  <c r="AB20" i="2"/>
  <c r="AD20" i="2" s="1"/>
  <c r="AB21" i="2"/>
  <c r="AD21" i="2" s="1"/>
  <c r="AB22" i="2"/>
  <c r="AD22" i="2" s="1"/>
  <c r="AB23" i="2"/>
  <c r="AD23" i="2" s="1"/>
  <c r="AB24" i="2"/>
  <c r="AD24" i="2" s="1"/>
  <c r="AB25" i="2"/>
  <c r="AD25" i="2" s="1"/>
  <c r="AV5" i="2"/>
  <c r="AX5" i="2" s="1"/>
  <c r="AZ5" i="2"/>
  <c r="BB5" i="2" s="1"/>
  <c r="BD5" i="2"/>
  <c r="BF5" i="2" s="1"/>
  <c r="BH5" i="2"/>
  <c r="BJ5" i="2" s="1"/>
  <c r="BL5" i="2"/>
  <c r="BN5" i="2" s="1"/>
  <c r="D5" i="2"/>
  <c r="F5" i="2" s="1"/>
  <c r="D6" i="2"/>
  <c r="F6" i="2" s="1"/>
  <c r="D7" i="2"/>
  <c r="F7" i="2" s="1"/>
  <c r="D8" i="2"/>
  <c r="F8" i="2" s="1"/>
  <c r="D9" i="2"/>
  <c r="F9" i="2" s="1"/>
  <c r="D10" i="2"/>
  <c r="F10" i="2" s="1"/>
  <c r="D11" i="2"/>
  <c r="F11" i="2" s="1"/>
  <c r="D12" i="2"/>
  <c r="F12" i="2" s="1"/>
  <c r="D13" i="2"/>
  <c r="F13" i="2" s="1"/>
  <c r="D14" i="2"/>
  <c r="F14" i="2" s="1"/>
  <c r="D15" i="2"/>
  <c r="F15" i="2" s="1"/>
  <c r="D16" i="2"/>
  <c r="F16" i="2" s="1"/>
  <c r="D17" i="2"/>
  <c r="F17" i="2" s="1"/>
  <c r="D18" i="2"/>
  <c r="F18" i="2" s="1"/>
  <c r="D19" i="2"/>
  <c r="F19" i="2" s="1"/>
  <c r="D20" i="2"/>
  <c r="F20" i="2" s="1"/>
  <c r="D21" i="2"/>
  <c r="F21" i="2" s="1"/>
  <c r="D22" i="2"/>
  <c r="F22" i="2" s="1"/>
  <c r="D23" i="2"/>
  <c r="F23" i="2" s="1"/>
  <c r="D24" i="2"/>
  <c r="F24" i="2" s="1"/>
  <c r="H5" i="2"/>
  <c r="J5" i="2" s="1"/>
  <c r="H6" i="2"/>
  <c r="J6" i="2" s="1"/>
  <c r="H7" i="2"/>
  <c r="J7" i="2" s="1"/>
  <c r="H8" i="2"/>
  <c r="J8" i="2" s="1"/>
  <c r="H9" i="2"/>
  <c r="J9" i="2" s="1"/>
  <c r="H10" i="2"/>
  <c r="J10" i="2" s="1"/>
  <c r="H11" i="2"/>
  <c r="J11" i="2" s="1"/>
  <c r="D61" i="3"/>
  <c r="AR6" i="2"/>
  <c r="AT6" i="2" s="1"/>
  <c r="D61" i="12"/>
  <c r="D61" i="15"/>
  <c r="D61" i="18"/>
  <c r="D61" i="25"/>
  <c r="AV6" i="2"/>
  <c r="AX6" i="2" s="1"/>
  <c r="AZ6" i="2"/>
  <c r="BB6" i="2" s="1"/>
  <c r="BD6" i="2"/>
  <c r="BF6" i="2" s="1"/>
  <c r="BH6" i="2"/>
  <c r="BJ6" i="2" s="1"/>
  <c r="BL6" i="2"/>
  <c r="BN6" i="2" s="1"/>
  <c r="AR7" i="2"/>
  <c r="AT7" i="2" s="1"/>
  <c r="AV7" i="2"/>
  <c r="AX7" i="2" s="1"/>
  <c r="AZ7" i="2"/>
  <c r="BB7" i="2" s="1"/>
  <c r="BD7" i="2"/>
  <c r="BF7" i="2" s="1"/>
  <c r="BH7" i="2"/>
  <c r="BJ7" i="2" s="1"/>
  <c r="BL7" i="2"/>
  <c r="BN7" i="2" s="1"/>
  <c r="AR8" i="2"/>
  <c r="AT8" i="2" s="1"/>
  <c r="AV8" i="2"/>
  <c r="AX8" i="2" s="1"/>
  <c r="AZ8" i="2"/>
  <c r="BB8" i="2" s="1"/>
  <c r="BD8" i="2"/>
  <c r="BF8" i="2" s="1"/>
  <c r="BH8" i="2"/>
  <c r="BJ8" i="2" s="1"/>
  <c r="BL8" i="2"/>
  <c r="BN8" i="2" s="1"/>
  <c r="AR9" i="2"/>
  <c r="AT9" i="2" s="1"/>
  <c r="AV9" i="2"/>
  <c r="AX9" i="2" s="1"/>
  <c r="AZ9" i="2"/>
  <c r="BB9" i="2" s="1"/>
  <c r="BD9" i="2"/>
  <c r="BF9" i="2" s="1"/>
  <c r="BH9" i="2"/>
  <c r="BJ9" i="2" s="1"/>
  <c r="BL9" i="2"/>
  <c r="BN9" i="2" s="1"/>
  <c r="AR10" i="2"/>
  <c r="AT10" i="2" s="1"/>
  <c r="AV10" i="2"/>
  <c r="AX10" i="2" s="1"/>
  <c r="AZ10" i="2"/>
  <c r="BB10" i="2" s="1"/>
  <c r="BD10" i="2"/>
  <c r="BF10" i="2" s="1"/>
  <c r="BH10" i="2"/>
  <c r="BJ10" i="2" s="1"/>
  <c r="BL10" i="2"/>
  <c r="BN10" i="2" s="1"/>
  <c r="AR11" i="2"/>
  <c r="AT11" i="2" s="1"/>
  <c r="AV11" i="2"/>
  <c r="AX11" i="2" s="1"/>
  <c r="AZ11" i="2"/>
  <c r="BB11" i="2" s="1"/>
  <c r="BD11" i="2"/>
  <c r="BF11" i="2" s="1"/>
  <c r="BH11" i="2"/>
  <c r="BJ11" i="2" s="1"/>
  <c r="BL11" i="2"/>
  <c r="BN11" i="2" s="1"/>
  <c r="AR12" i="2"/>
  <c r="AT12" i="2" s="1"/>
  <c r="AV12" i="2"/>
  <c r="AX12" i="2" s="1"/>
  <c r="AZ12" i="2"/>
  <c r="BB12" i="2" s="1"/>
  <c r="BD12" i="2"/>
  <c r="BF12" i="2" s="1"/>
  <c r="BH12" i="2"/>
  <c r="BJ12" i="2" s="1"/>
  <c r="BL12" i="2"/>
  <c r="BN12" i="2" s="1"/>
  <c r="AR13" i="2"/>
  <c r="AT13" i="2" s="1"/>
  <c r="AV13" i="2"/>
  <c r="AX13" i="2" s="1"/>
  <c r="AZ13" i="2"/>
  <c r="BB13" i="2" s="1"/>
  <c r="BD13" i="2"/>
  <c r="BF13" i="2" s="1"/>
  <c r="BH13" i="2"/>
  <c r="BJ13" i="2" s="1"/>
  <c r="BL13" i="2"/>
  <c r="BN13" i="2" s="1"/>
  <c r="AR14" i="2"/>
  <c r="AT14" i="2" s="1"/>
  <c r="AV14" i="2"/>
  <c r="AX14" i="2" s="1"/>
  <c r="AZ14" i="2"/>
  <c r="BB14" i="2" s="1"/>
  <c r="BD14" i="2"/>
  <c r="BF14" i="2" s="1"/>
  <c r="BH14" i="2"/>
  <c r="BJ14" i="2" s="1"/>
  <c r="BL14" i="2"/>
  <c r="BN14" i="2" s="1"/>
  <c r="AR15" i="2"/>
  <c r="AT15" i="2" s="1"/>
  <c r="AV15" i="2"/>
  <c r="AX15" i="2" s="1"/>
  <c r="AZ15" i="2"/>
  <c r="BB15" i="2" s="1"/>
  <c r="BD15" i="2"/>
  <c r="BF15" i="2" s="1"/>
  <c r="BH15" i="2"/>
  <c r="BJ15" i="2" s="1"/>
  <c r="BL15" i="2"/>
  <c r="BN15" i="2" s="1"/>
  <c r="AR16" i="2"/>
  <c r="AT16" i="2" s="1"/>
  <c r="AV16" i="2"/>
  <c r="AX16" i="2" s="1"/>
  <c r="AZ16" i="2"/>
  <c r="BB16" i="2" s="1"/>
  <c r="BD16" i="2"/>
  <c r="BF16" i="2" s="1"/>
  <c r="BH16" i="2"/>
  <c r="BJ16" i="2" s="1"/>
  <c r="BL16" i="2"/>
  <c r="BN16" i="2" s="1"/>
  <c r="AR17" i="2"/>
  <c r="AT17" i="2" s="1"/>
  <c r="AV17" i="2"/>
  <c r="AX17" i="2" s="1"/>
  <c r="AZ17" i="2"/>
  <c r="BB17" i="2" s="1"/>
  <c r="BD17" i="2"/>
  <c r="BF17" i="2" s="1"/>
  <c r="BH17" i="2"/>
  <c r="BJ17" i="2" s="1"/>
  <c r="BL17" i="2"/>
  <c r="BN17" i="2" s="1"/>
  <c r="AR18" i="2"/>
  <c r="AT18" i="2" s="1"/>
  <c r="AV18" i="2"/>
  <c r="AX18" i="2" s="1"/>
  <c r="AZ18" i="2"/>
  <c r="BB18" i="2" s="1"/>
  <c r="BD18" i="2"/>
  <c r="BF18" i="2" s="1"/>
  <c r="BH18" i="2"/>
  <c r="BJ18" i="2" s="1"/>
  <c r="BL18" i="2"/>
  <c r="BN18" i="2" s="1"/>
  <c r="AR19" i="2"/>
  <c r="AT19" i="2" s="1"/>
  <c r="AV19" i="2"/>
  <c r="AX19" i="2" s="1"/>
  <c r="AZ19" i="2"/>
  <c r="BB19" i="2" s="1"/>
  <c r="BD19" i="2"/>
  <c r="BF19" i="2" s="1"/>
  <c r="BH19" i="2"/>
  <c r="BJ19" i="2" s="1"/>
  <c r="BL19" i="2"/>
  <c r="BN19" i="2" s="1"/>
  <c r="AR21" i="2"/>
  <c r="AT21" i="2" s="1"/>
  <c r="AV21" i="2"/>
  <c r="AX21" i="2" s="1"/>
  <c r="AZ21" i="2"/>
  <c r="BB21" i="2" s="1"/>
  <c r="BD21" i="2"/>
  <c r="BF21" i="2" s="1"/>
  <c r="BH21" i="2"/>
  <c r="BJ21" i="2" s="1"/>
  <c r="BL21" i="2"/>
  <c r="BN21" i="2" s="1"/>
  <c r="AR22" i="2"/>
  <c r="AT22" i="2" s="1"/>
  <c r="AV22" i="2"/>
  <c r="AX22" i="2" s="1"/>
  <c r="AZ22" i="2"/>
  <c r="BB22" i="2" s="1"/>
  <c r="BD22" i="2"/>
  <c r="BF22" i="2" s="1"/>
  <c r="BH22" i="2"/>
  <c r="BJ22" i="2" s="1"/>
  <c r="BL22" i="2"/>
  <c r="BN22" i="2" s="1"/>
  <c r="AR23" i="2"/>
  <c r="AT23" i="2" s="1"/>
  <c r="AV23" i="2"/>
  <c r="AX23" i="2" s="1"/>
  <c r="AZ23" i="2"/>
  <c r="BB23" i="2" s="1"/>
  <c r="BD23" i="2"/>
  <c r="BF23" i="2" s="1"/>
  <c r="BH23" i="2"/>
  <c r="BJ23" i="2" s="1"/>
  <c r="BL23" i="2"/>
  <c r="BN23" i="2" s="1"/>
  <c r="AR24" i="2"/>
  <c r="AT24" i="2" s="1"/>
  <c r="AV24" i="2"/>
  <c r="AX24" i="2" s="1"/>
  <c r="AZ24" i="2"/>
  <c r="BB24" i="2" s="1"/>
  <c r="BD24" i="2"/>
  <c r="BF24" i="2" s="1"/>
  <c r="BH24" i="2"/>
  <c r="BJ24" i="2" s="1"/>
  <c r="BL24" i="2"/>
  <c r="BN24" i="2" s="1"/>
  <c r="D8" i="5"/>
  <c r="F8" i="5" s="1"/>
  <c r="D9" i="5"/>
  <c r="F9" i="5" s="1"/>
  <c r="D10" i="5"/>
  <c r="F10" i="5" s="1"/>
  <c r="D11" i="5"/>
  <c r="F11" i="5" s="1"/>
  <c r="D12" i="5"/>
  <c r="F12" i="5" s="1"/>
  <c r="D13" i="5"/>
  <c r="F13" i="5" s="1"/>
  <c r="D14" i="5"/>
  <c r="F14" i="5" s="1"/>
  <c r="D15" i="5"/>
  <c r="F15" i="5" s="1"/>
  <c r="D16" i="5"/>
  <c r="F16" i="5" s="1"/>
  <c r="D17" i="5"/>
  <c r="F17" i="5" s="1"/>
  <c r="D18" i="5"/>
  <c r="F18" i="5" s="1"/>
  <c r="D19" i="5"/>
  <c r="F19" i="5" s="1"/>
  <c r="D20" i="5"/>
  <c r="F20" i="5" s="1"/>
  <c r="D21" i="5"/>
  <c r="F21" i="5" s="1"/>
  <c r="D22" i="5"/>
  <c r="F22" i="5" s="1"/>
  <c r="D23" i="5"/>
  <c r="F23" i="5" s="1"/>
  <c r="D24" i="5"/>
  <c r="F24" i="5" s="1"/>
  <c r="D25" i="5"/>
  <c r="F25" i="5" s="1"/>
  <c r="D26" i="5"/>
  <c r="F26" i="5" s="1"/>
  <c r="D27" i="5"/>
  <c r="F27" i="5" s="1"/>
  <c r="D28" i="5"/>
  <c r="F28" i="5" s="1"/>
  <c r="H28" i="5"/>
  <c r="J28" i="5" s="1"/>
  <c r="L28" i="5"/>
  <c r="P28" i="5"/>
  <c r="T28" i="5"/>
  <c r="V28" i="5" s="1"/>
  <c r="X28" i="5"/>
  <c r="Z28" i="5" s="1"/>
  <c r="AB28" i="5"/>
  <c r="AD28" i="5" s="1"/>
  <c r="AF28" i="5"/>
  <c r="AH28" i="5" s="1"/>
  <c r="H8" i="5"/>
  <c r="J8" i="5" s="1"/>
  <c r="L8" i="5"/>
  <c r="N8" i="5" s="1"/>
  <c r="P8" i="5"/>
  <c r="T8" i="5"/>
  <c r="V8" i="5" s="1"/>
  <c r="X8" i="5"/>
  <c r="Z8" i="5" s="1"/>
  <c r="AB8" i="5"/>
  <c r="AD8" i="5" s="1"/>
  <c r="AF8" i="5"/>
  <c r="AH8" i="5" s="1"/>
  <c r="H26" i="5"/>
  <c r="J26" i="5" s="1"/>
  <c r="L26" i="5"/>
  <c r="N26" i="5" s="1"/>
  <c r="P26" i="5"/>
  <c r="R26" i="5" s="1"/>
  <c r="T26" i="5"/>
  <c r="V26" i="5" s="1"/>
  <c r="X26" i="5"/>
  <c r="Z26" i="5" s="1"/>
  <c r="AB26" i="5"/>
  <c r="AD26" i="5" s="1"/>
  <c r="AF26" i="5"/>
  <c r="AH26" i="5" s="1"/>
  <c r="H9" i="5"/>
  <c r="J9" i="5" s="1"/>
  <c r="L9" i="5"/>
  <c r="N9" i="5" s="1"/>
  <c r="P9" i="5"/>
  <c r="T9" i="5"/>
  <c r="V9" i="5" s="1"/>
  <c r="X9" i="5"/>
  <c r="Z9" i="5" s="1"/>
  <c r="AB9" i="5"/>
  <c r="AD9" i="5" s="1"/>
  <c r="AF9" i="5"/>
  <c r="AH9" i="5" s="1"/>
  <c r="H10" i="5"/>
  <c r="J10" i="5" s="1"/>
  <c r="L10" i="5"/>
  <c r="N10" i="5" s="1"/>
  <c r="P10" i="5"/>
  <c r="T10" i="5"/>
  <c r="V10" i="5" s="1"/>
  <c r="X10" i="5"/>
  <c r="Z10" i="5" s="1"/>
  <c r="AB10" i="5"/>
  <c r="AD10" i="5" s="1"/>
  <c r="AF10" i="5"/>
  <c r="AH10" i="5" s="1"/>
  <c r="H11" i="5"/>
  <c r="J11" i="5" s="1"/>
  <c r="L11" i="5"/>
  <c r="N11" i="5" s="1"/>
  <c r="P11" i="5"/>
  <c r="T11" i="5"/>
  <c r="V11" i="5" s="1"/>
  <c r="X11" i="5"/>
  <c r="Z11" i="5" s="1"/>
  <c r="AB11" i="5"/>
  <c r="AD11" i="5" s="1"/>
  <c r="AF11" i="5"/>
  <c r="AH11" i="5" s="1"/>
  <c r="H12" i="5"/>
  <c r="J12" i="5" s="1"/>
  <c r="L12" i="5"/>
  <c r="P12" i="5"/>
  <c r="T12" i="5"/>
  <c r="X12" i="5"/>
  <c r="Z12" i="5" s="1"/>
  <c r="AB12" i="5"/>
  <c r="AD12" i="5" s="1"/>
  <c r="AF12" i="5"/>
  <c r="AH12" i="5" s="1"/>
  <c r="H13" i="5"/>
  <c r="J13" i="5" s="1"/>
  <c r="L13" i="5"/>
  <c r="N13" i="5" s="1"/>
  <c r="P13" i="5"/>
  <c r="T13" i="5"/>
  <c r="V13" i="5" s="1"/>
  <c r="X13" i="5"/>
  <c r="Z13" i="5" s="1"/>
  <c r="AB13" i="5"/>
  <c r="AD13" i="5" s="1"/>
  <c r="AF13" i="5"/>
  <c r="AH13" i="5" s="1"/>
  <c r="H14" i="5"/>
  <c r="J14" i="5" s="1"/>
  <c r="L14" i="5"/>
  <c r="N14" i="5" s="1"/>
  <c r="P14" i="5"/>
  <c r="T14" i="5"/>
  <c r="X14" i="5"/>
  <c r="Z14" i="5" s="1"/>
  <c r="AB14" i="5"/>
  <c r="AD14" i="5" s="1"/>
  <c r="AF14" i="5"/>
  <c r="AH14" i="5" s="1"/>
  <c r="H15" i="5"/>
  <c r="J15" i="5" s="1"/>
  <c r="L15" i="5"/>
  <c r="P15" i="5"/>
  <c r="R15" i="5" s="1"/>
  <c r="T15" i="5"/>
  <c r="X15" i="5"/>
  <c r="Z15" i="5" s="1"/>
  <c r="AB15" i="5"/>
  <c r="AD15" i="5" s="1"/>
  <c r="AF15" i="5"/>
  <c r="AH15" i="5" s="1"/>
  <c r="H16" i="5"/>
  <c r="J16" i="5" s="1"/>
  <c r="L16" i="5"/>
  <c r="N16" i="5" s="1"/>
  <c r="P16" i="5"/>
  <c r="T16" i="5"/>
  <c r="V16" i="5" s="1"/>
  <c r="X16" i="5"/>
  <c r="Z16" i="5" s="1"/>
  <c r="AB16" i="5"/>
  <c r="AD16" i="5" s="1"/>
  <c r="AF16" i="5"/>
  <c r="AH16" i="5" s="1"/>
  <c r="H17" i="5"/>
  <c r="J17" i="5" s="1"/>
  <c r="L17" i="5"/>
  <c r="N17" i="5" s="1"/>
  <c r="P17" i="5"/>
  <c r="T17" i="5"/>
  <c r="V17" i="5" s="1"/>
  <c r="X17" i="5"/>
  <c r="Z17" i="5" s="1"/>
  <c r="AB17" i="5"/>
  <c r="AD17" i="5" s="1"/>
  <c r="AF17" i="5"/>
  <c r="AH17" i="5" s="1"/>
  <c r="H18" i="5"/>
  <c r="J18" i="5" s="1"/>
  <c r="L18" i="5"/>
  <c r="P18" i="5"/>
  <c r="T18" i="5"/>
  <c r="X18" i="5"/>
  <c r="Z18" i="5" s="1"/>
  <c r="AB18" i="5"/>
  <c r="AD18" i="5" s="1"/>
  <c r="AF18" i="5"/>
  <c r="AH18" i="5" s="1"/>
  <c r="H19" i="5"/>
  <c r="J19" i="5" s="1"/>
  <c r="L19" i="5"/>
  <c r="N19" i="5" s="1"/>
  <c r="P19" i="5"/>
  <c r="T19" i="5"/>
  <c r="V19" i="5" s="1"/>
  <c r="X19" i="5"/>
  <c r="Z19" i="5" s="1"/>
  <c r="AB19" i="5"/>
  <c r="AD19" i="5" s="1"/>
  <c r="AF19" i="5"/>
  <c r="AH19" i="5" s="1"/>
  <c r="H20" i="5"/>
  <c r="J20" i="5" s="1"/>
  <c r="L20" i="5"/>
  <c r="N20" i="5" s="1"/>
  <c r="P20" i="5"/>
  <c r="T20" i="5"/>
  <c r="V20" i="5" s="1"/>
  <c r="X20" i="5"/>
  <c r="Z20" i="5" s="1"/>
  <c r="AB20" i="5"/>
  <c r="AD20" i="5" s="1"/>
  <c r="AF20" i="5"/>
  <c r="AH20" i="5" s="1"/>
  <c r="H21" i="5"/>
  <c r="L21" i="5"/>
  <c r="N21" i="5" s="1"/>
  <c r="D119" i="21" s="1"/>
  <c r="P21" i="5"/>
  <c r="T21" i="5"/>
  <c r="V21" i="5" s="1"/>
  <c r="X21" i="5"/>
  <c r="Z21" i="5" s="1"/>
  <c r="AB21" i="5"/>
  <c r="AD21" i="5" s="1"/>
  <c r="AF21" i="5"/>
  <c r="AH21" i="5" s="1"/>
  <c r="H22" i="5"/>
  <c r="L22" i="5"/>
  <c r="N22" i="5" s="1"/>
  <c r="D119" i="22" s="1"/>
  <c r="P22" i="5"/>
  <c r="T22" i="5"/>
  <c r="V22" i="5" s="1"/>
  <c r="X22" i="5"/>
  <c r="Z22" i="5" s="1"/>
  <c r="AB22" i="5"/>
  <c r="AD22" i="5" s="1"/>
  <c r="AF22" i="5"/>
  <c r="AH22" i="5" s="1"/>
  <c r="H23" i="5"/>
  <c r="L23" i="5"/>
  <c r="N23" i="5" s="1"/>
  <c r="D119" i="23" s="1"/>
  <c r="P23" i="5"/>
  <c r="T23" i="5"/>
  <c r="X23" i="5"/>
  <c r="Z23" i="5" s="1"/>
  <c r="AB23" i="5"/>
  <c r="AD23" i="5" s="1"/>
  <c r="AF23" i="5"/>
  <c r="AH23" i="5" s="1"/>
  <c r="H24" i="5"/>
  <c r="J24" i="5" s="1"/>
  <c r="L24" i="5"/>
  <c r="N24" i="5" s="1"/>
  <c r="D119" i="24" s="1"/>
  <c r="P24" i="5"/>
  <c r="T24" i="5"/>
  <c r="X24" i="5"/>
  <c r="Z24" i="5" s="1"/>
  <c r="AB24" i="5"/>
  <c r="AD24" i="5" s="1"/>
  <c r="AF24" i="5"/>
  <c r="AH24" i="5" s="1"/>
  <c r="H25" i="5"/>
  <c r="J25" i="5" s="1"/>
  <c r="L25" i="5"/>
  <c r="P25" i="5"/>
  <c r="T25" i="5"/>
  <c r="V25" i="5" s="1"/>
  <c r="D121" i="25" s="1"/>
  <c r="X25" i="5"/>
  <c r="Z25" i="5" s="1"/>
  <c r="D122" i="25" s="1"/>
  <c r="AB25" i="5"/>
  <c r="AD25" i="5" s="1"/>
  <c r="D123" i="25" s="1"/>
  <c r="AF25" i="5"/>
  <c r="AH25" i="5" s="1"/>
  <c r="D124" i="25" s="1"/>
  <c r="H27" i="5"/>
  <c r="J27" i="5" s="1"/>
  <c r="L27" i="5"/>
  <c r="N27" i="5" s="1"/>
  <c r="D119" i="27" s="1"/>
  <c r="P27" i="5"/>
  <c r="D120" i="27" s="1"/>
  <c r="T27" i="5"/>
  <c r="V27" i="5" s="1"/>
  <c r="D121" i="27" s="1"/>
  <c r="X27" i="5"/>
  <c r="Z27" i="5" s="1"/>
  <c r="D122" i="27" s="1"/>
  <c r="AB27" i="5"/>
  <c r="AD27" i="5" s="1"/>
  <c r="D123" i="27" s="1"/>
  <c r="AF27" i="5"/>
  <c r="AH27" i="5" s="1"/>
  <c r="D124" i="27" s="1"/>
  <c r="AH29" i="1"/>
  <c r="AI29" i="1"/>
  <c r="D38" i="28" s="1"/>
  <c r="AJ29" i="1"/>
  <c r="D39" i="28" s="1"/>
  <c r="AK29" i="1"/>
  <c r="D40" i="28" s="1"/>
  <c r="AJ10" i="1"/>
  <c r="D39" i="9" s="1"/>
  <c r="AK10" i="1"/>
  <c r="D40" i="9" s="1"/>
  <c r="AI11" i="1"/>
  <c r="D38" i="10" s="1"/>
  <c r="AJ11" i="1"/>
  <c r="D39" i="10" s="1"/>
  <c r="AI13" i="1"/>
  <c r="D38" i="12" s="1"/>
  <c r="AJ13" i="1"/>
  <c r="D39" i="12" s="1"/>
  <c r="AK13" i="1"/>
  <c r="D40" i="12" s="1"/>
  <c r="AI14" i="1"/>
  <c r="D38" i="13" s="1"/>
  <c r="AK15" i="1"/>
  <c r="D40" i="14" s="1"/>
  <c r="AI16" i="1"/>
  <c r="D38" i="15" s="1"/>
  <c r="AJ16" i="1"/>
  <c r="D39" i="15" s="1"/>
  <c r="AK16" i="1"/>
  <c r="D40" i="15" s="1"/>
  <c r="AJ18" i="1"/>
  <c r="D39" i="17" s="1"/>
  <c r="AK18" i="1"/>
  <c r="D40" i="17" s="1"/>
  <c r="AI19" i="1"/>
  <c r="D38" i="18" s="1"/>
  <c r="AJ19" i="1"/>
  <c r="D39" i="18" s="1"/>
  <c r="AI21" i="1"/>
  <c r="D38" i="20" s="1"/>
  <c r="AJ21" i="1"/>
  <c r="D39" i="20" s="1"/>
  <c r="AK21" i="1"/>
  <c r="D40" i="20" s="1"/>
  <c r="AI22" i="1"/>
  <c r="D38" i="21" s="1"/>
  <c r="AK23" i="1"/>
  <c r="D40" i="22" s="1"/>
  <c r="AH24" i="1"/>
  <c r="AI24" i="1"/>
  <c r="D38" i="23" s="1"/>
  <c r="AJ24" i="1"/>
  <c r="D39" i="23" s="1"/>
  <c r="AK25" i="1"/>
  <c r="D40" i="24" s="1"/>
  <c r="AH26" i="1"/>
  <c r="AI26" i="1"/>
  <c r="D38" i="25" s="1"/>
  <c r="AJ26" i="1"/>
  <c r="D39" i="25" s="1"/>
  <c r="AJ27" i="1"/>
  <c r="D39" i="26" s="1"/>
  <c r="AK27" i="1"/>
  <c r="D40" i="26" s="1"/>
  <c r="AH28" i="1"/>
  <c r="AI28" i="1"/>
  <c r="D38" i="27" s="1"/>
  <c r="AJ28" i="1"/>
  <c r="D39" i="27" s="1"/>
  <c r="E3" i="29"/>
  <c r="C1" i="28"/>
  <c r="J125" i="28"/>
  <c r="H125" i="28"/>
  <c r="J124" i="28"/>
  <c r="C123" i="28"/>
  <c r="H122" i="28"/>
  <c r="F122" i="28"/>
  <c r="C122" i="28"/>
  <c r="J121" i="28"/>
  <c r="H121" i="28"/>
  <c r="F121" i="28"/>
  <c r="C121" i="28"/>
  <c r="J120" i="28"/>
  <c r="H120" i="28"/>
  <c r="F120" i="28"/>
  <c r="C120" i="28"/>
  <c r="C119" i="28"/>
  <c r="J74" i="28"/>
  <c r="H74" i="28"/>
  <c r="J73" i="28"/>
  <c r="H73" i="28"/>
  <c r="F73" i="28"/>
  <c r="C73" i="28"/>
  <c r="J72" i="28"/>
  <c r="H72" i="28"/>
  <c r="F72" i="28"/>
  <c r="C72" i="28"/>
  <c r="J71" i="28"/>
  <c r="H71" i="28"/>
  <c r="F71" i="28"/>
  <c r="C71" i="28"/>
  <c r="J70" i="28"/>
  <c r="H70" i="28"/>
  <c r="F70" i="28"/>
  <c r="C70" i="28"/>
  <c r="J69" i="28"/>
  <c r="H69" i="28"/>
  <c r="F69" i="28"/>
  <c r="C69" i="28"/>
  <c r="J68" i="28"/>
  <c r="H68" i="28"/>
  <c r="F68" i="28"/>
  <c r="C68" i="28"/>
  <c r="J67" i="28"/>
  <c r="H67" i="28"/>
  <c r="F67" i="28"/>
  <c r="C67" i="28"/>
  <c r="J66" i="28"/>
  <c r="H66" i="28"/>
  <c r="F66" i="28"/>
  <c r="C66" i="28"/>
  <c r="J65" i="28"/>
  <c r="H65" i="28"/>
  <c r="F65" i="28"/>
  <c r="C65" i="28"/>
  <c r="J64" i="28"/>
  <c r="H64" i="28"/>
  <c r="F64" i="28"/>
  <c r="C64" i="28"/>
  <c r="J63" i="28"/>
  <c r="H63" i="28"/>
  <c r="F63" i="28"/>
  <c r="C63" i="28"/>
  <c r="J62" i="28"/>
  <c r="H62" i="28"/>
  <c r="F62" i="28"/>
  <c r="C62" i="28"/>
  <c r="J61" i="28"/>
  <c r="H61" i="28"/>
  <c r="C61" i="28"/>
  <c r="J60" i="28"/>
  <c r="H60" i="28"/>
  <c r="C60" i="28"/>
  <c r="J59" i="28"/>
  <c r="H59" i="28"/>
  <c r="F59" i="28"/>
  <c r="C59" i="28"/>
  <c r="C41" i="28"/>
  <c r="C40" i="28"/>
  <c r="C39" i="28"/>
  <c r="C38" i="28"/>
  <c r="C37" i="28"/>
  <c r="C36" i="28"/>
  <c r="C35" i="28"/>
  <c r="C34" i="28"/>
  <c r="C33" i="28"/>
  <c r="C32" i="28"/>
  <c r="C31" i="28"/>
  <c r="C30" i="28"/>
  <c r="C29" i="28"/>
  <c r="C28" i="28"/>
  <c r="C27" i="28"/>
  <c r="C26" i="28"/>
  <c r="C25" i="28"/>
  <c r="C24" i="28"/>
  <c r="C23" i="28"/>
  <c r="C22" i="28"/>
  <c r="C21" i="28"/>
  <c r="C20" i="28"/>
  <c r="C19" i="28"/>
  <c r="C18" i="28"/>
  <c r="C17" i="28"/>
  <c r="C16" i="28"/>
  <c r="C15" i="28"/>
  <c r="C14" i="28"/>
  <c r="C13" i="28"/>
  <c r="C12" i="28"/>
  <c r="C11" i="28"/>
  <c r="C10" i="28"/>
  <c r="C9" i="28"/>
  <c r="C8" i="28"/>
  <c r="C1" i="27"/>
  <c r="J75" i="27"/>
  <c r="H75" i="27"/>
  <c r="F75" i="27"/>
  <c r="C75" i="27"/>
  <c r="J74" i="27"/>
  <c r="H74" i="27"/>
  <c r="F74" i="27"/>
  <c r="C74" i="27"/>
  <c r="J73" i="27"/>
  <c r="H73" i="27"/>
  <c r="F73" i="27"/>
  <c r="C73" i="27"/>
  <c r="J72" i="27"/>
  <c r="H72" i="27"/>
  <c r="F72" i="27"/>
  <c r="C72" i="27"/>
  <c r="J71" i="27"/>
  <c r="H71" i="27"/>
  <c r="F71" i="27"/>
  <c r="C71" i="27"/>
  <c r="J70" i="27"/>
  <c r="H70" i="27"/>
  <c r="F70" i="27"/>
  <c r="C70" i="27"/>
  <c r="J69" i="27"/>
  <c r="H69" i="27"/>
  <c r="F69" i="27"/>
  <c r="C69" i="27"/>
  <c r="J68" i="27"/>
  <c r="H68" i="27"/>
  <c r="F68" i="27"/>
  <c r="C68" i="27"/>
  <c r="J67" i="27"/>
  <c r="H67" i="27"/>
  <c r="F67" i="27"/>
  <c r="C67" i="27"/>
  <c r="J66" i="27"/>
  <c r="H66" i="27"/>
  <c r="F66" i="27"/>
  <c r="C66" i="27"/>
  <c r="J65" i="27"/>
  <c r="H65" i="27"/>
  <c r="F65" i="27"/>
  <c r="C65" i="27"/>
  <c r="J64" i="27"/>
  <c r="H64" i="27"/>
  <c r="F64" i="27"/>
  <c r="C64" i="27"/>
  <c r="J63" i="27"/>
  <c r="H63" i="27"/>
  <c r="F63" i="27"/>
  <c r="C63" i="27"/>
  <c r="J62" i="27"/>
  <c r="H62" i="27"/>
  <c r="C62" i="27"/>
  <c r="J61" i="27"/>
  <c r="H61" i="27"/>
  <c r="C61" i="27"/>
  <c r="J60" i="27"/>
  <c r="H60" i="27"/>
  <c r="F60" i="27"/>
  <c r="C60" i="27"/>
  <c r="C41" i="27"/>
  <c r="C40" i="27"/>
  <c r="C39" i="27"/>
  <c r="C38" i="27"/>
  <c r="C37" i="27"/>
  <c r="C36" i="27"/>
  <c r="C35" i="27"/>
  <c r="C34" i="27"/>
  <c r="C33" i="27"/>
  <c r="C32" i="27"/>
  <c r="C31" i="27"/>
  <c r="C30" i="27"/>
  <c r="C29" i="27"/>
  <c r="C28" i="27"/>
  <c r="C27" i="27"/>
  <c r="C26" i="27"/>
  <c r="C25" i="27"/>
  <c r="C24" i="27"/>
  <c r="C23" i="27"/>
  <c r="C22" i="27"/>
  <c r="C21" i="27"/>
  <c r="C20" i="27"/>
  <c r="C19" i="27"/>
  <c r="C18" i="27"/>
  <c r="C17" i="27"/>
  <c r="C16" i="27"/>
  <c r="C15" i="27"/>
  <c r="C14" i="27"/>
  <c r="C13" i="27"/>
  <c r="C12" i="27"/>
  <c r="C11" i="27"/>
  <c r="C10" i="27"/>
  <c r="C9" i="27"/>
  <c r="C8" i="27"/>
  <c r="C1" i="26"/>
  <c r="C124" i="26"/>
  <c r="J123" i="26"/>
  <c r="H123" i="26"/>
  <c r="C123" i="26"/>
  <c r="J122" i="26"/>
  <c r="C122" i="26"/>
  <c r="C121" i="26"/>
  <c r="H120" i="26"/>
  <c r="F120" i="26"/>
  <c r="C120" i="26"/>
  <c r="J119" i="26"/>
  <c r="H119" i="26"/>
  <c r="F119" i="26"/>
  <c r="C119" i="26"/>
  <c r="J118" i="26"/>
  <c r="H118" i="26"/>
  <c r="F118" i="26"/>
  <c r="C118" i="26"/>
  <c r="C117" i="26"/>
  <c r="J74" i="26"/>
  <c r="H74" i="26"/>
  <c r="F74" i="26"/>
  <c r="C74" i="26"/>
  <c r="J73" i="26"/>
  <c r="H73" i="26"/>
  <c r="F73" i="26"/>
  <c r="C73" i="26"/>
  <c r="J72" i="26"/>
  <c r="H72" i="26"/>
  <c r="F72" i="26"/>
  <c r="C72" i="26"/>
  <c r="J71" i="26"/>
  <c r="H71" i="26"/>
  <c r="F71" i="26"/>
  <c r="C71" i="26"/>
  <c r="J70" i="26"/>
  <c r="H70" i="26"/>
  <c r="F70" i="26"/>
  <c r="C70" i="26"/>
  <c r="J69" i="26"/>
  <c r="H69" i="26"/>
  <c r="F69" i="26"/>
  <c r="C69" i="26"/>
  <c r="J68" i="26"/>
  <c r="H68" i="26"/>
  <c r="F68" i="26"/>
  <c r="C68" i="26"/>
  <c r="J67" i="26"/>
  <c r="H67" i="26"/>
  <c r="F67" i="26"/>
  <c r="C67" i="26"/>
  <c r="J66" i="26"/>
  <c r="H66" i="26"/>
  <c r="F66" i="26"/>
  <c r="C66" i="26"/>
  <c r="J65" i="26"/>
  <c r="H65" i="26"/>
  <c r="F65" i="26"/>
  <c r="C65" i="26"/>
  <c r="J64" i="26"/>
  <c r="H64" i="26"/>
  <c r="F64" i="26"/>
  <c r="C64" i="26"/>
  <c r="J63" i="26"/>
  <c r="H63" i="26"/>
  <c r="F63" i="26"/>
  <c r="C63" i="26"/>
  <c r="J62" i="26"/>
  <c r="H62" i="26"/>
  <c r="F62" i="26"/>
  <c r="C62" i="26"/>
  <c r="J61" i="26"/>
  <c r="H61" i="26"/>
  <c r="C61" i="26"/>
  <c r="J60" i="26"/>
  <c r="H60" i="26"/>
  <c r="C60" i="26"/>
  <c r="J59" i="26"/>
  <c r="H59" i="26"/>
  <c r="F59" i="26"/>
  <c r="C59" i="26"/>
  <c r="C41" i="26"/>
  <c r="C40" i="26"/>
  <c r="C39" i="26"/>
  <c r="C38" i="26"/>
  <c r="C37" i="26"/>
  <c r="C36" i="26"/>
  <c r="C35" i="26"/>
  <c r="C34" i="26"/>
  <c r="C33" i="26"/>
  <c r="C32" i="26"/>
  <c r="C31" i="26"/>
  <c r="C30" i="26"/>
  <c r="C29" i="26"/>
  <c r="C28" i="26"/>
  <c r="C27" i="26"/>
  <c r="C26" i="26"/>
  <c r="C25" i="26"/>
  <c r="C24" i="26"/>
  <c r="C23" i="26"/>
  <c r="C22" i="26"/>
  <c r="C21" i="26"/>
  <c r="C20" i="26"/>
  <c r="C19" i="26"/>
  <c r="C18" i="26"/>
  <c r="C17" i="26"/>
  <c r="C16" i="26"/>
  <c r="C14" i="26"/>
  <c r="C13" i="26"/>
  <c r="C12" i="26"/>
  <c r="C11" i="26"/>
  <c r="C10" i="26"/>
  <c r="C9" i="26"/>
  <c r="C8" i="26"/>
  <c r="C1" i="25"/>
  <c r="J74" i="25"/>
  <c r="H74" i="25"/>
  <c r="F74" i="25"/>
  <c r="C74" i="25"/>
  <c r="J73" i="25"/>
  <c r="H73" i="25"/>
  <c r="F73" i="25"/>
  <c r="C73" i="25"/>
  <c r="J72" i="25"/>
  <c r="H72" i="25"/>
  <c r="F72" i="25"/>
  <c r="C72" i="25"/>
  <c r="J71" i="25"/>
  <c r="H71" i="25"/>
  <c r="F71" i="25"/>
  <c r="C71" i="25"/>
  <c r="J70" i="25"/>
  <c r="H70" i="25"/>
  <c r="F70" i="25"/>
  <c r="C70" i="25"/>
  <c r="J69" i="25"/>
  <c r="H69" i="25"/>
  <c r="F69" i="25"/>
  <c r="C69" i="25"/>
  <c r="J68" i="25"/>
  <c r="H68" i="25"/>
  <c r="F68" i="25"/>
  <c r="C68" i="25"/>
  <c r="J67" i="25"/>
  <c r="H67" i="25"/>
  <c r="F67" i="25"/>
  <c r="C67" i="25"/>
  <c r="J66" i="25"/>
  <c r="H66" i="25"/>
  <c r="F66" i="25"/>
  <c r="C66" i="25"/>
  <c r="J65" i="25"/>
  <c r="H65" i="25"/>
  <c r="F65" i="25"/>
  <c r="C65" i="25"/>
  <c r="J64" i="25"/>
  <c r="H64" i="25"/>
  <c r="F64" i="25"/>
  <c r="C64" i="25"/>
  <c r="J63" i="25"/>
  <c r="H63" i="25"/>
  <c r="F63" i="25"/>
  <c r="C63" i="25"/>
  <c r="J62" i="25"/>
  <c r="H62" i="25"/>
  <c r="F62" i="25"/>
  <c r="C62" i="25"/>
  <c r="J61" i="25"/>
  <c r="H61" i="25"/>
  <c r="C61" i="25"/>
  <c r="J60" i="25"/>
  <c r="H60" i="25"/>
  <c r="C60" i="25"/>
  <c r="J59" i="25"/>
  <c r="H59" i="25"/>
  <c r="F59" i="25"/>
  <c r="C59" i="25"/>
  <c r="C41" i="25"/>
  <c r="C40" i="25"/>
  <c r="C39" i="25"/>
  <c r="C38" i="25"/>
  <c r="C37" i="25"/>
  <c r="C36" i="25"/>
  <c r="C35" i="25"/>
  <c r="C34" i="25"/>
  <c r="C33" i="25"/>
  <c r="C32" i="25"/>
  <c r="C31" i="25"/>
  <c r="C30" i="25"/>
  <c r="C29" i="25"/>
  <c r="C28" i="25"/>
  <c r="C27" i="25"/>
  <c r="C26" i="25"/>
  <c r="C25" i="25"/>
  <c r="C24" i="25"/>
  <c r="C23" i="25"/>
  <c r="C22" i="25"/>
  <c r="C21" i="25"/>
  <c r="C20" i="25"/>
  <c r="C19" i="25"/>
  <c r="C18" i="25"/>
  <c r="C17" i="25"/>
  <c r="C16" i="25"/>
  <c r="C15" i="25"/>
  <c r="C14" i="25"/>
  <c r="C13" i="25"/>
  <c r="C12" i="25"/>
  <c r="C11" i="25"/>
  <c r="C10" i="25"/>
  <c r="C9" i="25"/>
  <c r="C8" i="25"/>
  <c r="C1" i="24"/>
  <c r="C124" i="24"/>
  <c r="J123" i="24"/>
  <c r="H123" i="24"/>
  <c r="C123" i="24"/>
  <c r="J122" i="24"/>
  <c r="C122" i="24"/>
  <c r="C121" i="24"/>
  <c r="H120" i="24"/>
  <c r="F120" i="24"/>
  <c r="C120" i="24"/>
  <c r="J74" i="24"/>
  <c r="H74" i="24"/>
  <c r="F74" i="24"/>
  <c r="C74" i="24"/>
  <c r="J73" i="24"/>
  <c r="H73" i="24"/>
  <c r="F73" i="24"/>
  <c r="C73" i="24"/>
  <c r="J72" i="24"/>
  <c r="H72" i="24"/>
  <c r="F72" i="24"/>
  <c r="C72" i="24"/>
  <c r="J71" i="24"/>
  <c r="H71" i="24"/>
  <c r="F71" i="24"/>
  <c r="C71" i="24"/>
  <c r="J70" i="24"/>
  <c r="H70" i="24"/>
  <c r="F70" i="24"/>
  <c r="C70" i="24"/>
  <c r="J69" i="24"/>
  <c r="H69" i="24"/>
  <c r="F69" i="24"/>
  <c r="C69" i="24"/>
  <c r="J68" i="24"/>
  <c r="H68" i="24"/>
  <c r="F68" i="24"/>
  <c r="C68" i="24"/>
  <c r="J67" i="24"/>
  <c r="H67" i="24"/>
  <c r="F67" i="24"/>
  <c r="C67" i="24"/>
  <c r="J66" i="24"/>
  <c r="H66" i="24"/>
  <c r="F66" i="24"/>
  <c r="C66" i="24"/>
  <c r="J65" i="24"/>
  <c r="H65" i="24"/>
  <c r="F65" i="24"/>
  <c r="C65" i="24"/>
  <c r="J64" i="24"/>
  <c r="H64" i="24"/>
  <c r="F64" i="24"/>
  <c r="C64" i="24"/>
  <c r="J63" i="24"/>
  <c r="H63" i="24"/>
  <c r="F63" i="24"/>
  <c r="C63" i="24"/>
  <c r="J62" i="24"/>
  <c r="H62" i="24"/>
  <c r="F62" i="24"/>
  <c r="C62" i="24"/>
  <c r="J61" i="24"/>
  <c r="H61" i="24"/>
  <c r="C61" i="24"/>
  <c r="J60" i="24"/>
  <c r="H60" i="24"/>
  <c r="C60" i="24"/>
  <c r="J59" i="24"/>
  <c r="H59" i="24"/>
  <c r="F59" i="24"/>
  <c r="C59" i="24"/>
  <c r="C41" i="24"/>
  <c r="C40" i="24"/>
  <c r="C39" i="24"/>
  <c r="C38" i="24"/>
  <c r="C37" i="24"/>
  <c r="C36" i="24"/>
  <c r="C35" i="24"/>
  <c r="C34" i="24"/>
  <c r="C33" i="24"/>
  <c r="C32" i="24"/>
  <c r="C31" i="24"/>
  <c r="C30" i="24"/>
  <c r="C29" i="24"/>
  <c r="C28" i="24"/>
  <c r="C27" i="24"/>
  <c r="C26" i="24"/>
  <c r="C25" i="24"/>
  <c r="C24" i="24"/>
  <c r="C23" i="24"/>
  <c r="C22" i="24"/>
  <c r="C21" i="24"/>
  <c r="C20" i="24"/>
  <c r="C19" i="24"/>
  <c r="C18" i="24"/>
  <c r="C17" i="24"/>
  <c r="C16" i="24"/>
  <c r="C15" i="24"/>
  <c r="C14" i="24"/>
  <c r="C13" i="24"/>
  <c r="C12" i="24"/>
  <c r="C11" i="24"/>
  <c r="C10" i="24"/>
  <c r="C9" i="24"/>
  <c r="C8" i="24"/>
  <c r="C1" i="23"/>
  <c r="C124" i="23"/>
  <c r="J123" i="23"/>
  <c r="H123" i="23"/>
  <c r="C123" i="23"/>
  <c r="J122" i="23"/>
  <c r="C122" i="23"/>
  <c r="C121" i="23"/>
  <c r="H120" i="23"/>
  <c r="F120" i="23"/>
  <c r="C120" i="23"/>
  <c r="J74" i="23"/>
  <c r="H74" i="23"/>
  <c r="F74" i="23"/>
  <c r="C74" i="23"/>
  <c r="J73" i="23"/>
  <c r="H73" i="23"/>
  <c r="F73" i="23"/>
  <c r="C73" i="23"/>
  <c r="J72" i="23"/>
  <c r="H72" i="23"/>
  <c r="F72" i="23"/>
  <c r="C72" i="23"/>
  <c r="J71" i="23"/>
  <c r="H71" i="23"/>
  <c r="F71" i="23"/>
  <c r="C71" i="23"/>
  <c r="J70" i="23"/>
  <c r="H70" i="23"/>
  <c r="F70" i="23"/>
  <c r="C70" i="23"/>
  <c r="J69" i="23"/>
  <c r="H69" i="23"/>
  <c r="F69" i="23"/>
  <c r="C69" i="23"/>
  <c r="J68" i="23"/>
  <c r="H68" i="23"/>
  <c r="F68" i="23"/>
  <c r="C68" i="23"/>
  <c r="J67" i="23"/>
  <c r="H67" i="23"/>
  <c r="F67" i="23"/>
  <c r="C67" i="23"/>
  <c r="J66" i="23"/>
  <c r="H66" i="23"/>
  <c r="F66" i="23"/>
  <c r="C66" i="23"/>
  <c r="J65" i="23"/>
  <c r="H65" i="23"/>
  <c r="F65" i="23"/>
  <c r="C65" i="23"/>
  <c r="J64" i="23"/>
  <c r="H64" i="23"/>
  <c r="F64" i="23"/>
  <c r="C64" i="23"/>
  <c r="J63" i="23"/>
  <c r="H63" i="23"/>
  <c r="F63" i="23"/>
  <c r="C63" i="23"/>
  <c r="J62" i="23"/>
  <c r="H62" i="23"/>
  <c r="F62" i="23"/>
  <c r="C62" i="23"/>
  <c r="J61" i="23"/>
  <c r="H61" i="23"/>
  <c r="C61" i="23"/>
  <c r="J60" i="23"/>
  <c r="H60" i="23"/>
  <c r="C60" i="23"/>
  <c r="J59" i="23"/>
  <c r="H59" i="23"/>
  <c r="F59" i="23"/>
  <c r="C59" i="23"/>
  <c r="C41" i="23"/>
  <c r="C40" i="23"/>
  <c r="C39" i="23"/>
  <c r="C38" i="23"/>
  <c r="C37" i="23"/>
  <c r="C36" i="23"/>
  <c r="C35" i="23"/>
  <c r="C34" i="23"/>
  <c r="C33" i="23"/>
  <c r="C32" i="23"/>
  <c r="C31" i="23"/>
  <c r="C30" i="23"/>
  <c r="C29" i="23"/>
  <c r="C28" i="23"/>
  <c r="C27" i="23"/>
  <c r="C26" i="23"/>
  <c r="C25" i="23"/>
  <c r="C24" i="23"/>
  <c r="C23" i="23"/>
  <c r="C22" i="23"/>
  <c r="C21" i="23"/>
  <c r="C20" i="23"/>
  <c r="C19" i="23"/>
  <c r="C18" i="23"/>
  <c r="C17" i="23"/>
  <c r="C16" i="23"/>
  <c r="C15" i="23"/>
  <c r="C14" i="23"/>
  <c r="C13" i="23"/>
  <c r="C12" i="23"/>
  <c r="C11" i="23"/>
  <c r="C10" i="23"/>
  <c r="C9" i="23"/>
  <c r="C8" i="23"/>
  <c r="C1" i="22"/>
  <c r="C124" i="22"/>
  <c r="J123" i="22"/>
  <c r="C123" i="22"/>
  <c r="J122" i="22"/>
  <c r="C122" i="22"/>
  <c r="C121" i="22"/>
  <c r="H120" i="22"/>
  <c r="F120" i="22"/>
  <c r="C120" i="22"/>
  <c r="J74" i="22"/>
  <c r="H74" i="22"/>
  <c r="F74" i="22"/>
  <c r="C74" i="22"/>
  <c r="J73" i="22"/>
  <c r="H73" i="22"/>
  <c r="F73" i="22"/>
  <c r="C73" i="22"/>
  <c r="J72" i="22"/>
  <c r="H72" i="22"/>
  <c r="F72" i="22"/>
  <c r="C72" i="22"/>
  <c r="J71" i="22"/>
  <c r="H71" i="22"/>
  <c r="F71" i="22"/>
  <c r="C71" i="22"/>
  <c r="J70" i="22"/>
  <c r="H70" i="22"/>
  <c r="F70" i="22"/>
  <c r="C70" i="22"/>
  <c r="J69" i="22"/>
  <c r="H69" i="22"/>
  <c r="F69" i="22"/>
  <c r="C69" i="22"/>
  <c r="J68" i="22"/>
  <c r="H68" i="22"/>
  <c r="F68" i="22"/>
  <c r="C68" i="22"/>
  <c r="J67" i="22"/>
  <c r="H67" i="22"/>
  <c r="F67" i="22"/>
  <c r="C67" i="22"/>
  <c r="J66" i="22"/>
  <c r="H66" i="22"/>
  <c r="F66" i="22"/>
  <c r="C66" i="22"/>
  <c r="J65" i="22"/>
  <c r="H65" i="22"/>
  <c r="F65" i="22"/>
  <c r="C65" i="22"/>
  <c r="J64" i="22"/>
  <c r="H64" i="22"/>
  <c r="F64" i="22"/>
  <c r="C64" i="22"/>
  <c r="J63" i="22"/>
  <c r="H63" i="22"/>
  <c r="F63" i="22"/>
  <c r="C63" i="22"/>
  <c r="J62" i="22"/>
  <c r="H62" i="22"/>
  <c r="F62" i="22"/>
  <c r="C62" i="22"/>
  <c r="J61" i="22"/>
  <c r="H61" i="22"/>
  <c r="C61" i="22"/>
  <c r="J60" i="22"/>
  <c r="H60" i="22"/>
  <c r="C60" i="22"/>
  <c r="J59" i="22"/>
  <c r="H59" i="22"/>
  <c r="F59" i="22"/>
  <c r="C59" i="22"/>
  <c r="C41" i="22"/>
  <c r="C40" i="22"/>
  <c r="C39" i="22"/>
  <c r="C38" i="22"/>
  <c r="C37" i="22"/>
  <c r="C36" i="22"/>
  <c r="C35" i="22"/>
  <c r="C34" i="22"/>
  <c r="C33" i="22"/>
  <c r="C32" i="22"/>
  <c r="C31" i="22"/>
  <c r="C30" i="22"/>
  <c r="C29" i="22"/>
  <c r="C28" i="22"/>
  <c r="C27" i="22"/>
  <c r="C26" i="22"/>
  <c r="C25" i="22"/>
  <c r="C24" i="22"/>
  <c r="C23" i="22"/>
  <c r="C22" i="22"/>
  <c r="C21" i="22"/>
  <c r="C20" i="22"/>
  <c r="C19" i="22"/>
  <c r="C18" i="22"/>
  <c r="C17" i="22"/>
  <c r="C16" i="22"/>
  <c r="C15" i="22"/>
  <c r="C14" i="22"/>
  <c r="C13" i="22"/>
  <c r="C12" i="22"/>
  <c r="C11" i="22"/>
  <c r="C10" i="22"/>
  <c r="C9" i="22"/>
  <c r="C8" i="22"/>
  <c r="C1" i="21"/>
  <c r="C124" i="21"/>
  <c r="J123" i="21"/>
  <c r="H123" i="21"/>
  <c r="C123" i="21"/>
  <c r="J122" i="21"/>
  <c r="C122" i="21"/>
  <c r="C121" i="21"/>
  <c r="H120" i="21"/>
  <c r="F120" i="21"/>
  <c r="C120" i="21"/>
  <c r="J74" i="21"/>
  <c r="H74" i="21"/>
  <c r="F74" i="21"/>
  <c r="C74" i="21"/>
  <c r="J73" i="21"/>
  <c r="H73" i="21"/>
  <c r="F73" i="21"/>
  <c r="C73" i="21"/>
  <c r="J72" i="21"/>
  <c r="H72" i="21"/>
  <c r="F72" i="21"/>
  <c r="C72" i="21"/>
  <c r="J71" i="21"/>
  <c r="H71" i="21"/>
  <c r="F71" i="21"/>
  <c r="C71" i="21"/>
  <c r="J70" i="21"/>
  <c r="H70" i="21"/>
  <c r="F70" i="21"/>
  <c r="C70" i="21"/>
  <c r="J69" i="21"/>
  <c r="H69" i="21"/>
  <c r="F69" i="21"/>
  <c r="C69" i="21"/>
  <c r="J68" i="21"/>
  <c r="H68" i="21"/>
  <c r="F68" i="21"/>
  <c r="C68" i="21"/>
  <c r="J67" i="21"/>
  <c r="H67" i="21"/>
  <c r="F67" i="21"/>
  <c r="C67" i="21"/>
  <c r="J66" i="21"/>
  <c r="H66" i="21"/>
  <c r="F66" i="21"/>
  <c r="C66" i="21"/>
  <c r="J65" i="21"/>
  <c r="H65" i="21"/>
  <c r="F65" i="21"/>
  <c r="C65" i="21"/>
  <c r="J64" i="21"/>
  <c r="H64" i="21"/>
  <c r="F64" i="21"/>
  <c r="C64" i="21"/>
  <c r="J63" i="21"/>
  <c r="H63" i="21"/>
  <c r="F63" i="21"/>
  <c r="C63" i="21"/>
  <c r="J62" i="21"/>
  <c r="H62" i="21"/>
  <c r="F62" i="21"/>
  <c r="C62" i="21"/>
  <c r="J61" i="21"/>
  <c r="H61" i="21"/>
  <c r="C61" i="21"/>
  <c r="J60" i="21"/>
  <c r="H60" i="21"/>
  <c r="C60" i="21"/>
  <c r="J59" i="21"/>
  <c r="H59" i="21"/>
  <c r="F59" i="21"/>
  <c r="C59" i="21"/>
  <c r="C41" i="21"/>
  <c r="C40" i="21"/>
  <c r="C39" i="21"/>
  <c r="C38" i="21"/>
  <c r="C37" i="21"/>
  <c r="C36" i="21"/>
  <c r="C35" i="21"/>
  <c r="C34" i="21"/>
  <c r="C33" i="21"/>
  <c r="C32" i="21"/>
  <c r="C31" i="21"/>
  <c r="C30" i="21"/>
  <c r="C29" i="21"/>
  <c r="C28" i="21"/>
  <c r="C27" i="21"/>
  <c r="C26" i="21"/>
  <c r="C25" i="21"/>
  <c r="C24" i="21"/>
  <c r="C23" i="21"/>
  <c r="C22" i="21"/>
  <c r="C21" i="21"/>
  <c r="C20" i="21"/>
  <c r="C19" i="21"/>
  <c r="C18" i="21"/>
  <c r="C17" i="21"/>
  <c r="C16" i="21"/>
  <c r="C14" i="21"/>
  <c r="C13" i="21"/>
  <c r="C12" i="21"/>
  <c r="C11" i="21"/>
  <c r="C10" i="21"/>
  <c r="C9" i="21"/>
  <c r="C8" i="21"/>
  <c r="C1" i="20"/>
  <c r="C124" i="20"/>
  <c r="J123" i="20"/>
  <c r="H123" i="20"/>
  <c r="C123" i="20"/>
  <c r="J122" i="20"/>
  <c r="C122" i="20"/>
  <c r="C121" i="20"/>
  <c r="H120" i="20"/>
  <c r="F120" i="20"/>
  <c r="C120" i="20"/>
  <c r="J119" i="20"/>
  <c r="H119" i="20"/>
  <c r="F119" i="20"/>
  <c r="C119" i="20"/>
  <c r="J118" i="20"/>
  <c r="H118" i="20"/>
  <c r="F118" i="20"/>
  <c r="C118" i="20"/>
  <c r="C117" i="20"/>
  <c r="J74" i="20"/>
  <c r="H74" i="20"/>
  <c r="F74" i="20"/>
  <c r="C74" i="20"/>
  <c r="J73" i="20"/>
  <c r="H73" i="20"/>
  <c r="F73" i="20"/>
  <c r="C73" i="20"/>
  <c r="J72" i="20"/>
  <c r="H72" i="20"/>
  <c r="F72" i="20"/>
  <c r="C72" i="20"/>
  <c r="J71" i="20"/>
  <c r="H71" i="20"/>
  <c r="F71" i="20"/>
  <c r="C71" i="20"/>
  <c r="J70" i="20"/>
  <c r="H70" i="20"/>
  <c r="F70" i="20"/>
  <c r="C70" i="20"/>
  <c r="J69" i="20"/>
  <c r="H69" i="20"/>
  <c r="F69" i="20"/>
  <c r="C69" i="20"/>
  <c r="J68" i="20"/>
  <c r="H68" i="20"/>
  <c r="F68" i="20"/>
  <c r="C68" i="20"/>
  <c r="J67" i="20"/>
  <c r="H67" i="20"/>
  <c r="F67" i="20"/>
  <c r="C67" i="20"/>
  <c r="J66" i="20"/>
  <c r="H66" i="20"/>
  <c r="F66" i="20"/>
  <c r="C66" i="20"/>
  <c r="J65" i="20"/>
  <c r="H65" i="20"/>
  <c r="F65" i="20"/>
  <c r="C65" i="20"/>
  <c r="J64" i="20"/>
  <c r="H64" i="20"/>
  <c r="F64" i="20"/>
  <c r="C64" i="20"/>
  <c r="J63" i="20"/>
  <c r="H63" i="20"/>
  <c r="F63" i="20"/>
  <c r="C63" i="20"/>
  <c r="J62" i="20"/>
  <c r="H62" i="20"/>
  <c r="F62" i="20"/>
  <c r="C62" i="20"/>
  <c r="J61" i="20"/>
  <c r="H61" i="20"/>
  <c r="C61" i="20"/>
  <c r="J60" i="20"/>
  <c r="H60" i="20"/>
  <c r="C60" i="20"/>
  <c r="J59" i="20"/>
  <c r="H59" i="20"/>
  <c r="F59" i="20"/>
  <c r="C59" i="20"/>
  <c r="C41" i="20"/>
  <c r="C40" i="20"/>
  <c r="C39" i="20"/>
  <c r="C38" i="20"/>
  <c r="C37" i="20"/>
  <c r="C36" i="20"/>
  <c r="C35" i="20"/>
  <c r="C34" i="20"/>
  <c r="C33" i="20"/>
  <c r="C32" i="20"/>
  <c r="C31" i="20"/>
  <c r="C30" i="20"/>
  <c r="C29" i="20"/>
  <c r="C28" i="20"/>
  <c r="C27" i="20"/>
  <c r="C26" i="20"/>
  <c r="C25" i="20"/>
  <c r="C24" i="20"/>
  <c r="C23" i="20"/>
  <c r="C22" i="20"/>
  <c r="C21" i="20"/>
  <c r="C20" i="20"/>
  <c r="C19" i="20"/>
  <c r="C18" i="20"/>
  <c r="C17" i="20"/>
  <c r="C16" i="20"/>
  <c r="C15" i="20"/>
  <c r="C14" i="20"/>
  <c r="C13" i="20"/>
  <c r="C12" i="20"/>
  <c r="C11" i="20"/>
  <c r="C10" i="20"/>
  <c r="C9" i="20"/>
  <c r="C8" i="20"/>
  <c r="C1" i="19"/>
  <c r="C124" i="19"/>
  <c r="J123" i="19"/>
  <c r="H123" i="19"/>
  <c r="C123" i="19"/>
  <c r="J122" i="19"/>
  <c r="C122" i="19"/>
  <c r="C121" i="19"/>
  <c r="H120" i="19"/>
  <c r="F120" i="19"/>
  <c r="C120" i="19"/>
  <c r="J119" i="19"/>
  <c r="H119" i="19"/>
  <c r="F119" i="19"/>
  <c r="C119" i="19"/>
  <c r="J118" i="19"/>
  <c r="H118" i="19"/>
  <c r="F118" i="19"/>
  <c r="C118" i="19"/>
  <c r="C117" i="19"/>
  <c r="J74" i="19"/>
  <c r="H74" i="19"/>
  <c r="F74" i="19"/>
  <c r="C74" i="19"/>
  <c r="J73" i="19"/>
  <c r="H73" i="19"/>
  <c r="F73" i="19"/>
  <c r="C73" i="19"/>
  <c r="J72" i="19"/>
  <c r="H72" i="19"/>
  <c r="F72" i="19"/>
  <c r="C72" i="19"/>
  <c r="J71" i="19"/>
  <c r="H71" i="19"/>
  <c r="F71" i="19"/>
  <c r="C71" i="19"/>
  <c r="J70" i="19"/>
  <c r="H70" i="19"/>
  <c r="F70" i="19"/>
  <c r="C70" i="19"/>
  <c r="J69" i="19"/>
  <c r="H69" i="19"/>
  <c r="F69" i="19"/>
  <c r="C69" i="19"/>
  <c r="J68" i="19"/>
  <c r="H68" i="19"/>
  <c r="F68" i="19"/>
  <c r="C68" i="19"/>
  <c r="J67" i="19"/>
  <c r="H67" i="19"/>
  <c r="F67" i="19"/>
  <c r="C67" i="19"/>
  <c r="J66" i="19"/>
  <c r="H66" i="19"/>
  <c r="F66" i="19"/>
  <c r="C66" i="19"/>
  <c r="J65" i="19"/>
  <c r="H65" i="19"/>
  <c r="F65" i="19"/>
  <c r="C65" i="19"/>
  <c r="J64" i="19"/>
  <c r="H64" i="19"/>
  <c r="F64" i="19"/>
  <c r="C64" i="19"/>
  <c r="J63" i="19"/>
  <c r="H63" i="19"/>
  <c r="F63" i="19"/>
  <c r="C63" i="19"/>
  <c r="J62" i="19"/>
  <c r="H62" i="19"/>
  <c r="F62" i="19"/>
  <c r="C62" i="19"/>
  <c r="J61" i="19"/>
  <c r="H61" i="19"/>
  <c r="C61" i="19"/>
  <c r="J60" i="19"/>
  <c r="H60" i="19"/>
  <c r="C60" i="19"/>
  <c r="J59" i="19"/>
  <c r="H59" i="19"/>
  <c r="F59" i="19"/>
  <c r="C59" i="19"/>
  <c r="C41" i="19"/>
  <c r="C40" i="19"/>
  <c r="C39" i="19"/>
  <c r="C38" i="19"/>
  <c r="C37" i="19"/>
  <c r="C36" i="19"/>
  <c r="C35" i="19"/>
  <c r="C34" i="19"/>
  <c r="C33" i="19"/>
  <c r="C32" i="19"/>
  <c r="C31" i="19"/>
  <c r="C30" i="19"/>
  <c r="C29" i="19"/>
  <c r="C28" i="19"/>
  <c r="C27" i="19"/>
  <c r="C26" i="19"/>
  <c r="C25" i="19"/>
  <c r="C24" i="19"/>
  <c r="C23" i="19"/>
  <c r="C22" i="19"/>
  <c r="C21" i="19"/>
  <c r="C20" i="19"/>
  <c r="C19" i="19"/>
  <c r="C18" i="19"/>
  <c r="C17" i="19"/>
  <c r="C16" i="19"/>
  <c r="C15" i="19"/>
  <c r="C14" i="19"/>
  <c r="C13" i="19"/>
  <c r="C12" i="19"/>
  <c r="C11" i="19"/>
  <c r="C10" i="19"/>
  <c r="C9" i="19"/>
  <c r="C8" i="19"/>
  <c r="C1" i="18"/>
  <c r="C124" i="18"/>
  <c r="J123" i="18"/>
  <c r="H123" i="18"/>
  <c r="C123" i="18"/>
  <c r="J122" i="18"/>
  <c r="C122" i="18"/>
  <c r="C121" i="18"/>
  <c r="H120" i="18"/>
  <c r="F120" i="18"/>
  <c r="C120" i="18"/>
  <c r="J119" i="18"/>
  <c r="H119" i="18"/>
  <c r="F119" i="18"/>
  <c r="C119" i="18"/>
  <c r="J118" i="18"/>
  <c r="H118" i="18"/>
  <c r="F118" i="18"/>
  <c r="C118" i="18"/>
  <c r="C117" i="18"/>
  <c r="J74" i="18"/>
  <c r="H74" i="18"/>
  <c r="F74" i="18"/>
  <c r="C74" i="18"/>
  <c r="J73" i="18"/>
  <c r="H73" i="18"/>
  <c r="F73" i="18"/>
  <c r="C73" i="18"/>
  <c r="J72" i="18"/>
  <c r="H72" i="18"/>
  <c r="F72" i="18"/>
  <c r="C72" i="18"/>
  <c r="J71" i="18"/>
  <c r="H71" i="18"/>
  <c r="F71" i="18"/>
  <c r="C71" i="18"/>
  <c r="J70" i="18"/>
  <c r="H70" i="18"/>
  <c r="F70" i="18"/>
  <c r="C70" i="18"/>
  <c r="J69" i="18"/>
  <c r="H69" i="18"/>
  <c r="F69" i="18"/>
  <c r="C69" i="18"/>
  <c r="J68" i="18"/>
  <c r="H68" i="18"/>
  <c r="F68" i="18"/>
  <c r="C68" i="18"/>
  <c r="J67" i="18"/>
  <c r="H67" i="18"/>
  <c r="F67" i="18"/>
  <c r="C67" i="18"/>
  <c r="J66" i="18"/>
  <c r="H66" i="18"/>
  <c r="F66" i="18"/>
  <c r="C66" i="18"/>
  <c r="J65" i="18"/>
  <c r="H65" i="18"/>
  <c r="F65" i="18"/>
  <c r="C65" i="18"/>
  <c r="J64" i="18"/>
  <c r="H64" i="18"/>
  <c r="F64" i="18"/>
  <c r="C64" i="18"/>
  <c r="J63" i="18"/>
  <c r="H63" i="18"/>
  <c r="F63" i="18"/>
  <c r="C63" i="18"/>
  <c r="J62" i="18"/>
  <c r="H62" i="18"/>
  <c r="F62" i="18"/>
  <c r="C62" i="18"/>
  <c r="J61" i="18"/>
  <c r="H61" i="18"/>
  <c r="C61" i="18"/>
  <c r="J60" i="18"/>
  <c r="H60" i="18"/>
  <c r="C60" i="18"/>
  <c r="J59" i="18"/>
  <c r="H59" i="18"/>
  <c r="F59" i="18"/>
  <c r="C59" i="18"/>
  <c r="C41" i="18"/>
  <c r="C40" i="18"/>
  <c r="C39" i="18"/>
  <c r="C38" i="18"/>
  <c r="C37" i="18"/>
  <c r="C36" i="18"/>
  <c r="C35" i="18"/>
  <c r="C34" i="18"/>
  <c r="C33" i="18"/>
  <c r="C32" i="18"/>
  <c r="C31" i="18"/>
  <c r="C30" i="18"/>
  <c r="C29" i="18"/>
  <c r="C28" i="18"/>
  <c r="C27" i="18"/>
  <c r="C26" i="18"/>
  <c r="C25" i="18"/>
  <c r="C24" i="18"/>
  <c r="C23" i="18"/>
  <c r="C22" i="18"/>
  <c r="C21" i="18"/>
  <c r="C20" i="18"/>
  <c r="C19" i="18"/>
  <c r="C18" i="18"/>
  <c r="C17" i="18"/>
  <c r="C16" i="18"/>
  <c r="C15" i="18"/>
  <c r="C14" i="18"/>
  <c r="C13" i="18"/>
  <c r="C12" i="18"/>
  <c r="C11" i="18"/>
  <c r="C10" i="18"/>
  <c r="C9" i="18"/>
  <c r="C8" i="18"/>
  <c r="C1" i="17"/>
  <c r="C124" i="17"/>
  <c r="J123" i="17"/>
  <c r="H123" i="17"/>
  <c r="C123" i="17"/>
  <c r="J122" i="17"/>
  <c r="C122" i="17"/>
  <c r="C121" i="17"/>
  <c r="H120" i="17"/>
  <c r="F120" i="17"/>
  <c r="C120" i="17"/>
  <c r="J119" i="17"/>
  <c r="H119" i="17"/>
  <c r="F119" i="17"/>
  <c r="C119" i="17"/>
  <c r="J118" i="17"/>
  <c r="H118" i="17"/>
  <c r="F118" i="17"/>
  <c r="C118" i="17"/>
  <c r="C117" i="17"/>
  <c r="J74" i="17"/>
  <c r="H74" i="17"/>
  <c r="F74" i="17"/>
  <c r="C74" i="17"/>
  <c r="J73" i="17"/>
  <c r="H73" i="17"/>
  <c r="F73" i="17"/>
  <c r="C73" i="17"/>
  <c r="J72" i="17"/>
  <c r="H72" i="17"/>
  <c r="F72" i="17"/>
  <c r="C72" i="17"/>
  <c r="J71" i="17"/>
  <c r="H71" i="17"/>
  <c r="F71" i="17"/>
  <c r="C71" i="17"/>
  <c r="J70" i="17"/>
  <c r="H70" i="17"/>
  <c r="F70" i="17"/>
  <c r="C70" i="17"/>
  <c r="J69" i="17"/>
  <c r="H69" i="17"/>
  <c r="F69" i="17"/>
  <c r="C69" i="17"/>
  <c r="J68" i="17"/>
  <c r="H68" i="17"/>
  <c r="F68" i="17"/>
  <c r="C68" i="17"/>
  <c r="J67" i="17"/>
  <c r="H67" i="17"/>
  <c r="F67" i="17"/>
  <c r="C67" i="17"/>
  <c r="J66" i="17"/>
  <c r="H66" i="17"/>
  <c r="F66" i="17"/>
  <c r="C66" i="17"/>
  <c r="J65" i="17"/>
  <c r="H65" i="17"/>
  <c r="F65" i="17"/>
  <c r="C65" i="17"/>
  <c r="J64" i="17"/>
  <c r="H64" i="17"/>
  <c r="F64" i="17"/>
  <c r="C64" i="17"/>
  <c r="J63" i="17"/>
  <c r="H63" i="17"/>
  <c r="F63" i="17"/>
  <c r="C63" i="17"/>
  <c r="J62" i="17"/>
  <c r="H62" i="17"/>
  <c r="F62" i="17"/>
  <c r="C62" i="17"/>
  <c r="J61" i="17"/>
  <c r="H61" i="17"/>
  <c r="C61" i="17"/>
  <c r="J60" i="17"/>
  <c r="H60" i="17"/>
  <c r="C60" i="17"/>
  <c r="J59" i="17"/>
  <c r="H59" i="17"/>
  <c r="F59" i="17"/>
  <c r="C59" i="17"/>
  <c r="C41" i="17"/>
  <c r="C40" i="17"/>
  <c r="C39" i="17"/>
  <c r="C38" i="17"/>
  <c r="C37" i="17"/>
  <c r="C36" i="17"/>
  <c r="C35" i="17"/>
  <c r="C34" i="17"/>
  <c r="C33" i="17"/>
  <c r="C32" i="17"/>
  <c r="C31" i="17"/>
  <c r="C30" i="17"/>
  <c r="C29" i="17"/>
  <c r="C28" i="17"/>
  <c r="C27" i="17"/>
  <c r="C26" i="17"/>
  <c r="C25" i="17"/>
  <c r="C24" i="17"/>
  <c r="C23" i="17"/>
  <c r="C22" i="17"/>
  <c r="C21" i="17"/>
  <c r="C20" i="17"/>
  <c r="C19" i="17"/>
  <c r="C18" i="17"/>
  <c r="C17" i="17"/>
  <c r="C16" i="17"/>
  <c r="C15" i="17"/>
  <c r="C14" i="17"/>
  <c r="C13" i="17"/>
  <c r="C12" i="17"/>
  <c r="C11" i="17"/>
  <c r="C10" i="17"/>
  <c r="C9" i="17"/>
  <c r="C8" i="17"/>
  <c r="C1" i="16"/>
  <c r="C124" i="16"/>
  <c r="J123" i="16"/>
  <c r="H123" i="16"/>
  <c r="C123" i="16"/>
  <c r="J122" i="16"/>
  <c r="C122" i="16"/>
  <c r="C121" i="16"/>
  <c r="H120" i="16"/>
  <c r="F120" i="16"/>
  <c r="C120" i="16"/>
  <c r="J119" i="16"/>
  <c r="H119" i="16"/>
  <c r="F119" i="16"/>
  <c r="C119" i="16"/>
  <c r="J118" i="16"/>
  <c r="H118" i="16"/>
  <c r="F118" i="16"/>
  <c r="C118" i="16"/>
  <c r="C117" i="16"/>
  <c r="J74" i="16"/>
  <c r="H74" i="16"/>
  <c r="F74" i="16"/>
  <c r="C74" i="16"/>
  <c r="J73" i="16"/>
  <c r="H73" i="16"/>
  <c r="F73" i="16"/>
  <c r="C73" i="16"/>
  <c r="J72" i="16"/>
  <c r="H72" i="16"/>
  <c r="F72" i="16"/>
  <c r="C72" i="16"/>
  <c r="J71" i="16"/>
  <c r="H71" i="16"/>
  <c r="F71" i="16"/>
  <c r="C71" i="16"/>
  <c r="J70" i="16"/>
  <c r="H70" i="16"/>
  <c r="F70" i="16"/>
  <c r="C70" i="16"/>
  <c r="J69" i="16"/>
  <c r="H69" i="16"/>
  <c r="F69" i="16"/>
  <c r="C69" i="16"/>
  <c r="J68" i="16"/>
  <c r="H68" i="16"/>
  <c r="F68" i="16"/>
  <c r="C68" i="16"/>
  <c r="J67" i="16"/>
  <c r="H67" i="16"/>
  <c r="F67" i="16"/>
  <c r="C67" i="16"/>
  <c r="J66" i="16"/>
  <c r="H66" i="16"/>
  <c r="F66" i="16"/>
  <c r="C66" i="16"/>
  <c r="J65" i="16"/>
  <c r="H65" i="16"/>
  <c r="F65" i="16"/>
  <c r="C65" i="16"/>
  <c r="J64" i="16"/>
  <c r="H64" i="16"/>
  <c r="F64" i="16"/>
  <c r="C64" i="16"/>
  <c r="J63" i="16"/>
  <c r="H63" i="16"/>
  <c r="F63" i="16"/>
  <c r="C63" i="16"/>
  <c r="J62" i="16"/>
  <c r="H62" i="16"/>
  <c r="F62" i="16"/>
  <c r="C62" i="16"/>
  <c r="J61" i="16"/>
  <c r="H61" i="16"/>
  <c r="C61" i="16"/>
  <c r="J60" i="16"/>
  <c r="H60" i="16"/>
  <c r="C60" i="16"/>
  <c r="J59" i="16"/>
  <c r="H59" i="16"/>
  <c r="F59" i="16"/>
  <c r="C59" i="16"/>
  <c r="C41" i="16"/>
  <c r="C40" i="16"/>
  <c r="C39" i="16"/>
  <c r="C38" i="16"/>
  <c r="C37" i="16"/>
  <c r="C36" i="16"/>
  <c r="C35" i="16"/>
  <c r="C34" i="16"/>
  <c r="C33" i="16"/>
  <c r="C32" i="16"/>
  <c r="C31" i="16"/>
  <c r="C30" i="16"/>
  <c r="C29" i="16"/>
  <c r="C28" i="16"/>
  <c r="C27" i="16"/>
  <c r="C26" i="16"/>
  <c r="C25" i="16"/>
  <c r="C24" i="16"/>
  <c r="C23" i="16"/>
  <c r="C22" i="16"/>
  <c r="C21" i="16"/>
  <c r="C20" i="16"/>
  <c r="C19" i="16"/>
  <c r="C18" i="16"/>
  <c r="C17" i="16"/>
  <c r="C16" i="16"/>
  <c r="C15" i="16"/>
  <c r="C14" i="16"/>
  <c r="C13" i="16"/>
  <c r="C12" i="16"/>
  <c r="C11" i="16"/>
  <c r="C10" i="16"/>
  <c r="C9" i="16"/>
  <c r="C8" i="16"/>
  <c r="C1" i="15"/>
  <c r="C124" i="15"/>
  <c r="J123" i="15"/>
  <c r="H123" i="15"/>
  <c r="C123" i="15"/>
  <c r="J122" i="15"/>
  <c r="C122" i="15"/>
  <c r="C121" i="15"/>
  <c r="H120" i="15"/>
  <c r="F120" i="15"/>
  <c r="C120" i="15"/>
  <c r="J119" i="15"/>
  <c r="H119" i="15"/>
  <c r="F119" i="15"/>
  <c r="C119" i="15"/>
  <c r="J118" i="15"/>
  <c r="H118" i="15"/>
  <c r="F118" i="15"/>
  <c r="C118" i="15"/>
  <c r="C117" i="15"/>
  <c r="J74" i="15"/>
  <c r="H74" i="15"/>
  <c r="F74" i="15"/>
  <c r="C74" i="15"/>
  <c r="J73" i="15"/>
  <c r="H73" i="15"/>
  <c r="F73" i="15"/>
  <c r="C73" i="15"/>
  <c r="J72" i="15"/>
  <c r="H72" i="15"/>
  <c r="F72" i="15"/>
  <c r="C72" i="15"/>
  <c r="J71" i="15"/>
  <c r="H71" i="15"/>
  <c r="F71" i="15"/>
  <c r="C71" i="15"/>
  <c r="J70" i="15"/>
  <c r="H70" i="15"/>
  <c r="F70" i="15"/>
  <c r="C70" i="15"/>
  <c r="J69" i="15"/>
  <c r="H69" i="15"/>
  <c r="F69" i="15"/>
  <c r="C69" i="15"/>
  <c r="J68" i="15"/>
  <c r="H68" i="15"/>
  <c r="F68" i="15"/>
  <c r="C68" i="15"/>
  <c r="J67" i="15"/>
  <c r="H67" i="15"/>
  <c r="F67" i="15"/>
  <c r="C67" i="15"/>
  <c r="J66" i="15"/>
  <c r="H66" i="15"/>
  <c r="F66" i="15"/>
  <c r="C66" i="15"/>
  <c r="J65" i="15"/>
  <c r="H65" i="15"/>
  <c r="F65" i="15"/>
  <c r="C65" i="15"/>
  <c r="J64" i="15"/>
  <c r="H64" i="15"/>
  <c r="F64" i="15"/>
  <c r="C64" i="15"/>
  <c r="J63" i="15"/>
  <c r="H63" i="15"/>
  <c r="F63" i="15"/>
  <c r="C63" i="15"/>
  <c r="J62" i="15"/>
  <c r="H62" i="15"/>
  <c r="F62" i="15"/>
  <c r="C62" i="15"/>
  <c r="J61" i="15"/>
  <c r="H61" i="15"/>
  <c r="C61" i="15"/>
  <c r="J60" i="15"/>
  <c r="H60" i="15"/>
  <c r="C60" i="15"/>
  <c r="J59" i="15"/>
  <c r="H59" i="15"/>
  <c r="F59" i="15"/>
  <c r="C59" i="15"/>
  <c r="C41" i="15"/>
  <c r="C40" i="15"/>
  <c r="C39" i="15"/>
  <c r="C38" i="15"/>
  <c r="C37" i="15"/>
  <c r="C36" i="15"/>
  <c r="C35" i="15"/>
  <c r="C34" i="15"/>
  <c r="C33" i="15"/>
  <c r="C32" i="15"/>
  <c r="C31" i="15"/>
  <c r="C30" i="15"/>
  <c r="C29" i="15"/>
  <c r="C28" i="15"/>
  <c r="C27" i="15"/>
  <c r="C26" i="15"/>
  <c r="C25" i="15"/>
  <c r="C24" i="15"/>
  <c r="C23" i="15"/>
  <c r="C22" i="15"/>
  <c r="C21" i="15"/>
  <c r="C20" i="15"/>
  <c r="C19" i="15"/>
  <c r="C18" i="15"/>
  <c r="C17" i="15"/>
  <c r="C16" i="15"/>
  <c r="C15" i="15"/>
  <c r="C14" i="15"/>
  <c r="C13" i="15"/>
  <c r="C12" i="15"/>
  <c r="C11" i="15"/>
  <c r="C10" i="15"/>
  <c r="C9" i="15"/>
  <c r="C8" i="15"/>
  <c r="C1" i="14"/>
  <c r="C124" i="14"/>
  <c r="J123" i="14"/>
  <c r="H123" i="14"/>
  <c r="C123" i="14"/>
  <c r="J122" i="14"/>
  <c r="C122" i="14"/>
  <c r="C121" i="14"/>
  <c r="H120" i="14"/>
  <c r="F120" i="14"/>
  <c r="C120" i="14"/>
  <c r="J119" i="14"/>
  <c r="H119" i="14"/>
  <c r="F119" i="14"/>
  <c r="C119" i="14"/>
  <c r="J118" i="14"/>
  <c r="H118" i="14"/>
  <c r="F118" i="14"/>
  <c r="C118" i="14"/>
  <c r="C117" i="14"/>
  <c r="J74" i="14"/>
  <c r="H74" i="14"/>
  <c r="F74" i="14"/>
  <c r="C74" i="14"/>
  <c r="J73" i="14"/>
  <c r="H73" i="14"/>
  <c r="F73" i="14"/>
  <c r="C73" i="14"/>
  <c r="J72" i="14"/>
  <c r="H72" i="14"/>
  <c r="F72" i="14"/>
  <c r="C72" i="14"/>
  <c r="J71" i="14"/>
  <c r="H71" i="14"/>
  <c r="F71" i="14"/>
  <c r="C71" i="14"/>
  <c r="J70" i="14"/>
  <c r="H70" i="14"/>
  <c r="F70" i="14"/>
  <c r="C70" i="14"/>
  <c r="J69" i="14"/>
  <c r="H69" i="14"/>
  <c r="F69" i="14"/>
  <c r="C69" i="14"/>
  <c r="J68" i="14"/>
  <c r="H68" i="14"/>
  <c r="F68" i="14"/>
  <c r="C68" i="14"/>
  <c r="J67" i="14"/>
  <c r="H67" i="14"/>
  <c r="F67" i="14"/>
  <c r="C67" i="14"/>
  <c r="J66" i="14"/>
  <c r="H66" i="14"/>
  <c r="F66" i="14"/>
  <c r="C66" i="14"/>
  <c r="J65" i="14"/>
  <c r="H65" i="14"/>
  <c r="F65" i="14"/>
  <c r="C65" i="14"/>
  <c r="J64" i="14"/>
  <c r="H64" i="14"/>
  <c r="F64" i="14"/>
  <c r="C64" i="14"/>
  <c r="J63" i="14"/>
  <c r="H63" i="14"/>
  <c r="F63" i="14"/>
  <c r="C63" i="14"/>
  <c r="J62" i="14"/>
  <c r="H62" i="14"/>
  <c r="F62" i="14"/>
  <c r="C62" i="14"/>
  <c r="J61" i="14"/>
  <c r="H61" i="14"/>
  <c r="C61" i="14"/>
  <c r="J60" i="14"/>
  <c r="H60" i="14"/>
  <c r="C60" i="14"/>
  <c r="J59" i="14"/>
  <c r="H59" i="14"/>
  <c r="F59" i="14"/>
  <c r="C59" i="14"/>
  <c r="C41" i="14"/>
  <c r="C40" i="14"/>
  <c r="C39" i="14"/>
  <c r="C38" i="14"/>
  <c r="C37" i="14"/>
  <c r="C36" i="14"/>
  <c r="C35" i="14"/>
  <c r="C34" i="14"/>
  <c r="C33" i="14"/>
  <c r="C32" i="14"/>
  <c r="C31" i="14"/>
  <c r="C30" i="14"/>
  <c r="C29" i="14"/>
  <c r="C28" i="14"/>
  <c r="C27" i="14"/>
  <c r="C26" i="14"/>
  <c r="C25" i="14"/>
  <c r="C24" i="14"/>
  <c r="C23" i="14"/>
  <c r="C22" i="14"/>
  <c r="C21" i="14"/>
  <c r="C20" i="14"/>
  <c r="C19" i="14"/>
  <c r="C18" i="14"/>
  <c r="C17" i="14"/>
  <c r="C16" i="14"/>
  <c r="C15" i="14"/>
  <c r="C14" i="14"/>
  <c r="C13" i="14"/>
  <c r="C12" i="14"/>
  <c r="C11" i="14"/>
  <c r="C10" i="14"/>
  <c r="C9" i="14"/>
  <c r="C8" i="14"/>
  <c r="C1" i="13"/>
  <c r="C125" i="13"/>
  <c r="J124" i="13"/>
  <c r="H124" i="13"/>
  <c r="C124" i="13"/>
  <c r="J123" i="13"/>
  <c r="C123" i="13"/>
  <c r="C122" i="13"/>
  <c r="H121" i="13"/>
  <c r="F121" i="13"/>
  <c r="C121" i="13"/>
  <c r="J120" i="13"/>
  <c r="H120" i="13"/>
  <c r="F120" i="13"/>
  <c r="C120" i="13"/>
  <c r="J119" i="13"/>
  <c r="H119" i="13"/>
  <c r="F119" i="13"/>
  <c r="C119" i="13"/>
  <c r="C118" i="13"/>
  <c r="J75" i="13"/>
  <c r="H75" i="13"/>
  <c r="F75" i="13"/>
  <c r="C75" i="13"/>
  <c r="J74" i="13"/>
  <c r="H74" i="13"/>
  <c r="F74" i="13"/>
  <c r="C74" i="13"/>
  <c r="J73" i="13"/>
  <c r="H73" i="13"/>
  <c r="F73" i="13"/>
  <c r="C73" i="13"/>
  <c r="J72" i="13"/>
  <c r="H72" i="13"/>
  <c r="F72" i="13"/>
  <c r="C72" i="13"/>
  <c r="J71" i="13"/>
  <c r="H71" i="13"/>
  <c r="F71" i="13"/>
  <c r="C71" i="13"/>
  <c r="J70" i="13"/>
  <c r="H70" i="13"/>
  <c r="F70" i="13"/>
  <c r="C70" i="13"/>
  <c r="J69" i="13"/>
  <c r="H69" i="13"/>
  <c r="F69" i="13"/>
  <c r="C69" i="13"/>
  <c r="J68" i="13"/>
  <c r="H68" i="13"/>
  <c r="F68" i="13"/>
  <c r="C68" i="13"/>
  <c r="J67" i="13"/>
  <c r="H67" i="13"/>
  <c r="F67" i="13"/>
  <c r="C67" i="13"/>
  <c r="J66" i="13"/>
  <c r="H66" i="13"/>
  <c r="F66" i="13"/>
  <c r="C66" i="13"/>
  <c r="J65" i="13"/>
  <c r="H65" i="13"/>
  <c r="F65" i="13"/>
  <c r="C65" i="13"/>
  <c r="J64" i="13"/>
  <c r="H64" i="13"/>
  <c r="F64" i="13"/>
  <c r="C64" i="13"/>
  <c r="J63" i="13"/>
  <c r="H63" i="13"/>
  <c r="F63" i="13"/>
  <c r="C63" i="13"/>
  <c r="J62" i="13"/>
  <c r="H62" i="13"/>
  <c r="C62" i="13"/>
  <c r="J61" i="13"/>
  <c r="H61" i="13"/>
  <c r="C61" i="13"/>
  <c r="J60" i="13"/>
  <c r="H60" i="13"/>
  <c r="F60" i="13"/>
  <c r="C60" i="13"/>
  <c r="C41" i="13"/>
  <c r="C40" i="13"/>
  <c r="C39" i="13"/>
  <c r="C38" i="13"/>
  <c r="C37" i="13"/>
  <c r="C36" i="13"/>
  <c r="C35" i="13"/>
  <c r="C34" i="13"/>
  <c r="C33" i="13"/>
  <c r="C32" i="13"/>
  <c r="C31" i="13"/>
  <c r="C30" i="13"/>
  <c r="C29" i="13"/>
  <c r="C28" i="13"/>
  <c r="C27" i="13"/>
  <c r="C26" i="13"/>
  <c r="C25" i="13"/>
  <c r="C24" i="13"/>
  <c r="C23" i="13"/>
  <c r="C22" i="13"/>
  <c r="C21" i="13"/>
  <c r="C20" i="13"/>
  <c r="C19" i="13"/>
  <c r="C18" i="13"/>
  <c r="C17" i="13"/>
  <c r="C16" i="13"/>
  <c r="C15" i="13"/>
  <c r="C14" i="13"/>
  <c r="C13" i="13"/>
  <c r="C12" i="13"/>
  <c r="C11" i="13"/>
  <c r="C10" i="13"/>
  <c r="C9" i="13"/>
  <c r="C8" i="13"/>
  <c r="C1" i="12"/>
  <c r="C124" i="12"/>
  <c r="J123" i="12"/>
  <c r="H123" i="12"/>
  <c r="C123" i="12"/>
  <c r="J122" i="12"/>
  <c r="C122" i="12"/>
  <c r="C121" i="12"/>
  <c r="H120" i="12"/>
  <c r="F120" i="12"/>
  <c r="C120" i="12"/>
  <c r="J119" i="12"/>
  <c r="H119" i="12"/>
  <c r="F119" i="12"/>
  <c r="C119" i="12"/>
  <c r="J118" i="12"/>
  <c r="H118" i="12"/>
  <c r="F118" i="12"/>
  <c r="C118" i="12"/>
  <c r="C117" i="12"/>
  <c r="J74" i="12"/>
  <c r="H74" i="12"/>
  <c r="F74" i="12"/>
  <c r="C74" i="12"/>
  <c r="J73" i="12"/>
  <c r="H73" i="12"/>
  <c r="F73" i="12"/>
  <c r="C73" i="12"/>
  <c r="J72" i="12"/>
  <c r="H72" i="12"/>
  <c r="F72" i="12"/>
  <c r="C72" i="12"/>
  <c r="J71" i="12"/>
  <c r="H71" i="12"/>
  <c r="F71" i="12"/>
  <c r="C71" i="12"/>
  <c r="J70" i="12"/>
  <c r="H70" i="12"/>
  <c r="F70" i="12"/>
  <c r="C70" i="12"/>
  <c r="J69" i="12"/>
  <c r="H69" i="12"/>
  <c r="F69" i="12"/>
  <c r="C69" i="12"/>
  <c r="J68" i="12"/>
  <c r="H68" i="12"/>
  <c r="F68" i="12"/>
  <c r="C68" i="12"/>
  <c r="J67" i="12"/>
  <c r="H67" i="12"/>
  <c r="F67" i="12"/>
  <c r="C67" i="12"/>
  <c r="J66" i="12"/>
  <c r="H66" i="12"/>
  <c r="F66" i="12"/>
  <c r="C66" i="12"/>
  <c r="J65" i="12"/>
  <c r="H65" i="12"/>
  <c r="F65" i="12"/>
  <c r="C65" i="12"/>
  <c r="J64" i="12"/>
  <c r="H64" i="12"/>
  <c r="F64" i="12"/>
  <c r="C64" i="12"/>
  <c r="J63" i="12"/>
  <c r="H63" i="12"/>
  <c r="F63" i="12"/>
  <c r="C63" i="12"/>
  <c r="J62" i="12"/>
  <c r="H62" i="12"/>
  <c r="F62" i="12"/>
  <c r="C62" i="12"/>
  <c r="J61" i="12"/>
  <c r="H61" i="12"/>
  <c r="C61" i="12"/>
  <c r="J60" i="12"/>
  <c r="H60" i="12"/>
  <c r="C60" i="12"/>
  <c r="J59" i="12"/>
  <c r="H59" i="12"/>
  <c r="F59" i="12"/>
  <c r="C59" i="12"/>
  <c r="C41" i="12"/>
  <c r="C40" i="12"/>
  <c r="C39" i="12"/>
  <c r="C38" i="12"/>
  <c r="C37" i="12"/>
  <c r="C36" i="12"/>
  <c r="C35" i="12"/>
  <c r="C34" i="12"/>
  <c r="C33" i="12"/>
  <c r="C32" i="12"/>
  <c r="C31" i="12"/>
  <c r="C30" i="12"/>
  <c r="C29" i="12"/>
  <c r="C28" i="12"/>
  <c r="C27" i="12"/>
  <c r="C26" i="12"/>
  <c r="C25" i="12"/>
  <c r="C24" i="12"/>
  <c r="C23" i="12"/>
  <c r="C22" i="12"/>
  <c r="C21" i="12"/>
  <c r="C20" i="12"/>
  <c r="C19" i="12"/>
  <c r="C18" i="12"/>
  <c r="C17" i="12"/>
  <c r="C16" i="12"/>
  <c r="C15" i="12"/>
  <c r="C14" i="12"/>
  <c r="C13" i="12"/>
  <c r="C12" i="12"/>
  <c r="C11" i="12"/>
  <c r="C10" i="12"/>
  <c r="C9" i="12"/>
  <c r="C8" i="12"/>
  <c r="C1" i="11"/>
  <c r="C124" i="11"/>
  <c r="J123" i="11"/>
  <c r="H123" i="11"/>
  <c r="C123" i="11"/>
  <c r="J122" i="11"/>
  <c r="C122" i="11"/>
  <c r="C121" i="11"/>
  <c r="H120" i="11"/>
  <c r="F120" i="11"/>
  <c r="C120" i="11"/>
  <c r="J119" i="11"/>
  <c r="H119" i="11"/>
  <c r="F119" i="11"/>
  <c r="C119" i="11"/>
  <c r="J118" i="11"/>
  <c r="H118" i="11"/>
  <c r="F118" i="11"/>
  <c r="C118" i="11"/>
  <c r="C117" i="11"/>
  <c r="J74" i="11"/>
  <c r="H74" i="11"/>
  <c r="F74" i="11"/>
  <c r="C74" i="11"/>
  <c r="J73" i="11"/>
  <c r="H73" i="11"/>
  <c r="F73" i="11"/>
  <c r="C73" i="11"/>
  <c r="J72" i="11"/>
  <c r="H72" i="11"/>
  <c r="F72" i="11"/>
  <c r="C72" i="11"/>
  <c r="J71" i="11"/>
  <c r="H71" i="11"/>
  <c r="F71" i="11"/>
  <c r="C71" i="11"/>
  <c r="J70" i="11"/>
  <c r="H70" i="11"/>
  <c r="F70" i="11"/>
  <c r="C70" i="11"/>
  <c r="J69" i="11"/>
  <c r="H69" i="11"/>
  <c r="F69" i="11"/>
  <c r="C69" i="11"/>
  <c r="J68" i="11"/>
  <c r="H68" i="11"/>
  <c r="F68" i="11"/>
  <c r="C68" i="11"/>
  <c r="J67" i="11"/>
  <c r="H67" i="11"/>
  <c r="F67" i="11"/>
  <c r="C67" i="11"/>
  <c r="J66" i="11"/>
  <c r="H66" i="11"/>
  <c r="F66" i="11"/>
  <c r="C66" i="11"/>
  <c r="J65" i="11"/>
  <c r="H65" i="11"/>
  <c r="F65" i="11"/>
  <c r="C65" i="11"/>
  <c r="J64" i="11"/>
  <c r="H64" i="11"/>
  <c r="F64" i="11"/>
  <c r="C64" i="11"/>
  <c r="J63" i="11"/>
  <c r="H63" i="11"/>
  <c r="F63" i="11"/>
  <c r="C63" i="11"/>
  <c r="J62" i="11"/>
  <c r="H62" i="11"/>
  <c r="F62" i="11"/>
  <c r="C62" i="11"/>
  <c r="J61" i="11"/>
  <c r="H61" i="11"/>
  <c r="C61" i="11"/>
  <c r="J60" i="11"/>
  <c r="H60" i="11"/>
  <c r="C60" i="11"/>
  <c r="J59" i="11"/>
  <c r="H59" i="11"/>
  <c r="F59" i="11"/>
  <c r="C59" i="11"/>
  <c r="C41" i="11"/>
  <c r="C40" i="11"/>
  <c r="C39" i="11"/>
  <c r="C38" i="11"/>
  <c r="C37" i="11"/>
  <c r="C36" i="11"/>
  <c r="C35" i="11"/>
  <c r="C34" i="11"/>
  <c r="C33" i="11"/>
  <c r="C32" i="11"/>
  <c r="C31" i="11"/>
  <c r="C30" i="11"/>
  <c r="C29" i="11"/>
  <c r="C28" i="11"/>
  <c r="C27" i="11"/>
  <c r="C26" i="11"/>
  <c r="C25" i="11"/>
  <c r="C24" i="11"/>
  <c r="C23" i="11"/>
  <c r="C22" i="11"/>
  <c r="C21" i="11"/>
  <c r="C20" i="11"/>
  <c r="C19" i="11"/>
  <c r="C18" i="11"/>
  <c r="C17" i="11"/>
  <c r="C16" i="11"/>
  <c r="C15" i="11"/>
  <c r="C14" i="11"/>
  <c r="C13" i="11"/>
  <c r="C12" i="11"/>
  <c r="C11" i="11"/>
  <c r="C10" i="11"/>
  <c r="C9" i="11"/>
  <c r="C8" i="11"/>
  <c r="C1" i="10"/>
  <c r="C124" i="10"/>
  <c r="J123" i="10"/>
  <c r="H123" i="10"/>
  <c r="C123" i="10"/>
  <c r="J122" i="10"/>
  <c r="C122" i="10"/>
  <c r="C121" i="10"/>
  <c r="H120" i="10"/>
  <c r="F120" i="10"/>
  <c r="C120" i="10"/>
  <c r="J119" i="10"/>
  <c r="H119" i="10"/>
  <c r="F119" i="10"/>
  <c r="C119" i="10"/>
  <c r="J118" i="10"/>
  <c r="H118" i="10"/>
  <c r="F118" i="10"/>
  <c r="C118" i="10"/>
  <c r="C117" i="10"/>
  <c r="J74" i="10"/>
  <c r="H74" i="10"/>
  <c r="F74" i="10"/>
  <c r="C74" i="10"/>
  <c r="J73" i="10"/>
  <c r="H73" i="10"/>
  <c r="F73" i="10"/>
  <c r="C73" i="10"/>
  <c r="J72" i="10"/>
  <c r="H72" i="10"/>
  <c r="F72" i="10"/>
  <c r="C72" i="10"/>
  <c r="J71" i="10"/>
  <c r="H71" i="10"/>
  <c r="F71" i="10"/>
  <c r="C71" i="10"/>
  <c r="J70" i="10"/>
  <c r="H70" i="10"/>
  <c r="F70" i="10"/>
  <c r="C70" i="10"/>
  <c r="J69" i="10"/>
  <c r="H69" i="10"/>
  <c r="F69" i="10"/>
  <c r="C69" i="10"/>
  <c r="J68" i="10"/>
  <c r="H68" i="10"/>
  <c r="F68" i="10"/>
  <c r="C68" i="10"/>
  <c r="J67" i="10"/>
  <c r="H67" i="10"/>
  <c r="F67" i="10"/>
  <c r="C67" i="10"/>
  <c r="J66" i="10"/>
  <c r="H66" i="10"/>
  <c r="F66" i="10"/>
  <c r="C66" i="10"/>
  <c r="J65" i="10"/>
  <c r="H65" i="10"/>
  <c r="F65" i="10"/>
  <c r="C65" i="10"/>
  <c r="J64" i="10"/>
  <c r="H64" i="10"/>
  <c r="F64" i="10"/>
  <c r="C64" i="10"/>
  <c r="J63" i="10"/>
  <c r="H63" i="10"/>
  <c r="F63" i="10"/>
  <c r="C63" i="10"/>
  <c r="J62" i="10"/>
  <c r="H62" i="10"/>
  <c r="F62" i="10"/>
  <c r="C62" i="10"/>
  <c r="J61" i="10"/>
  <c r="H61" i="10"/>
  <c r="C61" i="10"/>
  <c r="J60" i="10"/>
  <c r="H60" i="10"/>
  <c r="C60" i="10"/>
  <c r="J59" i="10"/>
  <c r="H59" i="10"/>
  <c r="F59" i="10"/>
  <c r="C59" i="10"/>
  <c r="C41" i="10"/>
  <c r="C40" i="10"/>
  <c r="C39" i="10"/>
  <c r="C38" i="10"/>
  <c r="C37" i="10"/>
  <c r="C36" i="10"/>
  <c r="C35" i="10"/>
  <c r="C34" i="10"/>
  <c r="C33" i="10"/>
  <c r="C32" i="10"/>
  <c r="C31" i="10"/>
  <c r="C30" i="10"/>
  <c r="C29" i="10"/>
  <c r="C28" i="10"/>
  <c r="C27" i="10"/>
  <c r="C26" i="10"/>
  <c r="C25" i="10"/>
  <c r="C24" i="10"/>
  <c r="C23" i="10"/>
  <c r="C22" i="10"/>
  <c r="C21" i="10"/>
  <c r="C20" i="10"/>
  <c r="C19" i="10"/>
  <c r="C18" i="10"/>
  <c r="C17" i="10"/>
  <c r="C16" i="10"/>
  <c r="C15" i="10"/>
  <c r="C14" i="10"/>
  <c r="C13" i="10"/>
  <c r="C12" i="10"/>
  <c r="C11" i="10"/>
  <c r="C10" i="10"/>
  <c r="C9" i="10"/>
  <c r="C8" i="10"/>
  <c r="C1" i="9"/>
  <c r="C124" i="9"/>
  <c r="J123" i="9"/>
  <c r="H123" i="9"/>
  <c r="C123" i="9"/>
  <c r="J122" i="9"/>
  <c r="C122" i="9"/>
  <c r="C121" i="9"/>
  <c r="H120" i="9"/>
  <c r="F120" i="9"/>
  <c r="C120" i="9"/>
  <c r="J119" i="9"/>
  <c r="H119" i="9"/>
  <c r="F119" i="9"/>
  <c r="C119" i="9"/>
  <c r="J118" i="9"/>
  <c r="H118" i="9"/>
  <c r="F118" i="9"/>
  <c r="C118" i="9"/>
  <c r="C117" i="9"/>
  <c r="J74" i="9"/>
  <c r="H74" i="9"/>
  <c r="F74" i="9"/>
  <c r="C74" i="9"/>
  <c r="J73" i="9"/>
  <c r="H73" i="9"/>
  <c r="F73" i="9"/>
  <c r="C73" i="9"/>
  <c r="J72" i="9"/>
  <c r="H72" i="9"/>
  <c r="F72" i="9"/>
  <c r="C72" i="9"/>
  <c r="J71" i="9"/>
  <c r="H71" i="9"/>
  <c r="F71" i="9"/>
  <c r="C71" i="9"/>
  <c r="J70" i="9"/>
  <c r="H70" i="9"/>
  <c r="F70" i="9"/>
  <c r="C70" i="9"/>
  <c r="J69" i="9"/>
  <c r="H69" i="9"/>
  <c r="F69" i="9"/>
  <c r="C69" i="9"/>
  <c r="J68" i="9"/>
  <c r="H68" i="9"/>
  <c r="F68" i="9"/>
  <c r="C68" i="9"/>
  <c r="J67" i="9"/>
  <c r="H67" i="9"/>
  <c r="F67" i="9"/>
  <c r="C67" i="9"/>
  <c r="J66" i="9"/>
  <c r="H66" i="9"/>
  <c r="F66" i="9"/>
  <c r="C66" i="9"/>
  <c r="J65" i="9"/>
  <c r="H65" i="9"/>
  <c r="F65" i="9"/>
  <c r="C65" i="9"/>
  <c r="J64" i="9"/>
  <c r="H64" i="9"/>
  <c r="F64" i="9"/>
  <c r="C64" i="9"/>
  <c r="J63" i="9"/>
  <c r="H63" i="9"/>
  <c r="F63" i="9"/>
  <c r="C63" i="9"/>
  <c r="J62" i="9"/>
  <c r="H62" i="9"/>
  <c r="F62" i="9"/>
  <c r="C62" i="9"/>
  <c r="J61" i="9"/>
  <c r="H61" i="9"/>
  <c r="C61" i="9"/>
  <c r="J60" i="9"/>
  <c r="H60" i="9"/>
  <c r="C60" i="9"/>
  <c r="J59" i="9"/>
  <c r="H59" i="9"/>
  <c r="F59" i="9"/>
  <c r="C59" i="9"/>
  <c r="C41" i="9"/>
  <c r="C40" i="9"/>
  <c r="C39" i="9"/>
  <c r="C38" i="9"/>
  <c r="C37" i="9"/>
  <c r="C36" i="9"/>
  <c r="C35" i="9"/>
  <c r="C34" i="9"/>
  <c r="C33" i="9"/>
  <c r="C32" i="9"/>
  <c r="C31" i="9"/>
  <c r="C30" i="9"/>
  <c r="C29" i="9"/>
  <c r="C28" i="9"/>
  <c r="C27" i="9"/>
  <c r="C26" i="9"/>
  <c r="C25" i="9"/>
  <c r="C24" i="9"/>
  <c r="C23" i="9"/>
  <c r="C22" i="9"/>
  <c r="C21" i="9"/>
  <c r="C20" i="9"/>
  <c r="C19" i="9"/>
  <c r="C18" i="9"/>
  <c r="C17" i="9"/>
  <c r="C16" i="9"/>
  <c r="C15" i="9"/>
  <c r="C14" i="9"/>
  <c r="C13" i="9"/>
  <c r="C12" i="9"/>
  <c r="C11" i="9"/>
  <c r="C10" i="9"/>
  <c r="C9" i="9"/>
  <c r="C8" i="9"/>
  <c r="F59" i="3"/>
  <c r="J74" i="3"/>
  <c r="J73" i="3"/>
  <c r="J72" i="3"/>
  <c r="J71" i="3"/>
  <c r="J70" i="3"/>
  <c r="J69" i="3"/>
  <c r="H74" i="3"/>
  <c r="H73" i="3"/>
  <c r="H72" i="3"/>
  <c r="H71" i="3"/>
  <c r="H70" i="3"/>
  <c r="H69" i="3"/>
  <c r="F74" i="3"/>
  <c r="F73" i="3"/>
  <c r="F72" i="3"/>
  <c r="F71" i="3"/>
  <c r="F70" i="3"/>
  <c r="F69" i="3"/>
  <c r="AR20" i="2"/>
  <c r="AT20" i="2" s="1"/>
  <c r="AR25" i="2"/>
  <c r="AT25" i="2" s="1"/>
  <c r="C1" i="3"/>
  <c r="H123" i="3"/>
  <c r="J123" i="3"/>
  <c r="J122" i="3"/>
  <c r="J119" i="3"/>
  <c r="H120" i="3"/>
  <c r="H119" i="3"/>
  <c r="F120" i="3"/>
  <c r="F119" i="3"/>
  <c r="F118" i="3"/>
  <c r="J118" i="3"/>
  <c r="H118" i="3"/>
  <c r="J68" i="3"/>
  <c r="J67" i="3"/>
  <c r="J66" i="3"/>
  <c r="J65" i="3"/>
  <c r="J64" i="3"/>
  <c r="J63" i="3"/>
  <c r="J62" i="3"/>
  <c r="J61" i="3"/>
  <c r="J60" i="3"/>
  <c r="J59" i="3"/>
  <c r="H68" i="3"/>
  <c r="H67" i="3"/>
  <c r="H66" i="3"/>
  <c r="H65" i="3"/>
  <c r="H64" i="3"/>
  <c r="H63" i="3"/>
  <c r="H62" i="3"/>
  <c r="H61" i="3"/>
  <c r="H60" i="3"/>
  <c r="H59" i="3"/>
  <c r="F68" i="3"/>
  <c r="F67" i="3"/>
  <c r="F66" i="3"/>
  <c r="F65" i="3"/>
  <c r="F64" i="3"/>
  <c r="F63" i="3"/>
  <c r="F62" i="3"/>
  <c r="C124" i="3"/>
  <c r="C123" i="3"/>
  <c r="C122" i="3"/>
  <c r="C121" i="3"/>
  <c r="C120" i="3"/>
  <c r="C119" i="3"/>
  <c r="C74" i="3"/>
  <c r="C73" i="3"/>
  <c r="C72" i="3"/>
  <c r="C71" i="3"/>
  <c r="C70" i="3"/>
  <c r="C69" i="3"/>
  <c r="C41" i="3"/>
  <c r="C40" i="3"/>
  <c r="C39" i="3"/>
  <c r="C38" i="3"/>
  <c r="C37" i="3"/>
  <c r="C36" i="3"/>
  <c r="AN25" i="2"/>
  <c r="AP25" i="2" s="1"/>
  <c r="AN5" i="2"/>
  <c r="AP5" i="2" s="1"/>
  <c r="AN6" i="2"/>
  <c r="AP6" i="2" s="1"/>
  <c r="AN7" i="2"/>
  <c r="AP7" i="2" s="1"/>
  <c r="AN8" i="2"/>
  <c r="AP8" i="2" s="1"/>
  <c r="AN9" i="2"/>
  <c r="AP9" i="2" s="1"/>
  <c r="AN10" i="2"/>
  <c r="AP10" i="2" s="1"/>
  <c r="AN11" i="2"/>
  <c r="AP11" i="2" s="1"/>
  <c r="AN12" i="2"/>
  <c r="AP12" i="2" s="1"/>
  <c r="AN13" i="2"/>
  <c r="AP13" i="2" s="1"/>
  <c r="AN14" i="2"/>
  <c r="AP14" i="2" s="1"/>
  <c r="AN15" i="2"/>
  <c r="AP15" i="2" s="1"/>
  <c r="AN16" i="2"/>
  <c r="AP16" i="2" s="1"/>
  <c r="AN17" i="2"/>
  <c r="AP17" i="2" s="1"/>
  <c r="AN18" i="2"/>
  <c r="AP18" i="2" s="1"/>
  <c r="AN19" i="2"/>
  <c r="AP19" i="2" s="1"/>
  <c r="AN20" i="2"/>
  <c r="AP20" i="2" s="1"/>
  <c r="AN21" i="2"/>
  <c r="AP21" i="2" s="1"/>
  <c r="AN22" i="2"/>
  <c r="AP22" i="2" s="1"/>
  <c r="AN23" i="2"/>
  <c r="AP23" i="2" s="1"/>
  <c r="AN24" i="2"/>
  <c r="AP24" i="2" s="1"/>
  <c r="AJ25" i="2"/>
  <c r="AJ5" i="2"/>
  <c r="AJ6" i="2"/>
  <c r="AJ7" i="2"/>
  <c r="AJ8" i="2"/>
  <c r="AJ9" i="2"/>
  <c r="AJ10" i="2"/>
  <c r="AJ11" i="2"/>
  <c r="AJ12" i="2"/>
  <c r="AJ13" i="2"/>
  <c r="AJ14" i="2"/>
  <c r="AJ15" i="2"/>
  <c r="AJ16" i="2"/>
  <c r="AJ17" i="2"/>
  <c r="AJ18" i="2"/>
  <c r="AJ19" i="2"/>
  <c r="AJ20" i="2"/>
  <c r="AJ21" i="2"/>
  <c r="AJ22" i="2"/>
  <c r="AJ23" i="2"/>
  <c r="AJ24" i="2"/>
  <c r="BL25" i="2"/>
  <c r="BN25" i="2" s="1"/>
  <c r="D74" i="28" s="1"/>
  <c r="BL20" i="2"/>
  <c r="BN20" i="2" s="1"/>
  <c r="BH25" i="2"/>
  <c r="BJ25" i="2" s="1"/>
  <c r="BH20" i="2"/>
  <c r="BJ20" i="2" s="1"/>
  <c r="BD25" i="2"/>
  <c r="BF25" i="2" s="1"/>
  <c r="BD20" i="2"/>
  <c r="BF20" i="2" s="1"/>
  <c r="AZ25" i="2"/>
  <c r="BB25" i="2" s="1"/>
  <c r="AZ20" i="2"/>
  <c r="BB20" i="2" s="1"/>
  <c r="AV25" i="2"/>
  <c r="AX25" i="2" s="1"/>
  <c r="AV20" i="2"/>
  <c r="AX20" i="2" s="1"/>
  <c r="C118" i="3"/>
  <c r="C117" i="3"/>
  <c r="C68" i="3"/>
  <c r="C67" i="3"/>
  <c r="C66" i="3"/>
  <c r="C65" i="3"/>
  <c r="C64" i="3"/>
  <c r="C63" i="3"/>
  <c r="C62" i="3"/>
  <c r="C61" i="3"/>
  <c r="C60" i="3"/>
  <c r="C59" i="3"/>
  <c r="C35" i="3"/>
  <c r="C34" i="3"/>
  <c r="C33" i="3"/>
  <c r="C32" i="3"/>
  <c r="C31" i="3"/>
  <c r="C30" i="3"/>
  <c r="C29" i="3"/>
  <c r="C28" i="3"/>
  <c r="C27" i="3"/>
  <c r="C26" i="3"/>
  <c r="C25" i="3"/>
  <c r="C24" i="3"/>
  <c r="C23" i="3"/>
  <c r="C22" i="3"/>
  <c r="C21" i="3"/>
  <c r="C20" i="3"/>
  <c r="C19" i="3"/>
  <c r="C18" i="3"/>
  <c r="C17" i="3"/>
  <c r="C16" i="3"/>
  <c r="C15" i="3"/>
  <c r="C14" i="3"/>
  <c r="C13" i="3"/>
  <c r="C12" i="3"/>
  <c r="C11" i="3"/>
  <c r="C10" i="3"/>
  <c r="C9" i="3"/>
  <c r="C8" i="3"/>
  <c r="R25" i="5" l="1"/>
  <c r="D120" i="25" s="1"/>
  <c r="J21" i="5"/>
  <c r="D118" i="21" s="1"/>
  <c r="J22" i="5"/>
  <c r="D118" i="22" s="1"/>
  <c r="J23" i="5"/>
  <c r="D118" i="23" s="1"/>
  <c r="AB9" i="1"/>
  <c r="D31" i="3" s="1"/>
  <c r="F9" i="1"/>
  <c r="D9" i="3" s="1"/>
  <c r="H10" i="1"/>
  <c r="D11" i="9" s="1"/>
  <c r="K11" i="1"/>
  <c r="D14" i="10" s="1"/>
  <c r="M12" i="1"/>
  <c r="D16" i="11" s="1"/>
  <c r="G14" i="1"/>
  <c r="D10" i="13" s="1"/>
  <c r="P18" i="1"/>
  <c r="D19" i="17" s="1"/>
  <c r="O22" i="1"/>
  <c r="D18" i="21" s="1"/>
  <c r="Z9" i="1"/>
  <c r="D29" i="3" s="1"/>
  <c r="AC10" i="1"/>
  <c r="D32" i="9" s="1"/>
  <c r="G10" i="1"/>
  <c r="D10" i="9" s="1"/>
  <c r="I11" i="1"/>
  <c r="D12" i="10" s="1"/>
  <c r="F12" i="1"/>
  <c r="D9" i="11" s="1"/>
  <c r="F14" i="1"/>
  <c r="D9" i="13" s="1"/>
  <c r="L18" i="1"/>
  <c r="D15" i="17" s="1"/>
  <c r="U24" i="1"/>
  <c r="D24" i="23" s="1"/>
  <c r="AG26" i="1"/>
  <c r="D36" i="25" s="1"/>
  <c r="O9" i="1"/>
  <c r="D18" i="3" s="1"/>
  <c r="R10" i="1"/>
  <c r="D21" i="9" s="1"/>
  <c r="AA11" i="1"/>
  <c r="D30" i="10" s="1"/>
  <c r="AB12" i="1"/>
  <c r="D31" i="11" s="1"/>
  <c r="V14" i="1"/>
  <c r="D25" i="13" s="1"/>
  <c r="P16" i="1"/>
  <c r="D19" i="15" s="1"/>
  <c r="V20" i="1"/>
  <c r="D25" i="19" s="1"/>
  <c r="AC28" i="1"/>
  <c r="D32" i="27" s="1"/>
  <c r="N9" i="1"/>
  <c r="D17" i="3" s="1"/>
  <c r="P10" i="1"/>
  <c r="D19" i="9" s="1"/>
  <c r="T11" i="1"/>
  <c r="D23" i="10" s="1"/>
  <c r="AA12" i="1"/>
  <c r="D30" i="11" s="1"/>
  <c r="R14" i="1"/>
  <c r="D21" i="13" s="1"/>
  <c r="G16" i="1"/>
  <c r="D10" i="15" s="1"/>
  <c r="R20" i="1"/>
  <c r="D21" i="19" s="1"/>
  <c r="R28" i="1"/>
  <c r="D21" i="27" s="1"/>
  <c r="AJ25" i="1"/>
  <c r="D39" i="24" s="1"/>
  <c r="AJ23" i="1"/>
  <c r="D39" i="22" s="1"/>
  <c r="AK20" i="1"/>
  <c r="D40" i="19" s="1"/>
  <c r="AI18" i="1"/>
  <c r="D38" i="17" s="1"/>
  <c r="AJ15" i="1"/>
  <c r="D39" i="14" s="1"/>
  <c r="AK12" i="1"/>
  <c r="D40" i="11" s="1"/>
  <c r="AI10" i="1"/>
  <c r="D38" i="9" s="1"/>
  <c r="AG9" i="1"/>
  <c r="D36" i="3" s="1"/>
  <c r="V9" i="1"/>
  <c r="D25" i="3" s="1"/>
  <c r="M9" i="1"/>
  <c r="D16" i="3" s="1"/>
  <c r="E9" i="1"/>
  <c r="D8" i="3" s="1"/>
  <c r="X10" i="1"/>
  <c r="D27" i="9" s="1"/>
  <c r="N10" i="1"/>
  <c r="D17" i="9" s="1"/>
  <c r="F10" i="1"/>
  <c r="D9" i="9" s="1"/>
  <c r="Z11" i="1"/>
  <c r="D29" i="10" s="1"/>
  <c r="O11" i="1"/>
  <c r="D18" i="10" s="1"/>
  <c r="G11" i="1"/>
  <c r="D10" i="10" s="1"/>
  <c r="X12" i="1"/>
  <c r="D27" i="11" s="1"/>
  <c r="L12" i="1"/>
  <c r="D15" i="11" s="1"/>
  <c r="AC14" i="1"/>
  <c r="D32" i="13" s="1"/>
  <c r="O14" i="1"/>
  <c r="D18" i="13" s="1"/>
  <c r="E14" i="1"/>
  <c r="D8" i="13" s="1"/>
  <c r="O16" i="1"/>
  <c r="D18" i="15" s="1"/>
  <c r="AA18" i="1"/>
  <c r="D30" i="17" s="1"/>
  <c r="H18" i="1"/>
  <c r="D11" i="17" s="1"/>
  <c r="Q20" i="1"/>
  <c r="D20" i="19" s="1"/>
  <c r="K22" i="1"/>
  <c r="D14" i="21" s="1"/>
  <c r="AB26" i="1"/>
  <c r="D31" i="25" s="1"/>
  <c r="F28" i="1"/>
  <c r="D9" i="27" s="1"/>
  <c r="AI27" i="1"/>
  <c r="D38" i="26" s="1"/>
  <c r="AI25" i="1"/>
  <c r="D38" i="24" s="1"/>
  <c r="AI23" i="1"/>
  <c r="D38" i="22" s="1"/>
  <c r="AJ20" i="1"/>
  <c r="D39" i="19" s="1"/>
  <c r="AK17" i="1"/>
  <c r="D40" i="16" s="1"/>
  <c r="AI15" i="1"/>
  <c r="D38" i="14" s="1"/>
  <c r="AJ12" i="1"/>
  <c r="D39" i="11" s="1"/>
  <c r="AK9" i="1"/>
  <c r="D40" i="3" s="1"/>
  <c r="AE9" i="1"/>
  <c r="D34" i="3" s="1"/>
  <c r="U9" i="1"/>
  <c r="D24" i="3" s="1"/>
  <c r="L9" i="1"/>
  <c r="D15" i="3" s="1"/>
  <c r="AG10" i="1"/>
  <c r="D36" i="9" s="1"/>
  <c r="V10" i="1"/>
  <c r="D25" i="9" s="1"/>
  <c r="M10" i="1"/>
  <c r="D16" i="9" s="1"/>
  <c r="E10" i="1"/>
  <c r="D8" i="9" s="1"/>
  <c r="X11" i="1"/>
  <c r="D27" i="10" s="1"/>
  <c r="N11" i="1"/>
  <c r="D17" i="10" s="1"/>
  <c r="F11" i="1"/>
  <c r="D9" i="10" s="1"/>
  <c r="V12" i="1"/>
  <c r="D25" i="11" s="1"/>
  <c r="D13" i="11"/>
  <c r="AB14" i="1"/>
  <c r="D31" i="13" s="1"/>
  <c r="N14" i="1"/>
  <c r="D17" i="13" s="1"/>
  <c r="AE16" i="1"/>
  <c r="D34" i="15" s="1"/>
  <c r="L16" i="1"/>
  <c r="D15" i="15" s="1"/>
  <c r="V18" i="1"/>
  <c r="D25" i="17" s="1"/>
  <c r="E18" i="1"/>
  <c r="D8" i="17" s="1"/>
  <c r="N20" i="1"/>
  <c r="D17" i="19" s="1"/>
  <c r="G22" i="1"/>
  <c r="D10" i="21" s="1"/>
  <c r="Q26" i="1"/>
  <c r="D20" i="25" s="1"/>
  <c r="AD13" i="1"/>
  <c r="D33" i="12" s="1"/>
  <c r="AH27" i="1"/>
  <c r="D37" i="26" s="1"/>
  <c r="AH25" i="1"/>
  <c r="D37" i="24" s="1"/>
  <c r="AK22" i="1"/>
  <c r="D40" i="21" s="1"/>
  <c r="AI20" i="1"/>
  <c r="D38" i="19" s="1"/>
  <c r="AJ17" i="1"/>
  <c r="D39" i="16" s="1"/>
  <c r="AK14" i="1"/>
  <c r="D40" i="13" s="1"/>
  <c r="AI12" i="1"/>
  <c r="D38" i="11" s="1"/>
  <c r="AJ9" i="1"/>
  <c r="D39" i="3" s="1"/>
  <c r="AD9" i="1"/>
  <c r="D33" i="3" s="1"/>
  <c r="T9" i="1"/>
  <c r="D23" i="3" s="1"/>
  <c r="K9" i="1"/>
  <c r="D14" i="3" s="1"/>
  <c r="AE10" i="1"/>
  <c r="D34" i="9" s="1"/>
  <c r="U10" i="1"/>
  <c r="D24" i="9" s="1"/>
  <c r="L10" i="1"/>
  <c r="D15" i="9" s="1"/>
  <c r="AG11" i="1"/>
  <c r="D36" i="10" s="1"/>
  <c r="V11" i="1"/>
  <c r="D25" i="10" s="1"/>
  <c r="M11" i="1"/>
  <c r="D16" i="10" s="1"/>
  <c r="E11" i="1"/>
  <c r="D8" i="10" s="1"/>
  <c r="U12" i="1"/>
  <c r="D24" i="11" s="1"/>
  <c r="I12" i="1"/>
  <c r="D12" i="11" s="1"/>
  <c r="Z14" i="1"/>
  <c r="D29" i="13" s="1"/>
  <c r="M14" i="1"/>
  <c r="D16" i="13" s="1"/>
  <c r="AD16" i="1"/>
  <c r="D33" i="15" s="1"/>
  <c r="K16" i="1"/>
  <c r="D14" i="15" s="1"/>
  <c r="U18" i="1"/>
  <c r="D24" i="17" s="1"/>
  <c r="AG20" i="1"/>
  <c r="D36" i="19" s="1"/>
  <c r="D13" i="19"/>
  <c r="AE24" i="1"/>
  <c r="D34" i="23" s="1"/>
  <c r="M26" i="1"/>
  <c r="D16" i="25" s="1"/>
  <c r="K13" i="1"/>
  <c r="D14" i="12" s="1"/>
  <c r="AK28" i="1"/>
  <c r="D40" i="27" s="1"/>
  <c r="AK26" i="1"/>
  <c r="D40" i="25" s="1"/>
  <c r="AK24" i="1"/>
  <c r="D40" i="23" s="1"/>
  <c r="AJ22" i="1"/>
  <c r="D39" i="21" s="1"/>
  <c r="AK19" i="1"/>
  <c r="D40" i="18" s="1"/>
  <c r="AI17" i="1"/>
  <c r="D38" i="16" s="1"/>
  <c r="AJ14" i="1"/>
  <c r="D39" i="13" s="1"/>
  <c r="AK11" i="1"/>
  <c r="D40" i="10" s="1"/>
  <c r="AI9" i="1"/>
  <c r="D38" i="3" s="1"/>
  <c r="AC9" i="1"/>
  <c r="D32" i="3" s="1"/>
  <c r="R9" i="1"/>
  <c r="D21" i="3" s="1"/>
  <c r="D13" i="3"/>
  <c r="AD10" i="1"/>
  <c r="D33" i="9" s="1"/>
  <c r="T10" i="1"/>
  <c r="D23" i="9" s="1"/>
  <c r="K10" i="1"/>
  <c r="D14" i="9" s="1"/>
  <c r="AE11" i="1"/>
  <c r="D34" i="10" s="1"/>
  <c r="U11" i="1"/>
  <c r="D24" i="10" s="1"/>
  <c r="L11" i="1"/>
  <c r="D15" i="10" s="1"/>
  <c r="AG12" i="1"/>
  <c r="D36" i="11" s="1"/>
  <c r="R12" i="1"/>
  <c r="D21" i="11" s="1"/>
  <c r="H12" i="1"/>
  <c r="D11" i="11" s="1"/>
  <c r="X14" i="1"/>
  <c r="D27" i="13" s="1"/>
  <c r="K14" i="1"/>
  <c r="D14" i="13" s="1"/>
  <c r="AA16" i="1"/>
  <c r="D30" i="15" s="1"/>
  <c r="H16" i="1"/>
  <c r="D11" i="15" s="1"/>
  <c r="Q18" i="1"/>
  <c r="D20" i="17" s="1"/>
  <c r="AC20" i="1"/>
  <c r="D32" i="19" s="1"/>
  <c r="F20" i="1"/>
  <c r="D9" i="19" s="1"/>
  <c r="AA24" i="1"/>
  <c r="D30" i="23" s="1"/>
  <c r="I26" i="1"/>
  <c r="D12" i="25" s="1"/>
  <c r="G13" i="1"/>
  <c r="D10" i="12" s="1"/>
  <c r="U15" i="1"/>
  <c r="D24" i="14" s="1"/>
  <c r="AA9" i="1"/>
  <c r="D30" i="3" s="1"/>
  <c r="P9" i="1"/>
  <c r="D19" i="3" s="1"/>
  <c r="H9" i="1"/>
  <c r="D11" i="3" s="1"/>
  <c r="AB10" i="1"/>
  <c r="D31" i="9" s="1"/>
  <c r="Q10" i="1"/>
  <c r="D20" i="9" s="1"/>
  <c r="I10" i="1"/>
  <c r="D12" i="9" s="1"/>
  <c r="AC11" i="1"/>
  <c r="D32" i="10" s="1"/>
  <c r="R11" i="1"/>
  <c r="D21" i="10" s="1"/>
  <c r="D13" i="10"/>
  <c r="AC12" i="1"/>
  <c r="D32" i="11" s="1"/>
  <c r="P12" i="1"/>
  <c r="D19" i="11" s="1"/>
  <c r="E12" i="1"/>
  <c r="D8" i="11" s="1"/>
  <c r="T14" i="1"/>
  <c r="D23" i="13" s="1"/>
  <c r="I14" i="1"/>
  <c r="D12" i="13" s="1"/>
  <c r="U16" i="1"/>
  <c r="D24" i="15" s="1"/>
  <c r="AG18" i="1"/>
  <c r="D36" i="17" s="1"/>
  <c r="M18" i="1"/>
  <c r="D16" i="17" s="1"/>
  <c r="X20" i="1"/>
  <c r="D27" i="19" s="1"/>
  <c r="Z22" i="1"/>
  <c r="D29" i="21" s="1"/>
  <c r="P24" i="1"/>
  <c r="D19" i="23" s="1"/>
  <c r="X28" i="1"/>
  <c r="D27" i="27" s="1"/>
  <c r="AG17" i="1"/>
  <c r="D36" i="16" s="1"/>
  <c r="AB17" i="1"/>
  <c r="D31" i="16" s="1"/>
  <c r="B5" i="2"/>
  <c r="B23" i="2"/>
  <c r="B19" i="2"/>
  <c r="B15" i="2"/>
  <c r="B11" i="2"/>
  <c r="B7" i="2"/>
  <c r="B22" i="2"/>
  <c r="B18" i="2"/>
  <c r="B14" i="2"/>
  <c r="B10" i="2"/>
  <c r="B6" i="2"/>
  <c r="B25" i="2"/>
  <c r="B21" i="2"/>
  <c r="B17" i="2"/>
  <c r="B13" i="2"/>
  <c r="B9" i="2"/>
  <c r="M17" i="1"/>
  <c r="D16" i="16" s="1"/>
  <c r="B24" i="2"/>
  <c r="B20" i="2"/>
  <c r="B16" i="2"/>
  <c r="B12" i="2"/>
  <c r="B8" i="2"/>
  <c r="D37" i="27"/>
  <c r="D37" i="25"/>
  <c r="D37" i="23"/>
  <c r="D37" i="28"/>
  <c r="AZ29" i="1"/>
  <c r="D55" i="28" s="1"/>
  <c r="AV29" i="1"/>
  <c r="D51" i="28" s="1"/>
  <c r="AR29" i="1"/>
  <c r="D47" i="28" s="1"/>
  <c r="AN29" i="1"/>
  <c r="D43" i="28" s="1"/>
  <c r="AY28" i="1"/>
  <c r="D54" i="27" s="1"/>
  <c r="AU28" i="1"/>
  <c r="D50" i="27" s="1"/>
  <c r="AQ28" i="1"/>
  <c r="D46" i="27" s="1"/>
  <c r="AM28" i="1"/>
  <c r="D42" i="27" s="1"/>
  <c r="AX27" i="1"/>
  <c r="D53" i="26" s="1"/>
  <c r="AT27" i="1"/>
  <c r="D49" i="26" s="1"/>
  <c r="AP27" i="1"/>
  <c r="D45" i="26" s="1"/>
  <c r="AL27" i="1"/>
  <c r="D41" i="26" s="1"/>
  <c r="AW26" i="1"/>
  <c r="D52" i="25" s="1"/>
  <c r="AS26" i="1"/>
  <c r="D48" i="25" s="1"/>
  <c r="AO26" i="1"/>
  <c r="D44" i="25" s="1"/>
  <c r="AZ25" i="1"/>
  <c r="D55" i="24" s="1"/>
  <c r="AV25" i="1"/>
  <c r="D51" i="24" s="1"/>
  <c r="AR25" i="1"/>
  <c r="D47" i="24" s="1"/>
  <c r="AN25" i="1"/>
  <c r="D43" i="24" s="1"/>
  <c r="AY24" i="1"/>
  <c r="D54" i="23" s="1"/>
  <c r="AU24" i="1"/>
  <c r="D50" i="23" s="1"/>
  <c r="AQ24" i="1"/>
  <c r="D46" i="23" s="1"/>
  <c r="AM24" i="1"/>
  <c r="D42" i="23" s="1"/>
  <c r="AX23" i="1"/>
  <c r="D53" i="22" s="1"/>
  <c r="AT23" i="1"/>
  <c r="D49" i="22" s="1"/>
  <c r="AP23" i="1"/>
  <c r="D45" i="22" s="1"/>
  <c r="AL23" i="1"/>
  <c r="D41" i="22" s="1"/>
  <c r="AW22" i="1"/>
  <c r="D52" i="21" s="1"/>
  <c r="AS22" i="1"/>
  <c r="D48" i="21" s="1"/>
  <c r="AO22" i="1"/>
  <c r="D44" i="21" s="1"/>
  <c r="AZ21" i="1"/>
  <c r="D55" i="20" s="1"/>
  <c r="AV21" i="1"/>
  <c r="D51" i="20" s="1"/>
  <c r="AR21" i="1"/>
  <c r="D47" i="20" s="1"/>
  <c r="AN21" i="1"/>
  <c r="D43" i="20" s="1"/>
  <c r="AY20" i="1"/>
  <c r="D54" i="19" s="1"/>
  <c r="AU20" i="1"/>
  <c r="D50" i="19" s="1"/>
  <c r="AQ20" i="1"/>
  <c r="D46" i="19" s="1"/>
  <c r="AM20" i="1"/>
  <c r="D42" i="19" s="1"/>
  <c r="AX19" i="1"/>
  <c r="D53" i="18" s="1"/>
  <c r="AT19" i="1"/>
  <c r="D49" i="18" s="1"/>
  <c r="AP19" i="1"/>
  <c r="D45" i="18" s="1"/>
  <c r="AL19" i="1"/>
  <c r="D41" i="18" s="1"/>
  <c r="AW18" i="1"/>
  <c r="D52" i="17" s="1"/>
  <c r="AS18" i="1"/>
  <c r="D48" i="17" s="1"/>
  <c r="AO18" i="1"/>
  <c r="D44" i="17" s="1"/>
  <c r="AZ17" i="1"/>
  <c r="D55" i="16" s="1"/>
  <c r="AV17" i="1"/>
  <c r="D51" i="16" s="1"/>
  <c r="AR17" i="1"/>
  <c r="D47" i="16" s="1"/>
  <c r="AN17" i="1"/>
  <c r="D43" i="16" s="1"/>
  <c r="AY16" i="1"/>
  <c r="D54" i="15" s="1"/>
  <c r="AU16" i="1"/>
  <c r="D50" i="15" s="1"/>
  <c r="AQ16" i="1"/>
  <c r="D46" i="15" s="1"/>
  <c r="AM16" i="1"/>
  <c r="D42" i="15" s="1"/>
  <c r="AX15" i="1"/>
  <c r="D53" i="14" s="1"/>
  <c r="AT15" i="1"/>
  <c r="D49" i="14" s="1"/>
  <c r="AP15" i="1"/>
  <c r="D45" i="14" s="1"/>
  <c r="AL15" i="1"/>
  <c r="D41" i="14" s="1"/>
  <c r="AW14" i="1"/>
  <c r="D52" i="13" s="1"/>
  <c r="AS14" i="1"/>
  <c r="D48" i="13" s="1"/>
  <c r="AO14" i="1"/>
  <c r="D44" i="13" s="1"/>
  <c r="AZ13" i="1"/>
  <c r="D55" i="12" s="1"/>
  <c r="AV13" i="1"/>
  <c r="D51" i="12" s="1"/>
  <c r="AR13" i="1"/>
  <c r="D47" i="12" s="1"/>
  <c r="AN13" i="1"/>
  <c r="D43" i="12" s="1"/>
  <c r="AY12" i="1"/>
  <c r="D54" i="11" s="1"/>
  <c r="AU12" i="1"/>
  <c r="D50" i="11" s="1"/>
  <c r="AQ12" i="1"/>
  <c r="D46" i="11" s="1"/>
  <c r="AM12" i="1"/>
  <c r="D42" i="11" s="1"/>
  <c r="AX11" i="1"/>
  <c r="D53" i="10" s="1"/>
  <c r="AT11" i="1"/>
  <c r="D49" i="10" s="1"/>
  <c r="AP11" i="1"/>
  <c r="D45" i="10" s="1"/>
  <c r="AL11" i="1"/>
  <c r="D41" i="10" s="1"/>
  <c r="AW10" i="1"/>
  <c r="D52" i="9" s="1"/>
  <c r="AS10" i="1"/>
  <c r="D48" i="9" s="1"/>
  <c r="AO10" i="1"/>
  <c r="D44" i="9" s="1"/>
  <c r="AZ9" i="1"/>
  <c r="D55" i="3" s="1"/>
  <c r="AV9" i="1"/>
  <c r="D51" i="3" s="1"/>
  <c r="AR9" i="1"/>
  <c r="D47" i="3" s="1"/>
  <c r="AN9" i="1"/>
  <c r="D43" i="3" s="1"/>
  <c r="AY5" i="1"/>
  <c r="AU5" i="1"/>
  <c r="AQ5" i="1"/>
  <c r="AO29" i="1"/>
  <c r="D44" i="28" s="1"/>
  <c r="AZ28" i="1"/>
  <c r="D55" i="27" s="1"/>
  <c r="AY29" i="1"/>
  <c r="D54" i="28" s="1"/>
  <c r="AU29" i="1"/>
  <c r="D50" i="28" s="1"/>
  <c r="AQ29" i="1"/>
  <c r="D46" i="28" s="1"/>
  <c r="AM29" i="1"/>
  <c r="D42" i="28" s="1"/>
  <c r="AX28" i="1"/>
  <c r="D53" i="27" s="1"/>
  <c r="AT28" i="1"/>
  <c r="D49" i="27" s="1"/>
  <c r="AP28" i="1"/>
  <c r="D45" i="27" s="1"/>
  <c r="AL28" i="1"/>
  <c r="D41" i="27" s="1"/>
  <c r="AW27" i="1"/>
  <c r="D52" i="26" s="1"/>
  <c r="AS27" i="1"/>
  <c r="D48" i="26" s="1"/>
  <c r="AO27" i="1"/>
  <c r="D44" i="26" s="1"/>
  <c r="AZ26" i="1"/>
  <c r="D55" i="25" s="1"/>
  <c r="AV26" i="1"/>
  <c r="D51" i="25" s="1"/>
  <c r="AR26" i="1"/>
  <c r="D47" i="25" s="1"/>
  <c r="AN26" i="1"/>
  <c r="D43" i="25" s="1"/>
  <c r="AY25" i="1"/>
  <c r="D54" i="24" s="1"/>
  <c r="AU25" i="1"/>
  <c r="D50" i="24" s="1"/>
  <c r="AQ25" i="1"/>
  <c r="D46" i="24" s="1"/>
  <c r="AM25" i="1"/>
  <c r="D42" i="24" s="1"/>
  <c r="AX24" i="1"/>
  <c r="D53" i="23" s="1"/>
  <c r="AT24" i="1"/>
  <c r="D49" i="23" s="1"/>
  <c r="AP24" i="1"/>
  <c r="D45" i="23" s="1"/>
  <c r="AL24" i="1"/>
  <c r="D41" i="23" s="1"/>
  <c r="AW23" i="1"/>
  <c r="D52" i="22" s="1"/>
  <c r="AS23" i="1"/>
  <c r="D48" i="22" s="1"/>
  <c r="AO23" i="1"/>
  <c r="D44" i="22" s="1"/>
  <c r="AZ22" i="1"/>
  <c r="D55" i="21" s="1"/>
  <c r="AV22" i="1"/>
  <c r="D51" i="21" s="1"/>
  <c r="AR22" i="1"/>
  <c r="D47" i="21" s="1"/>
  <c r="AN22" i="1"/>
  <c r="D43" i="21" s="1"/>
  <c r="AY21" i="1"/>
  <c r="D54" i="20" s="1"/>
  <c r="AU21" i="1"/>
  <c r="D50" i="20" s="1"/>
  <c r="AQ21" i="1"/>
  <c r="D46" i="20" s="1"/>
  <c r="AM21" i="1"/>
  <c r="D42" i="20" s="1"/>
  <c r="AX20" i="1"/>
  <c r="D53" i="19" s="1"/>
  <c r="AT20" i="1"/>
  <c r="D49" i="19" s="1"/>
  <c r="AP20" i="1"/>
  <c r="D45" i="19" s="1"/>
  <c r="AL20" i="1"/>
  <c r="D41" i="19" s="1"/>
  <c r="AW19" i="1"/>
  <c r="D52" i="18" s="1"/>
  <c r="AS19" i="1"/>
  <c r="D48" i="18" s="1"/>
  <c r="AO19" i="1"/>
  <c r="D44" i="18" s="1"/>
  <c r="AZ18" i="1"/>
  <c r="D55" i="17" s="1"/>
  <c r="AV18" i="1"/>
  <c r="D51" i="17" s="1"/>
  <c r="AR18" i="1"/>
  <c r="D47" i="17" s="1"/>
  <c r="AN18" i="1"/>
  <c r="D43" i="17" s="1"/>
  <c r="AY17" i="1"/>
  <c r="D54" i="16" s="1"/>
  <c r="AU17" i="1"/>
  <c r="D50" i="16" s="1"/>
  <c r="AQ17" i="1"/>
  <c r="D46" i="16" s="1"/>
  <c r="AM17" i="1"/>
  <c r="D42" i="16" s="1"/>
  <c r="AX16" i="1"/>
  <c r="D53" i="15" s="1"/>
  <c r="AT16" i="1"/>
  <c r="D49" i="15" s="1"/>
  <c r="AP16" i="1"/>
  <c r="D45" i="15" s="1"/>
  <c r="AL16" i="1"/>
  <c r="D41" i="15" s="1"/>
  <c r="AW15" i="1"/>
  <c r="D52" i="14" s="1"/>
  <c r="AS15" i="1"/>
  <c r="D48" i="14" s="1"/>
  <c r="AO15" i="1"/>
  <c r="D44" i="14" s="1"/>
  <c r="AZ14" i="1"/>
  <c r="D55" i="13" s="1"/>
  <c r="AV14" i="1"/>
  <c r="D51" i="13" s="1"/>
  <c r="AR14" i="1"/>
  <c r="D47" i="13" s="1"/>
  <c r="AN14" i="1"/>
  <c r="D43" i="13" s="1"/>
  <c r="AY13" i="1"/>
  <c r="D54" i="12" s="1"/>
  <c r="AU13" i="1"/>
  <c r="D50" i="12" s="1"/>
  <c r="AQ13" i="1"/>
  <c r="D46" i="12" s="1"/>
  <c r="AM13" i="1"/>
  <c r="D42" i="12" s="1"/>
  <c r="AX12" i="1"/>
  <c r="D53" i="11" s="1"/>
  <c r="AT12" i="1"/>
  <c r="D49" i="11" s="1"/>
  <c r="AP12" i="1"/>
  <c r="D45" i="11" s="1"/>
  <c r="AL12" i="1"/>
  <c r="D41" i="11" s="1"/>
  <c r="AW11" i="1"/>
  <c r="D52" i="10" s="1"/>
  <c r="AS11" i="1"/>
  <c r="D48" i="10" s="1"/>
  <c r="AO11" i="1"/>
  <c r="D44" i="10" s="1"/>
  <c r="AZ10" i="1"/>
  <c r="D55" i="9" s="1"/>
  <c r="AV10" i="1"/>
  <c r="D51" i="9" s="1"/>
  <c r="AR10" i="1"/>
  <c r="D47" i="9" s="1"/>
  <c r="AN10" i="1"/>
  <c r="D43" i="9" s="1"/>
  <c r="AY9" i="1"/>
  <c r="D54" i="3" s="1"/>
  <c r="AU9" i="1"/>
  <c r="D50" i="3" s="1"/>
  <c r="AQ9" i="1"/>
  <c r="D46" i="3" s="1"/>
  <c r="AM9" i="1"/>
  <c r="D42" i="3" s="1"/>
  <c r="AX5" i="1"/>
  <c r="AT5" i="1"/>
  <c r="AP5" i="1"/>
  <c r="AL5" i="1"/>
  <c r="AX29" i="1"/>
  <c r="D53" i="28" s="1"/>
  <c r="AT29" i="1"/>
  <c r="D49" i="28" s="1"/>
  <c r="AP29" i="1"/>
  <c r="D45" i="28" s="1"/>
  <c r="AL29" i="1"/>
  <c r="D41" i="28" s="1"/>
  <c r="AW28" i="1"/>
  <c r="D52" i="27" s="1"/>
  <c r="AS28" i="1"/>
  <c r="D48" i="27" s="1"/>
  <c r="AO28" i="1"/>
  <c r="D44" i="27" s="1"/>
  <c r="AZ27" i="1"/>
  <c r="D55" i="26" s="1"/>
  <c r="AV27" i="1"/>
  <c r="D51" i="26" s="1"/>
  <c r="AR27" i="1"/>
  <c r="D47" i="26" s="1"/>
  <c r="AN27" i="1"/>
  <c r="D43" i="26" s="1"/>
  <c r="AY26" i="1"/>
  <c r="D54" i="25" s="1"/>
  <c r="AU26" i="1"/>
  <c r="D50" i="25" s="1"/>
  <c r="AQ26" i="1"/>
  <c r="D46" i="25" s="1"/>
  <c r="AM26" i="1"/>
  <c r="D42" i="25" s="1"/>
  <c r="AX25" i="1"/>
  <c r="D53" i="24" s="1"/>
  <c r="AT25" i="1"/>
  <c r="D49" i="24" s="1"/>
  <c r="AP25" i="1"/>
  <c r="D45" i="24" s="1"/>
  <c r="AL25" i="1"/>
  <c r="D41" i="24" s="1"/>
  <c r="AW24" i="1"/>
  <c r="D52" i="23" s="1"/>
  <c r="AS24" i="1"/>
  <c r="D48" i="23" s="1"/>
  <c r="AO24" i="1"/>
  <c r="D44" i="23" s="1"/>
  <c r="AZ23" i="1"/>
  <c r="D55" i="22" s="1"/>
  <c r="AV23" i="1"/>
  <c r="D51" i="22" s="1"/>
  <c r="AR23" i="1"/>
  <c r="D47" i="22" s="1"/>
  <c r="AN23" i="1"/>
  <c r="D43" i="22" s="1"/>
  <c r="AY22" i="1"/>
  <c r="D54" i="21" s="1"/>
  <c r="AU22" i="1"/>
  <c r="D50" i="21" s="1"/>
  <c r="AQ22" i="1"/>
  <c r="D46" i="21" s="1"/>
  <c r="AM22" i="1"/>
  <c r="D42" i="21" s="1"/>
  <c r="AX21" i="1"/>
  <c r="D53" i="20" s="1"/>
  <c r="AT21" i="1"/>
  <c r="D49" i="20" s="1"/>
  <c r="AP21" i="1"/>
  <c r="D45" i="20" s="1"/>
  <c r="AL21" i="1"/>
  <c r="D41" i="20" s="1"/>
  <c r="AW20" i="1"/>
  <c r="D52" i="19" s="1"/>
  <c r="AS20" i="1"/>
  <c r="D48" i="19" s="1"/>
  <c r="AO20" i="1"/>
  <c r="D44" i="19" s="1"/>
  <c r="AZ19" i="1"/>
  <c r="D55" i="18" s="1"/>
  <c r="AV19" i="1"/>
  <c r="D51" i="18" s="1"/>
  <c r="AR19" i="1"/>
  <c r="D47" i="18" s="1"/>
  <c r="AN19" i="1"/>
  <c r="D43" i="18" s="1"/>
  <c r="AY18" i="1"/>
  <c r="D54" i="17" s="1"/>
  <c r="AU18" i="1"/>
  <c r="D50" i="17" s="1"/>
  <c r="AQ18" i="1"/>
  <c r="D46" i="17" s="1"/>
  <c r="AM18" i="1"/>
  <c r="D42" i="17" s="1"/>
  <c r="AX17" i="1"/>
  <c r="D53" i="16" s="1"/>
  <c r="AT17" i="1"/>
  <c r="D49" i="16" s="1"/>
  <c r="AP17" i="1"/>
  <c r="D45" i="16" s="1"/>
  <c r="AL17" i="1"/>
  <c r="D41" i="16" s="1"/>
  <c r="AW16" i="1"/>
  <c r="D52" i="15" s="1"/>
  <c r="AS16" i="1"/>
  <c r="D48" i="15" s="1"/>
  <c r="AO16" i="1"/>
  <c r="D44" i="15" s="1"/>
  <c r="AZ15" i="1"/>
  <c r="D55" i="14" s="1"/>
  <c r="AV15" i="1"/>
  <c r="D51" i="14" s="1"/>
  <c r="AR15" i="1"/>
  <c r="D47" i="14" s="1"/>
  <c r="AN15" i="1"/>
  <c r="D43" i="14" s="1"/>
  <c r="AY14" i="1"/>
  <c r="D54" i="13" s="1"/>
  <c r="AU14" i="1"/>
  <c r="D50" i="13" s="1"/>
  <c r="AQ14" i="1"/>
  <c r="D46" i="13" s="1"/>
  <c r="AM14" i="1"/>
  <c r="D42" i="13" s="1"/>
  <c r="AX13" i="1"/>
  <c r="D53" i="12" s="1"/>
  <c r="AT13" i="1"/>
  <c r="D49" i="12" s="1"/>
  <c r="AP13" i="1"/>
  <c r="D45" i="12" s="1"/>
  <c r="AL13" i="1"/>
  <c r="D41" i="12" s="1"/>
  <c r="AW12" i="1"/>
  <c r="D52" i="11" s="1"/>
  <c r="AS12" i="1"/>
  <c r="D48" i="11" s="1"/>
  <c r="AO12" i="1"/>
  <c r="D44" i="11" s="1"/>
  <c r="AZ11" i="1"/>
  <c r="D55" i="10" s="1"/>
  <c r="AV11" i="1"/>
  <c r="D51" i="10" s="1"/>
  <c r="AR11" i="1"/>
  <c r="D47" i="10" s="1"/>
  <c r="AN11" i="1"/>
  <c r="D43" i="10" s="1"/>
  <c r="AY10" i="1"/>
  <c r="D54" i="9" s="1"/>
  <c r="AU10" i="1"/>
  <c r="D50" i="9" s="1"/>
  <c r="AQ10" i="1"/>
  <c r="D46" i="9" s="1"/>
  <c r="AM10" i="1"/>
  <c r="D42" i="9" s="1"/>
  <c r="AX9" i="1"/>
  <c r="D53" i="3" s="1"/>
  <c r="AT9" i="1"/>
  <c r="D49" i="3" s="1"/>
  <c r="AP9" i="1"/>
  <c r="D45" i="3" s="1"/>
  <c r="AL9" i="1"/>
  <c r="D41" i="3" s="1"/>
  <c r="AW5" i="1"/>
  <c r="AS5" i="1"/>
  <c r="AO5" i="1"/>
  <c r="AW29" i="1"/>
  <c r="D52" i="28" s="1"/>
  <c r="AV28" i="1"/>
  <c r="D51" i="27" s="1"/>
  <c r="AS29" i="1"/>
  <c r="D48" i="28" s="1"/>
  <c r="AU27" i="1"/>
  <c r="D50" i="26" s="1"/>
  <c r="AT26" i="1"/>
  <c r="D49" i="25" s="1"/>
  <c r="AS25" i="1"/>
  <c r="D48" i="24" s="1"/>
  <c r="AR24" i="1"/>
  <c r="D47" i="23" s="1"/>
  <c r="AQ23" i="1"/>
  <c r="D46" i="22" s="1"/>
  <c r="AP22" i="1"/>
  <c r="D45" i="21" s="1"/>
  <c r="AO21" i="1"/>
  <c r="D44" i="20" s="1"/>
  <c r="AN20" i="1"/>
  <c r="D43" i="19" s="1"/>
  <c r="AM19" i="1"/>
  <c r="D42" i="18" s="1"/>
  <c r="AL18" i="1"/>
  <c r="D41" i="17" s="1"/>
  <c r="AZ16" i="1"/>
  <c r="D55" i="15" s="1"/>
  <c r="AY15" i="1"/>
  <c r="D54" i="14" s="1"/>
  <c r="AX14" i="1"/>
  <c r="D53" i="13" s="1"/>
  <c r="AW13" i="1"/>
  <c r="D52" i="12" s="1"/>
  <c r="AV12" i="1"/>
  <c r="D51" i="11" s="1"/>
  <c r="AU11" i="1"/>
  <c r="D50" i="10" s="1"/>
  <c r="AT10" i="1"/>
  <c r="D49" i="9" s="1"/>
  <c r="AS9" i="1"/>
  <c r="D48" i="3" s="1"/>
  <c r="AR5" i="1"/>
  <c r="AZ20" i="1"/>
  <c r="D55" i="19" s="1"/>
  <c r="AX18" i="1"/>
  <c r="D53" i="17" s="1"/>
  <c r="AW17" i="1"/>
  <c r="D52" i="16" s="1"/>
  <c r="AU15" i="1"/>
  <c r="D50" i="14" s="1"/>
  <c r="AT14" i="1"/>
  <c r="D49" i="13" s="1"/>
  <c r="AR12" i="1"/>
  <c r="D47" i="11" s="1"/>
  <c r="AQ11" i="1"/>
  <c r="D46" i="10" s="1"/>
  <c r="AO9" i="1"/>
  <c r="D44" i="3" s="1"/>
  <c r="AN5" i="1"/>
  <c r="AX26" i="1"/>
  <c r="D53" i="25" s="1"/>
  <c r="AU23" i="1"/>
  <c r="D50" i="22" s="1"/>
  <c r="AR20" i="1"/>
  <c r="D47" i="19" s="1"/>
  <c r="AP18" i="1"/>
  <c r="D45" i="17" s="1"/>
  <c r="AM15" i="1"/>
  <c r="D42" i="14" s="1"/>
  <c r="AZ12" i="1"/>
  <c r="D55" i="11" s="1"/>
  <c r="AW9" i="1"/>
  <c r="D52" i="3" s="1"/>
  <c r="AR28" i="1"/>
  <c r="D47" i="27" s="1"/>
  <c r="AQ27" i="1"/>
  <c r="D46" i="26" s="1"/>
  <c r="AP26" i="1"/>
  <c r="D45" i="25" s="1"/>
  <c r="AO25" i="1"/>
  <c r="D44" i="24" s="1"/>
  <c r="AN24" i="1"/>
  <c r="D43" i="23" s="1"/>
  <c r="AM23" i="1"/>
  <c r="D42" i="22" s="1"/>
  <c r="AL22" i="1"/>
  <c r="D41" i="21" s="1"/>
  <c r="AY19" i="1"/>
  <c r="D54" i="18" s="1"/>
  <c r="AV16" i="1"/>
  <c r="D51" i="15" s="1"/>
  <c r="AS13" i="1"/>
  <c r="D48" i="12" s="1"/>
  <c r="AP10" i="1"/>
  <c r="D45" i="9" s="1"/>
  <c r="AT22" i="1"/>
  <c r="D49" i="21" s="1"/>
  <c r="AO17" i="1"/>
  <c r="D44" i="16" s="1"/>
  <c r="AX10" i="1"/>
  <c r="D53" i="9" s="1"/>
  <c r="AN28" i="1"/>
  <c r="D43" i="27" s="1"/>
  <c r="AM27" i="1"/>
  <c r="D42" i="26" s="1"/>
  <c r="AL26" i="1"/>
  <c r="D41" i="25" s="1"/>
  <c r="AZ24" i="1"/>
  <c r="D55" i="23" s="1"/>
  <c r="AY23" i="1"/>
  <c r="D54" i="22" s="1"/>
  <c r="AX22" i="1"/>
  <c r="D53" i="21" s="1"/>
  <c r="AW21" i="1"/>
  <c r="D52" i="20" s="1"/>
  <c r="AV20" i="1"/>
  <c r="D51" i="19" s="1"/>
  <c r="AU19" i="1"/>
  <c r="D50" i="18" s="1"/>
  <c r="AT18" i="1"/>
  <c r="D49" i="17" s="1"/>
  <c r="AS17" i="1"/>
  <c r="D48" i="16" s="1"/>
  <c r="AR16" i="1"/>
  <c r="D47" i="15" s="1"/>
  <c r="AQ15" i="1"/>
  <c r="D46" i="14" s="1"/>
  <c r="AP14" i="1"/>
  <c r="D45" i="13" s="1"/>
  <c r="AO13" i="1"/>
  <c r="D44" i="12" s="1"/>
  <c r="AN12" i="1"/>
  <c r="D43" i="11" s="1"/>
  <c r="AM11" i="1"/>
  <c r="D42" i="10" s="1"/>
  <c r="AL10" i="1"/>
  <c r="D41" i="9" s="1"/>
  <c r="AZ5" i="1"/>
  <c r="AY27" i="1"/>
  <c r="D54" i="26" s="1"/>
  <c r="AW25" i="1"/>
  <c r="D52" i="24" s="1"/>
  <c r="AV24" i="1"/>
  <c r="D51" i="23" s="1"/>
  <c r="AS21" i="1"/>
  <c r="D48" i="20" s="1"/>
  <c r="AQ19" i="1"/>
  <c r="D46" i="18" s="1"/>
  <c r="AN16" i="1"/>
  <c r="D43" i="15" s="1"/>
  <c r="AL14" i="1"/>
  <c r="D41" i="13" s="1"/>
  <c r="AY11" i="1"/>
  <c r="D54" i="10" s="1"/>
  <c r="AV5" i="1"/>
  <c r="Y9" i="1"/>
  <c r="D28" i="3" s="1"/>
  <c r="Y13" i="1"/>
  <c r="D28" i="12" s="1"/>
  <c r="Y17" i="1"/>
  <c r="D28" i="16" s="1"/>
  <c r="Y21" i="1"/>
  <c r="D28" i="20" s="1"/>
  <c r="Y25" i="1"/>
  <c r="D28" i="24" s="1"/>
  <c r="Y29" i="1"/>
  <c r="D28" i="28" s="1"/>
  <c r="Y10" i="1"/>
  <c r="D28" i="9" s="1"/>
  <c r="Y14" i="1"/>
  <c r="D28" i="13" s="1"/>
  <c r="Y18" i="1"/>
  <c r="D28" i="17" s="1"/>
  <c r="Y22" i="1"/>
  <c r="D28" i="21" s="1"/>
  <c r="Y26" i="1"/>
  <c r="D28" i="25" s="1"/>
  <c r="Y11" i="1"/>
  <c r="D28" i="10" s="1"/>
  <c r="Y15" i="1"/>
  <c r="D28" i="14" s="1"/>
  <c r="Y19" i="1"/>
  <c r="D28" i="18" s="1"/>
  <c r="Y23" i="1"/>
  <c r="D28" i="22" s="1"/>
  <c r="Y12" i="1"/>
  <c r="D28" i="11" s="1"/>
  <c r="Y20" i="1"/>
  <c r="D28" i="19" s="1"/>
  <c r="Y28" i="1"/>
  <c r="D28" i="27" s="1"/>
  <c r="Y5" i="1"/>
  <c r="Y27" i="1"/>
  <c r="D28" i="26" s="1"/>
  <c r="Y16" i="1"/>
  <c r="D28" i="15" s="1"/>
  <c r="Y24" i="1"/>
  <c r="R4" i="2"/>
  <c r="N25" i="1"/>
  <c r="D17" i="24" s="1"/>
  <c r="U4" i="4"/>
  <c r="Q4" i="4"/>
  <c r="M4" i="4"/>
  <c r="I4" i="4"/>
  <c r="V4" i="4"/>
  <c r="J4" i="4"/>
  <c r="T4" i="4"/>
  <c r="P4" i="4"/>
  <c r="L4" i="4"/>
  <c r="R4" i="4"/>
  <c r="W4" i="4"/>
  <c r="S4" i="4"/>
  <c r="O4" i="4"/>
  <c r="K4" i="4"/>
  <c r="N4" i="4"/>
  <c r="B22" i="5"/>
  <c r="D117" i="22"/>
  <c r="B10" i="5"/>
  <c r="D117" i="25"/>
  <c r="B21" i="5"/>
  <c r="D117" i="21"/>
  <c r="B9" i="5"/>
  <c r="D117" i="24"/>
  <c r="B20" i="5"/>
  <c r="B16" i="5"/>
  <c r="D117" i="27"/>
  <c r="D117" i="23"/>
  <c r="B19" i="5"/>
  <c r="B11" i="5"/>
  <c r="L24" i="1"/>
  <c r="D15" i="23" s="1"/>
  <c r="V26" i="1"/>
  <c r="D25" i="25" s="1"/>
  <c r="E26" i="1"/>
  <c r="D8" i="25" s="1"/>
  <c r="N28" i="1"/>
  <c r="D17" i="27" s="1"/>
  <c r="Z13" i="1"/>
  <c r="D29" i="12" s="1"/>
  <c r="P15" i="1"/>
  <c r="D19" i="14" s="1"/>
  <c r="I17" i="1"/>
  <c r="D12" i="16" s="1"/>
  <c r="R4" i="5"/>
  <c r="BF4" i="2"/>
  <c r="AX4" i="2"/>
  <c r="T19" i="1"/>
  <c r="D23" i="18" s="1"/>
  <c r="AE21" i="1"/>
  <c r="D34" i="20" s="1"/>
  <c r="G19" i="1"/>
  <c r="D10" i="18" s="1"/>
  <c r="O13" i="1"/>
  <c r="D18" i="12" s="1"/>
  <c r="AA15" i="1"/>
  <c r="D30" i="14" s="1"/>
  <c r="H15" i="1"/>
  <c r="D11" i="14" s="1"/>
  <c r="Q17" i="1"/>
  <c r="D20" i="16" s="1"/>
  <c r="AC19" i="1"/>
  <c r="D32" i="18" s="1"/>
  <c r="K19" i="1"/>
  <c r="D14" i="18" s="1"/>
  <c r="V21" i="1"/>
  <c r="D25" i="20" s="1"/>
  <c r="T13" i="1"/>
  <c r="D23" i="12" s="1"/>
  <c r="AE15" i="1"/>
  <c r="D34" i="14" s="1"/>
  <c r="L15" i="1"/>
  <c r="D15" i="14" s="1"/>
  <c r="V17" i="1"/>
  <c r="D25" i="16" s="1"/>
  <c r="E17" i="1"/>
  <c r="D8" i="16" s="1"/>
  <c r="O19" i="1"/>
  <c r="D18" i="18" s="1"/>
  <c r="AA21" i="1"/>
  <c r="D30" i="20" s="1"/>
  <c r="Q21" i="1"/>
  <c r="D20" i="20" s="1"/>
  <c r="AC23" i="1"/>
  <c r="D32" i="22" s="1"/>
  <c r="X23" i="1"/>
  <c r="D27" i="22" s="1"/>
  <c r="F23" i="1"/>
  <c r="D9" i="22" s="1"/>
  <c r="M21" i="1"/>
  <c r="D16" i="20" s="1"/>
  <c r="D118" i="27"/>
  <c r="AD4" i="2"/>
  <c r="AL4" i="2"/>
  <c r="V18" i="5"/>
  <c r="V14" i="5"/>
  <c r="B14" i="5" s="1"/>
  <c r="N12" i="5"/>
  <c r="F4" i="5"/>
  <c r="BJ4" i="2"/>
  <c r="AT4" i="2"/>
  <c r="Z4" i="2"/>
  <c r="N15" i="5"/>
  <c r="AP4" i="2"/>
  <c r="N25" i="5"/>
  <c r="D119" i="25" s="1"/>
  <c r="D118" i="24"/>
  <c r="V23" i="5"/>
  <c r="B23" i="5" s="1"/>
  <c r="V15" i="5"/>
  <c r="B26" i="5"/>
  <c r="V4" i="2"/>
  <c r="D118" i="25"/>
  <c r="V24" i="5"/>
  <c r="N18" i="5"/>
  <c r="B17" i="5"/>
  <c r="B13" i="5"/>
  <c r="V12" i="5"/>
  <c r="N28" i="5"/>
  <c r="BB4" i="2"/>
  <c r="J4" i="2"/>
  <c r="AF27" i="1"/>
  <c r="D35" i="26" s="1"/>
  <c r="H4" i="4"/>
  <c r="F4" i="4"/>
  <c r="E4" i="4"/>
  <c r="G4" i="4"/>
  <c r="F4" i="2"/>
  <c r="BN4" i="2"/>
  <c r="AH4" i="5"/>
  <c r="Z4" i="5"/>
  <c r="AF3" i="5"/>
  <c r="AG27" i="5" s="1"/>
  <c r="D13" i="22"/>
  <c r="I21" i="1"/>
  <c r="D12" i="20" s="1"/>
  <c r="R23" i="1"/>
  <c r="D21" i="22" s="1"/>
  <c r="AD25" i="1"/>
  <c r="D33" i="24" s="1"/>
  <c r="E21" i="1"/>
  <c r="D8" i="20" s="1"/>
  <c r="N23" i="1"/>
  <c r="D17" i="22" s="1"/>
  <c r="V25" i="1"/>
  <c r="D25" i="24" s="1"/>
  <c r="T3" i="5"/>
  <c r="U8" i="5" s="1"/>
  <c r="D121" i="3" s="1"/>
  <c r="P3" i="5"/>
  <c r="Q25" i="5" s="1"/>
  <c r="L3" i="5"/>
  <c r="M12" i="5" s="1"/>
  <c r="H3" i="5"/>
  <c r="I28" i="5" s="1"/>
  <c r="M20" i="1"/>
  <c r="D16" i="19" s="1"/>
  <c r="I20" i="1"/>
  <c r="D12" i="19" s="1"/>
  <c r="E20" i="1"/>
  <c r="D8" i="19" s="1"/>
  <c r="AC22" i="1"/>
  <c r="D32" i="21" s="1"/>
  <c r="X22" i="1"/>
  <c r="D27" i="21" s="1"/>
  <c r="R22" i="1"/>
  <c r="D21" i="21" s="1"/>
  <c r="N22" i="1"/>
  <c r="D17" i="21" s="1"/>
  <c r="D13" i="21"/>
  <c r="F22" i="1"/>
  <c r="D9" i="21" s="1"/>
  <c r="AD24" i="1"/>
  <c r="D33" i="23" s="1"/>
  <c r="Z24" i="1"/>
  <c r="D29" i="23" s="1"/>
  <c r="T24" i="1"/>
  <c r="D23" i="23" s="1"/>
  <c r="O24" i="1"/>
  <c r="D18" i="23" s="1"/>
  <c r="K24" i="1"/>
  <c r="D14" i="23" s="1"/>
  <c r="G24" i="1"/>
  <c r="D10" i="23" s="1"/>
  <c r="AE26" i="1"/>
  <c r="D34" i="25" s="1"/>
  <c r="AA26" i="1"/>
  <c r="D30" i="25" s="1"/>
  <c r="U26" i="1"/>
  <c r="D24" i="25" s="1"/>
  <c r="P26" i="1"/>
  <c r="D19" i="25" s="1"/>
  <c r="L26" i="1"/>
  <c r="D15" i="25" s="1"/>
  <c r="H26" i="1"/>
  <c r="D11" i="25" s="1"/>
  <c r="AG28" i="1"/>
  <c r="D36" i="27" s="1"/>
  <c r="AB28" i="1"/>
  <c r="D31" i="27" s="1"/>
  <c r="V28" i="1"/>
  <c r="D25" i="27" s="1"/>
  <c r="Q28" i="1"/>
  <c r="D20" i="27" s="1"/>
  <c r="M28" i="1"/>
  <c r="D16" i="27" s="1"/>
  <c r="I28" i="1"/>
  <c r="D12" i="27" s="1"/>
  <c r="E28" i="1"/>
  <c r="D8" i="27" s="1"/>
  <c r="AC13" i="1"/>
  <c r="D32" i="12" s="1"/>
  <c r="X13" i="1"/>
  <c r="D27" i="12" s="1"/>
  <c r="R13" i="1"/>
  <c r="D21" i="12" s="1"/>
  <c r="N13" i="1"/>
  <c r="D17" i="12" s="1"/>
  <c r="D13" i="12"/>
  <c r="F13" i="1"/>
  <c r="D9" i="12" s="1"/>
  <c r="AD15" i="1"/>
  <c r="D33" i="14" s="1"/>
  <c r="Z15" i="1"/>
  <c r="D29" i="14" s="1"/>
  <c r="T15" i="1"/>
  <c r="D23" i="14" s="1"/>
  <c r="O15" i="1"/>
  <c r="D18" i="14" s="1"/>
  <c r="K15" i="1"/>
  <c r="D14" i="14" s="1"/>
  <c r="G15" i="1"/>
  <c r="D10" i="14" s="1"/>
  <c r="AE17" i="1"/>
  <c r="D34" i="16" s="1"/>
  <c r="AA17" i="1"/>
  <c r="D30" i="16" s="1"/>
  <c r="U17" i="1"/>
  <c r="D24" i="16" s="1"/>
  <c r="P17" i="1"/>
  <c r="D19" i="16" s="1"/>
  <c r="L17" i="1"/>
  <c r="D15" i="16" s="1"/>
  <c r="H17" i="1"/>
  <c r="D11" i="16" s="1"/>
  <c r="AG19" i="1"/>
  <c r="D36" i="18" s="1"/>
  <c r="AB19" i="1"/>
  <c r="D31" i="18" s="1"/>
  <c r="X19" i="1"/>
  <c r="D27" i="18" s="1"/>
  <c r="R19" i="1"/>
  <c r="D21" i="18" s="1"/>
  <c r="N19" i="1"/>
  <c r="D17" i="18" s="1"/>
  <c r="D13" i="18"/>
  <c r="F19" i="1"/>
  <c r="D9" i="18" s="1"/>
  <c r="AD21" i="1"/>
  <c r="D33" i="20" s="1"/>
  <c r="Z21" i="1"/>
  <c r="D29" i="20" s="1"/>
  <c r="U21" i="1"/>
  <c r="D24" i="20" s="1"/>
  <c r="P21" i="1"/>
  <c r="D19" i="20" s="1"/>
  <c r="L21" i="1"/>
  <c r="D15" i="20" s="1"/>
  <c r="H21" i="1"/>
  <c r="D11" i="20" s="1"/>
  <c r="AG23" i="1"/>
  <c r="D36" i="22" s="1"/>
  <c r="AB23" i="1"/>
  <c r="D31" i="22" s="1"/>
  <c r="V23" i="1"/>
  <c r="D25" i="22" s="1"/>
  <c r="Q23" i="1"/>
  <c r="D20" i="22" s="1"/>
  <c r="M23" i="1"/>
  <c r="D16" i="22" s="1"/>
  <c r="I23" i="1"/>
  <c r="D12" i="22" s="1"/>
  <c r="E23" i="1"/>
  <c r="D8" i="22" s="1"/>
  <c r="AB25" i="1"/>
  <c r="D31" i="24" s="1"/>
  <c r="T25" i="1"/>
  <c r="D23" i="24" s="1"/>
  <c r="M25" i="1"/>
  <c r="D16" i="24" s="1"/>
  <c r="AC16" i="1"/>
  <c r="D32" i="15" s="1"/>
  <c r="X16" i="1"/>
  <c r="D27" i="15" s="1"/>
  <c r="R16" i="1"/>
  <c r="D21" i="15" s="1"/>
  <c r="N16" i="1"/>
  <c r="D17" i="15" s="1"/>
  <c r="D13" i="15"/>
  <c r="F16" i="1"/>
  <c r="D9" i="15" s="1"/>
  <c r="AD18" i="1"/>
  <c r="D33" i="17" s="1"/>
  <c r="Z18" i="1"/>
  <c r="D29" i="17" s="1"/>
  <c r="T18" i="1"/>
  <c r="D23" i="17" s="1"/>
  <c r="O18" i="1"/>
  <c r="D18" i="17" s="1"/>
  <c r="K18" i="1"/>
  <c r="D14" i="17" s="1"/>
  <c r="G18" i="1"/>
  <c r="D10" i="17" s="1"/>
  <c r="AE20" i="1"/>
  <c r="D34" i="19" s="1"/>
  <c r="AA20" i="1"/>
  <c r="D30" i="19" s="1"/>
  <c r="U20" i="1"/>
  <c r="D24" i="19" s="1"/>
  <c r="P20" i="1"/>
  <c r="D19" i="19" s="1"/>
  <c r="L20" i="1"/>
  <c r="D15" i="19" s="1"/>
  <c r="H20" i="1"/>
  <c r="D11" i="19" s="1"/>
  <c r="AG22" i="1"/>
  <c r="D36" i="21" s="1"/>
  <c r="AB22" i="1"/>
  <c r="D31" i="21" s="1"/>
  <c r="V22" i="1"/>
  <c r="D25" i="21" s="1"/>
  <c r="Q22" i="1"/>
  <c r="D20" i="21" s="1"/>
  <c r="M22" i="1"/>
  <c r="D16" i="21" s="1"/>
  <c r="I22" i="1"/>
  <c r="D12" i="21" s="1"/>
  <c r="E22" i="1"/>
  <c r="D8" i="21" s="1"/>
  <c r="AC24" i="1"/>
  <c r="D32" i="23" s="1"/>
  <c r="X24" i="1"/>
  <c r="D27" i="23" s="1"/>
  <c r="R24" i="1"/>
  <c r="D21" i="23" s="1"/>
  <c r="N24" i="1"/>
  <c r="D17" i="23" s="1"/>
  <c r="D13" i="23"/>
  <c r="F24" i="1"/>
  <c r="D9" i="23" s="1"/>
  <c r="AD26" i="1"/>
  <c r="D33" i="25" s="1"/>
  <c r="Z26" i="1"/>
  <c r="D29" i="25" s="1"/>
  <c r="T26" i="1"/>
  <c r="D23" i="25" s="1"/>
  <c r="O26" i="1"/>
  <c r="D18" i="25" s="1"/>
  <c r="K26" i="1"/>
  <c r="D14" i="25" s="1"/>
  <c r="G26" i="1"/>
  <c r="D10" i="25" s="1"/>
  <c r="AE28" i="1"/>
  <c r="D34" i="27" s="1"/>
  <c r="AA28" i="1"/>
  <c r="D30" i="27" s="1"/>
  <c r="U28" i="1"/>
  <c r="D24" i="27" s="1"/>
  <c r="P28" i="1"/>
  <c r="D19" i="27" s="1"/>
  <c r="L28" i="1"/>
  <c r="D15" i="27" s="1"/>
  <c r="H28" i="1"/>
  <c r="D11" i="27" s="1"/>
  <c r="AG13" i="1"/>
  <c r="D36" i="12" s="1"/>
  <c r="AB13" i="1"/>
  <c r="D31" i="12" s="1"/>
  <c r="V13" i="1"/>
  <c r="D25" i="12" s="1"/>
  <c r="Q13" i="1"/>
  <c r="D20" i="12" s="1"/>
  <c r="M13" i="1"/>
  <c r="D16" i="12" s="1"/>
  <c r="I13" i="1"/>
  <c r="D12" i="12" s="1"/>
  <c r="E13" i="1"/>
  <c r="D8" i="12" s="1"/>
  <c r="AC15" i="1"/>
  <c r="D32" i="14" s="1"/>
  <c r="X15" i="1"/>
  <c r="D27" i="14" s="1"/>
  <c r="R15" i="1"/>
  <c r="D21" i="14" s="1"/>
  <c r="N15" i="1"/>
  <c r="D17" i="14" s="1"/>
  <c r="D13" i="14"/>
  <c r="F15" i="1"/>
  <c r="D9" i="14" s="1"/>
  <c r="AD17" i="1"/>
  <c r="D33" i="16" s="1"/>
  <c r="Z17" i="1"/>
  <c r="D29" i="16" s="1"/>
  <c r="T17" i="1"/>
  <c r="D23" i="16" s="1"/>
  <c r="O17" i="1"/>
  <c r="D18" i="16" s="1"/>
  <c r="K17" i="1"/>
  <c r="D14" i="16" s="1"/>
  <c r="G17" i="1"/>
  <c r="D10" i="16" s="1"/>
  <c r="AE19" i="1"/>
  <c r="D34" i="18" s="1"/>
  <c r="AA19" i="1"/>
  <c r="D30" i="18" s="1"/>
  <c r="V19" i="1"/>
  <c r="D25" i="18" s="1"/>
  <c r="Q19" i="1"/>
  <c r="D20" i="18" s="1"/>
  <c r="M19" i="1"/>
  <c r="D16" i="18" s="1"/>
  <c r="I19" i="1"/>
  <c r="D12" i="18" s="1"/>
  <c r="E19" i="1"/>
  <c r="D8" i="18" s="1"/>
  <c r="AC21" i="1"/>
  <c r="D32" i="20" s="1"/>
  <c r="X21" i="1"/>
  <c r="D27" i="20" s="1"/>
  <c r="T21" i="1"/>
  <c r="D23" i="20" s="1"/>
  <c r="O21" i="1"/>
  <c r="D18" i="20" s="1"/>
  <c r="K21" i="1"/>
  <c r="D14" i="20" s="1"/>
  <c r="G21" i="1"/>
  <c r="D10" i="20" s="1"/>
  <c r="AE23" i="1"/>
  <c r="D34" i="22" s="1"/>
  <c r="AA23" i="1"/>
  <c r="D30" i="22" s="1"/>
  <c r="U23" i="1"/>
  <c r="D24" i="22" s="1"/>
  <c r="P23" i="1"/>
  <c r="D19" i="22" s="1"/>
  <c r="L23" i="1"/>
  <c r="D15" i="22" s="1"/>
  <c r="H23" i="1"/>
  <c r="D11" i="22" s="1"/>
  <c r="AG25" i="1"/>
  <c r="D36" i="24" s="1"/>
  <c r="AA25" i="1"/>
  <c r="D30" i="24" s="1"/>
  <c r="R25" i="1"/>
  <c r="D21" i="24" s="1"/>
  <c r="L25" i="1"/>
  <c r="D15" i="24" s="1"/>
  <c r="AD12" i="1"/>
  <c r="D33" i="11" s="1"/>
  <c r="Z12" i="1"/>
  <c r="D29" i="11" s="1"/>
  <c r="T12" i="1"/>
  <c r="D23" i="11" s="1"/>
  <c r="O12" i="1"/>
  <c r="D18" i="11" s="1"/>
  <c r="K12" i="1"/>
  <c r="D14" i="11" s="1"/>
  <c r="G12" i="1"/>
  <c r="D10" i="11" s="1"/>
  <c r="AE14" i="1"/>
  <c r="D34" i="13" s="1"/>
  <c r="AA14" i="1"/>
  <c r="D30" i="13" s="1"/>
  <c r="U14" i="1"/>
  <c r="D24" i="13" s="1"/>
  <c r="P14" i="1"/>
  <c r="D19" i="13" s="1"/>
  <c r="L14" i="1"/>
  <c r="D15" i="13" s="1"/>
  <c r="H14" i="1"/>
  <c r="D11" i="13" s="1"/>
  <c r="AG16" i="1"/>
  <c r="D36" i="15" s="1"/>
  <c r="AB16" i="1"/>
  <c r="D31" i="15" s="1"/>
  <c r="V16" i="1"/>
  <c r="D25" i="15" s="1"/>
  <c r="Q16" i="1"/>
  <c r="D20" i="15" s="1"/>
  <c r="M16" i="1"/>
  <c r="D16" i="15" s="1"/>
  <c r="I16" i="1"/>
  <c r="D12" i="15" s="1"/>
  <c r="E16" i="1"/>
  <c r="D8" i="15" s="1"/>
  <c r="AC18" i="1"/>
  <c r="D32" i="17" s="1"/>
  <c r="X18" i="1"/>
  <c r="D27" i="17" s="1"/>
  <c r="R18" i="1"/>
  <c r="D21" i="17" s="1"/>
  <c r="N18" i="1"/>
  <c r="D17" i="17" s="1"/>
  <c r="D13" i="17"/>
  <c r="F18" i="1"/>
  <c r="D9" i="17" s="1"/>
  <c r="AD20" i="1"/>
  <c r="D33" i="19" s="1"/>
  <c r="Z20" i="1"/>
  <c r="D29" i="19" s="1"/>
  <c r="T20" i="1"/>
  <c r="D23" i="19" s="1"/>
  <c r="O20" i="1"/>
  <c r="D18" i="19" s="1"/>
  <c r="K20" i="1"/>
  <c r="D14" i="19" s="1"/>
  <c r="G20" i="1"/>
  <c r="D10" i="19" s="1"/>
  <c r="AE22" i="1"/>
  <c r="D34" i="21" s="1"/>
  <c r="AA22" i="1"/>
  <c r="D30" i="21" s="1"/>
  <c r="U22" i="1"/>
  <c r="D24" i="21" s="1"/>
  <c r="P22" i="1"/>
  <c r="D19" i="21" s="1"/>
  <c r="L22" i="1"/>
  <c r="D15" i="21" s="1"/>
  <c r="H22" i="1"/>
  <c r="D11" i="21" s="1"/>
  <c r="AG24" i="1"/>
  <c r="D36" i="23" s="1"/>
  <c r="AB24" i="1"/>
  <c r="D31" i="23" s="1"/>
  <c r="V24" i="1"/>
  <c r="D25" i="23" s="1"/>
  <c r="Q24" i="1"/>
  <c r="D20" i="23" s="1"/>
  <c r="M24" i="1"/>
  <c r="D16" i="23" s="1"/>
  <c r="I24" i="1"/>
  <c r="D12" i="23" s="1"/>
  <c r="E24" i="1"/>
  <c r="D8" i="23" s="1"/>
  <c r="AC26" i="1"/>
  <c r="D32" i="25" s="1"/>
  <c r="X26" i="1"/>
  <c r="D27" i="25" s="1"/>
  <c r="R26" i="1"/>
  <c r="D21" i="25" s="1"/>
  <c r="N26" i="1"/>
  <c r="D17" i="25" s="1"/>
  <c r="D13" i="25"/>
  <c r="F26" i="1"/>
  <c r="D9" i="25" s="1"/>
  <c r="AD28" i="1"/>
  <c r="D33" i="27" s="1"/>
  <c r="Z28" i="1"/>
  <c r="D29" i="27" s="1"/>
  <c r="T28" i="1"/>
  <c r="D23" i="27" s="1"/>
  <c r="O28" i="1"/>
  <c r="D18" i="27" s="1"/>
  <c r="K28" i="1"/>
  <c r="D14" i="27" s="1"/>
  <c r="G28" i="1"/>
  <c r="D10" i="27" s="1"/>
  <c r="AE13" i="1"/>
  <c r="D34" i="12" s="1"/>
  <c r="AA13" i="1"/>
  <c r="D30" i="12" s="1"/>
  <c r="U13" i="1"/>
  <c r="D24" i="12" s="1"/>
  <c r="P13" i="1"/>
  <c r="D19" i="12" s="1"/>
  <c r="L13" i="1"/>
  <c r="D15" i="12" s="1"/>
  <c r="H13" i="1"/>
  <c r="D11" i="12" s="1"/>
  <c r="AG15" i="1"/>
  <c r="D36" i="14" s="1"/>
  <c r="AB15" i="1"/>
  <c r="D31" i="14" s="1"/>
  <c r="V15" i="1"/>
  <c r="D25" i="14" s="1"/>
  <c r="Q15" i="1"/>
  <c r="D20" i="14" s="1"/>
  <c r="M15" i="1"/>
  <c r="D16" i="14" s="1"/>
  <c r="I15" i="1"/>
  <c r="D12" i="14" s="1"/>
  <c r="E15" i="1"/>
  <c r="D8" i="14" s="1"/>
  <c r="AC17" i="1"/>
  <c r="D32" i="16" s="1"/>
  <c r="X17" i="1"/>
  <c r="D27" i="16" s="1"/>
  <c r="R17" i="1"/>
  <c r="D21" i="16" s="1"/>
  <c r="N17" i="1"/>
  <c r="D17" i="16" s="1"/>
  <c r="D13" i="16"/>
  <c r="F17" i="1"/>
  <c r="D9" i="16" s="1"/>
  <c r="AD19" i="1"/>
  <c r="D33" i="18" s="1"/>
  <c r="Z19" i="1"/>
  <c r="D29" i="18" s="1"/>
  <c r="U19" i="1"/>
  <c r="D24" i="18" s="1"/>
  <c r="P19" i="1"/>
  <c r="D19" i="18" s="1"/>
  <c r="L19" i="1"/>
  <c r="D15" i="18" s="1"/>
  <c r="H19" i="1"/>
  <c r="D11" i="18" s="1"/>
  <c r="AG21" i="1"/>
  <c r="D36" i="20" s="1"/>
  <c r="AB21" i="1"/>
  <c r="D31" i="20" s="1"/>
  <c r="W21" i="1"/>
  <c r="D26" i="20" s="1"/>
  <c r="R21" i="1"/>
  <c r="D21" i="20" s="1"/>
  <c r="N21" i="1"/>
  <c r="D17" i="20" s="1"/>
  <c r="D13" i="20"/>
  <c r="F21" i="1"/>
  <c r="D9" i="20" s="1"/>
  <c r="AD23" i="1"/>
  <c r="D33" i="22" s="1"/>
  <c r="Z23" i="1"/>
  <c r="D29" i="22" s="1"/>
  <c r="T23" i="1"/>
  <c r="D23" i="22" s="1"/>
  <c r="O23" i="1"/>
  <c r="D18" i="22" s="1"/>
  <c r="K23" i="1"/>
  <c r="D14" i="22" s="1"/>
  <c r="G23" i="1"/>
  <c r="D10" i="22" s="1"/>
  <c r="AE25" i="1"/>
  <c r="D34" i="24" s="1"/>
  <c r="Z25" i="1"/>
  <c r="D29" i="24" s="1"/>
  <c r="Q25" i="1"/>
  <c r="D20" i="24" s="1"/>
  <c r="AG5" i="1"/>
  <c r="AF5" i="1"/>
  <c r="AA5" i="1"/>
  <c r="W5" i="1"/>
  <c r="AD5" i="1"/>
  <c r="Z5" i="1"/>
  <c r="V5" i="1"/>
  <c r="T5" i="1"/>
  <c r="AE5" i="1"/>
  <c r="AH5" i="1"/>
  <c r="AC5" i="1"/>
  <c r="U5" i="1"/>
  <c r="AI5" i="1"/>
  <c r="AB5" i="1"/>
  <c r="X5" i="1"/>
  <c r="AE29" i="1"/>
  <c r="D34" i="28" s="1"/>
  <c r="S5" i="1"/>
  <c r="S9" i="1"/>
  <c r="D22" i="3" s="1"/>
  <c r="S13" i="1"/>
  <c r="D22" i="12" s="1"/>
  <c r="S17" i="1"/>
  <c r="D22" i="16" s="1"/>
  <c r="S21" i="1"/>
  <c r="D22" i="20" s="1"/>
  <c r="S25" i="1"/>
  <c r="D22" i="24" s="1"/>
  <c r="S29" i="1"/>
  <c r="D22" i="28" s="1"/>
  <c r="S23" i="1"/>
  <c r="D22" i="22" s="1"/>
  <c r="S12" i="1"/>
  <c r="D22" i="11" s="1"/>
  <c r="S20" i="1"/>
  <c r="D22" i="19" s="1"/>
  <c r="S28" i="1"/>
  <c r="D22" i="27" s="1"/>
  <c r="S10" i="1"/>
  <c r="D22" i="9" s="1"/>
  <c r="S14" i="1"/>
  <c r="D22" i="13" s="1"/>
  <c r="S18" i="1"/>
  <c r="D22" i="17" s="1"/>
  <c r="S22" i="1"/>
  <c r="D22" i="21" s="1"/>
  <c r="S26" i="1"/>
  <c r="D22" i="25" s="1"/>
  <c r="S19" i="1"/>
  <c r="D22" i="18" s="1"/>
  <c r="S27" i="1"/>
  <c r="D22" i="26" s="1"/>
  <c r="S16" i="1"/>
  <c r="D22" i="15" s="1"/>
  <c r="S24" i="1"/>
  <c r="D22" i="23" s="1"/>
  <c r="S11" i="1"/>
  <c r="D22" i="10" s="1"/>
  <c r="S15" i="1"/>
  <c r="D22" i="14" s="1"/>
  <c r="E29" i="1"/>
  <c r="D8" i="28" s="1"/>
  <c r="C4" i="4"/>
  <c r="D4" i="4"/>
  <c r="AH12" i="1"/>
  <c r="AH16" i="1"/>
  <c r="AH20" i="1"/>
  <c r="AH22" i="1"/>
  <c r="AH19" i="1"/>
  <c r="AH9" i="1"/>
  <c r="AH13" i="1"/>
  <c r="AH17" i="1"/>
  <c r="AH21" i="1"/>
  <c r="AH15" i="1"/>
  <c r="AH10" i="1"/>
  <c r="AH14" i="1"/>
  <c r="AH18" i="1"/>
  <c r="AH11" i="1"/>
  <c r="AH23" i="1"/>
  <c r="Q5" i="1"/>
  <c r="M5" i="1"/>
  <c r="I5" i="1"/>
  <c r="E5" i="1"/>
  <c r="H5" i="1"/>
  <c r="AK5" i="1"/>
  <c r="P5" i="1"/>
  <c r="L5" i="1"/>
  <c r="K5" i="1"/>
  <c r="N5" i="1"/>
  <c r="F5" i="1"/>
  <c r="AJ5" i="1"/>
  <c r="O5" i="1"/>
  <c r="G5" i="1"/>
  <c r="R5" i="1"/>
  <c r="U25" i="1"/>
  <c r="D24" i="24" s="1"/>
  <c r="P25" i="1"/>
  <c r="D19" i="24" s="1"/>
  <c r="D13" i="24"/>
  <c r="D5" i="1"/>
  <c r="I25" i="1"/>
  <c r="D12" i="24" s="1"/>
  <c r="H25" i="1"/>
  <c r="D11" i="24" s="1"/>
  <c r="F25" i="1"/>
  <c r="D9" i="24" s="1"/>
  <c r="E25" i="1"/>
  <c r="AD27" i="1"/>
  <c r="D33" i="26" s="1"/>
  <c r="AC27" i="1"/>
  <c r="D32" i="26" s="1"/>
  <c r="AG27" i="1"/>
  <c r="D36" i="26" s="1"/>
  <c r="AA27" i="1"/>
  <c r="D30" i="26" s="1"/>
  <c r="AC25" i="1"/>
  <c r="D32" i="24" s="1"/>
  <c r="X25" i="1"/>
  <c r="D27" i="24" s="1"/>
  <c r="O25" i="1"/>
  <c r="D18" i="24" s="1"/>
  <c r="K25" i="1"/>
  <c r="D14" i="24" s="1"/>
  <c r="D10" i="24"/>
  <c r="AE27" i="1"/>
  <c r="D34" i="26" s="1"/>
  <c r="Z27" i="1"/>
  <c r="D29" i="26" s="1"/>
  <c r="X27" i="1"/>
  <c r="D27" i="26" s="1"/>
  <c r="AB27" i="1"/>
  <c r="D31" i="26" s="1"/>
  <c r="V27" i="1"/>
  <c r="D25" i="26" s="1"/>
  <c r="U27" i="1"/>
  <c r="D24" i="26" s="1"/>
  <c r="T27" i="1"/>
  <c r="D23" i="26" s="1"/>
  <c r="R27" i="1"/>
  <c r="D21" i="26" s="1"/>
  <c r="P27" i="1"/>
  <c r="D19" i="26" s="1"/>
  <c r="O27" i="1"/>
  <c r="D18" i="26" s="1"/>
  <c r="L27" i="1"/>
  <c r="D15" i="26" s="1"/>
  <c r="D13" i="26"/>
  <c r="N27" i="1"/>
  <c r="D17" i="26" s="1"/>
  <c r="I27" i="1"/>
  <c r="D12" i="26" s="1"/>
  <c r="Q27" i="1"/>
  <c r="D20" i="26" s="1"/>
  <c r="M27" i="1"/>
  <c r="D16" i="26" s="1"/>
  <c r="H27" i="1"/>
  <c r="D11" i="26" s="1"/>
  <c r="AG29" i="1"/>
  <c r="D36" i="28" s="1"/>
  <c r="W23" i="1"/>
  <c r="D26" i="22" s="1"/>
  <c r="K27" i="1"/>
  <c r="D14" i="26" s="1"/>
  <c r="F27" i="1"/>
  <c r="D9" i="26" s="1"/>
  <c r="AC29" i="1"/>
  <c r="D32" i="28" s="1"/>
  <c r="AF14" i="1"/>
  <c r="D35" i="13" s="1"/>
  <c r="AF15" i="1"/>
  <c r="D35" i="14" s="1"/>
  <c r="AF13" i="1"/>
  <c r="D35" i="12" s="1"/>
  <c r="AA29" i="1"/>
  <c r="D30" i="28" s="1"/>
  <c r="AF18" i="1"/>
  <c r="D35" i="17" s="1"/>
  <c r="AF16" i="1"/>
  <c r="D35" i="15" s="1"/>
  <c r="D28" i="23"/>
  <c r="AF25" i="1"/>
  <c r="D35" i="24" s="1"/>
  <c r="G27" i="1"/>
  <c r="D10" i="26" s="1"/>
  <c r="AF29" i="1"/>
  <c r="D35" i="28" s="1"/>
  <c r="AB29" i="1"/>
  <c r="D31" i="28" s="1"/>
  <c r="X29" i="1"/>
  <c r="D27" i="28" s="1"/>
  <c r="E27" i="1"/>
  <c r="AD29" i="1"/>
  <c r="D33" i="28" s="1"/>
  <c r="Z29" i="1"/>
  <c r="D29" i="28" s="1"/>
  <c r="V29" i="1"/>
  <c r="D25" i="28" s="1"/>
  <c r="U29" i="1"/>
  <c r="D24" i="28" s="1"/>
  <c r="W11" i="1"/>
  <c r="D26" i="10" s="1"/>
  <c r="W12" i="1"/>
  <c r="D26" i="11" s="1"/>
  <c r="W28" i="1"/>
  <c r="D26" i="27" s="1"/>
  <c r="W20" i="1"/>
  <c r="D26" i="19" s="1"/>
  <c r="W26" i="1"/>
  <c r="D26" i="25" s="1"/>
  <c r="W15" i="1"/>
  <c r="D26" i="14" s="1"/>
  <c r="W17" i="1"/>
  <c r="D26" i="16" s="1"/>
  <c r="W9" i="1"/>
  <c r="D26" i="3" s="1"/>
  <c r="W18" i="1"/>
  <c r="D26" i="17" s="1"/>
  <c r="T29" i="1"/>
  <c r="D23" i="28" s="1"/>
  <c r="R29" i="1"/>
  <c r="D21" i="28" s="1"/>
  <c r="Q29" i="1"/>
  <c r="D20" i="28" s="1"/>
  <c r="P29" i="1"/>
  <c r="D19" i="28" s="1"/>
  <c r="AF9" i="1"/>
  <c r="D35" i="3" s="1"/>
  <c r="AF20" i="1"/>
  <c r="D35" i="19" s="1"/>
  <c r="AF17" i="1"/>
  <c r="D35" i="16" s="1"/>
  <c r="O29" i="1"/>
  <c r="D18" i="28" s="1"/>
  <c r="AF10" i="1"/>
  <c r="D35" i="9" s="1"/>
  <c r="AF11" i="1"/>
  <c r="D35" i="10" s="1"/>
  <c r="AF22" i="1"/>
  <c r="D35" i="21" s="1"/>
  <c r="AF24" i="1"/>
  <c r="D35" i="23" s="1"/>
  <c r="AF26" i="1"/>
  <c r="D35" i="25" s="1"/>
  <c r="AF19" i="1"/>
  <c r="D35" i="18" s="1"/>
  <c r="AF21" i="1"/>
  <c r="D35" i="20" s="1"/>
  <c r="N29" i="1"/>
  <c r="D17" i="28" s="1"/>
  <c r="AF12" i="1"/>
  <c r="D35" i="11" s="1"/>
  <c r="AF28" i="1"/>
  <c r="D35" i="27" s="1"/>
  <c r="AF23" i="1"/>
  <c r="D35" i="22" s="1"/>
  <c r="L29" i="1"/>
  <c r="D15" i="28" s="1"/>
  <c r="D13" i="28"/>
  <c r="AR3" i="2"/>
  <c r="H29" i="1"/>
  <c r="D11" i="28" s="1"/>
  <c r="G29" i="1"/>
  <c r="D10" i="28" s="1"/>
  <c r="G3" i="29"/>
  <c r="K29" i="1"/>
  <c r="D14" i="28" s="1"/>
  <c r="F29" i="1"/>
  <c r="D9" i="28" s="1"/>
  <c r="D11" i="10"/>
  <c r="AB3" i="2"/>
  <c r="AC5" i="2" s="1"/>
  <c r="D65" i="3" s="1"/>
  <c r="P3" i="2"/>
  <c r="AB3" i="5"/>
  <c r="AC28" i="5" s="1"/>
  <c r="D125" i="28" s="1"/>
  <c r="X3" i="5"/>
  <c r="AV3" i="2"/>
  <c r="H3" i="2"/>
  <c r="BL3" i="2"/>
  <c r="AF3" i="2"/>
  <c r="W29" i="1"/>
  <c r="D26" i="28" s="1"/>
  <c r="W27" i="1"/>
  <c r="D26" i="26" s="1"/>
  <c r="W13" i="1"/>
  <c r="D26" i="12" s="1"/>
  <c r="W24" i="1"/>
  <c r="D26" i="23" s="1"/>
  <c r="W16" i="1"/>
  <c r="D26" i="15" s="1"/>
  <c r="W25" i="1"/>
  <c r="D26" i="24" s="1"/>
  <c r="W19" i="1"/>
  <c r="D26" i="18" s="1"/>
  <c r="W22" i="1"/>
  <c r="D26" i="21" s="1"/>
  <c r="W14" i="1"/>
  <c r="D26" i="13" s="1"/>
  <c r="W10" i="1"/>
  <c r="D26" i="9" s="1"/>
  <c r="C3" i="29"/>
  <c r="D3" i="2"/>
  <c r="M29" i="1"/>
  <c r="D16" i="28" s="1"/>
  <c r="I29" i="1"/>
  <c r="D12" i="28" s="1"/>
  <c r="X3" i="2"/>
  <c r="Y12" i="2" s="1"/>
  <c r="D64" i="15" s="1"/>
  <c r="T3" i="2"/>
  <c r="U13" i="2" s="1"/>
  <c r="D63" i="16" s="1"/>
  <c r="AZ3" i="2"/>
  <c r="BH3" i="2"/>
  <c r="D61" i="9"/>
  <c r="BD3" i="2"/>
  <c r="AN3" i="2"/>
  <c r="AJ3" i="2"/>
  <c r="D3" i="5"/>
  <c r="U24" i="5" l="1"/>
  <c r="U23" i="5"/>
  <c r="U15" i="5"/>
  <c r="U18" i="5"/>
  <c r="U14" i="5"/>
  <c r="U12" i="5"/>
  <c r="N4" i="5"/>
  <c r="D29" i="1"/>
  <c r="C29" i="1" s="1"/>
  <c r="D25" i="1"/>
  <c r="D27" i="1"/>
  <c r="C27" i="1" s="1"/>
  <c r="D24" i="1"/>
  <c r="C24" i="1" s="1"/>
  <c r="D26" i="1"/>
  <c r="C26" i="1" s="1"/>
  <c r="D28" i="1"/>
  <c r="C28" i="1" s="1"/>
  <c r="D37" i="17"/>
  <c r="D7" i="17" s="1"/>
  <c r="D14" i="29" s="1"/>
  <c r="D18" i="1"/>
  <c r="C18" i="1" s="1"/>
  <c r="D37" i="20"/>
  <c r="D7" i="20" s="1"/>
  <c r="D17" i="29" s="1"/>
  <c r="D21" i="1"/>
  <c r="C21" i="1" s="1"/>
  <c r="D37" i="18"/>
  <c r="D7" i="18" s="1"/>
  <c r="D15" i="29" s="1"/>
  <c r="D19" i="1"/>
  <c r="C19" i="1" s="1"/>
  <c r="D37" i="11"/>
  <c r="D7" i="11" s="1"/>
  <c r="D8" i="29" s="1"/>
  <c r="D12" i="1"/>
  <c r="C12" i="1" s="1"/>
  <c r="D37" i="10"/>
  <c r="D7" i="10" s="1"/>
  <c r="D7" i="29" s="1"/>
  <c r="D11" i="1"/>
  <c r="C11" i="1" s="1"/>
  <c r="D37" i="3"/>
  <c r="D7" i="3" s="1"/>
  <c r="D5" i="29" s="1"/>
  <c r="D9" i="1"/>
  <c r="C9" i="1" s="1"/>
  <c r="D37" i="13"/>
  <c r="D7" i="13" s="1"/>
  <c r="D10" i="29" s="1"/>
  <c r="D14" i="1"/>
  <c r="C14" i="1" s="1"/>
  <c r="D37" i="16"/>
  <c r="D7" i="16" s="1"/>
  <c r="D13" i="29" s="1"/>
  <c r="D17" i="1"/>
  <c r="C17" i="1" s="1"/>
  <c r="D37" i="21"/>
  <c r="D7" i="21" s="1"/>
  <c r="D18" i="29" s="1"/>
  <c r="D22" i="1"/>
  <c r="C22" i="1" s="1"/>
  <c r="D37" i="14"/>
  <c r="D7" i="14" s="1"/>
  <c r="D11" i="29" s="1"/>
  <c r="D15" i="1"/>
  <c r="C15" i="1" s="1"/>
  <c r="D37" i="15"/>
  <c r="D7" i="15" s="1"/>
  <c r="D12" i="29" s="1"/>
  <c r="D16" i="1"/>
  <c r="C16" i="1" s="1"/>
  <c r="D37" i="22"/>
  <c r="D7" i="22" s="1"/>
  <c r="D19" i="29" s="1"/>
  <c r="D23" i="1"/>
  <c r="C23" i="1" s="1"/>
  <c r="D37" i="9"/>
  <c r="D7" i="9" s="1"/>
  <c r="D6" i="29" s="1"/>
  <c r="D10" i="1"/>
  <c r="C10" i="1" s="1"/>
  <c r="D37" i="12"/>
  <c r="D7" i="12" s="1"/>
  <c r="D9" i="29" s="1"/>
  <c r="D13" i="1"/>
  <c r="C13" i="1" s="1"/>
  <c r="D37" i="19"/>
  <c r="D7" i="19" s="1"/>
  <c r="D16" i="29" s="1"/>
  <c r="D20" i="1"/>
  <c r="C20" i="1" s="1"/>
  <c r="D7" i="23"/>
  <c r="D20" i="29" s="1"/>
  <c r="D7" i="28"/>
  <c r="D25" i="29" s="1"/>
  <c r="D7" i="27"/>
  <c r="D24" i="29" s="1"/>
  <c r="D7" i="25"/>
  <c r="D22" i="29" s="1"/>
  <c r="B28" i="5"/>
  <c r="M18" i="5"/>
  <c r="I27" i="5"/>
  <c r="I26" i="5"/>
  <c r="I24" i="5"/>
  <c r="I25" i="5"/>
  <c r="I17" i="5"/>
  <c r="I15" i="5"/>
  <c r="I13" i="5"/>
  <c r="B18" i="5"/>
  <c r="B24" i="5"/>
  <c r="B15" i="5"/>
  <c r="B12" i="5"/>
  <c r="B25" i="5"/>
  <c r="D116" i="27"/>
  <c r="B27" i="5"/>
  <c r="D116" i="25"/>
  <c r="B4" i="2"/>
  <c r="J4" i="5"/>
  <c r="M15" i="5"/>
  <c r="I12" i="2"/>
  <c r="D60" i="15" s="1"/>
  <c r="I21" i="2"/>
  <c r="D60" i="24" s="1"/>
  <c r="M28" i="5"/>
  <c r="M25" i="5"/>
  <c r="M8" i="5"/>
  <c r="D119" i="3" s="1"/>
  <c r="V4" i="5"/>
  <c r="D121" i="15"/>
  <c r="D121" i="28"/>
  <c r="D119" i="13"/>
  <c r="D119" i="18"/>
  <c r="D119" i="12"/>
  <c r="D118" i="15"/>
  <c r="D118" i="26"/>
  <c r="D121" i="23"/>
  <c r="D120" i="28"/>
  <c r="D121" i="12"/>
  <c r="D118" i="17"/>
  <c r="D121" i="24"/>
  <c r="D119" i="15"/>
  <c r="D121" i="14"/>
  <c r="D121" i="18"/>
  <c r="AS25" i="2"/>
  <c r="D69" i="28" s="1"/>
  <c r="Q10" i="5"/>
  <c r="D120" i="10" s="1"/>
  <c r="Q16" i="5"/>
  <c r="D120" i="16" s="1"/>
  <c r="U18" i="2"/>
  <c r="D63" i="21" s="1"/>
  <c r="AW12" i="2"/>
  <c r="D70" i="15" s="1"/>
  <c r="AS5" i="2"/>
  <c r="D69" i="3" s="1"/>
  <c r="AS12" i="2"/>
  <c r="D69" i="15" s="1"/>
  <c r="AK15" i="2"/>
  <c r="D67" i="18" s="1"/>
  <c r="BA20" i="2"/>
  <c r="D71" i="23" s="1"/>
  <c r="BA9" i="2"/>
  <c r="D71" i="12" s="1"/>
  <c r="BE11" i="2"/>
  <c r="D72" i="14" s="1"/>
  <c r="BE12" i="2"/>
  <c r="D72" i="15" s="1"/>
  <c r="BI20" i="2"/>
  <c r="D73" i="23" s="1"/>
  <c r="BI15" i="2"/>
  <c r="D73" i="18" s="1"/>
  <c r="BI25" i="2"/>
  <c r="D73" i="28" s="1"/>
  <c r="Q20" i="2"/>
  <c r="D62" i="23" s="1"/>
  <c r="U7" i="2"/>
  <c r="D63" i="10" s="1"/>
  <c r="AW10" i="2"/>
  <c r="D71" i="13" s="1"/>
  <c r="AS18" i="2"/>
  <c r="D69" i="21" s="1"/>
  <c r="AK16" i="2"/>
  <c r="D67" i="19" s="1"/>
  <c r="AK12" i="2"/>
  <c r="D67" i="15" s="1"/>
  <c r="BA10" i="2"/>
  <c r="D72" i="13" s="1"/>
  <c r="BA13" i="2"/>
  <c r="D71" i="16" s="1"/>
  <c r="BE25" i="2"/>
  <c r="D72" i="28" s="1"/>
  <c r="BI6" i="2"/>
  <c r="D73" i="9" s="1"/>
  <c r="BI22" i="2"/>
  <c r="D73" i="25" s="1"/>
  <c r="BI5" i="2"/>
  <c r="D73" i="3" s="1"/>
  <c r="AC21" i="2"/>
  <c r="D65" i="24" s="1"/>
  <c r="AW5" i="2"/>
  <c r="D70" i="3" s="1"/>
  <c r="AS7" i="2"/>
  <c r="D69" i="10" s="1"/>
  <c r="AK21" i="2"/>
  <c r="D67" i="24" s="1"/>
  <c r="BA8" i="2"/>
  <c r="D71" i="11" s="1"/>
  <c r="BA11" i="2"/>
  <c r="D71" i="14" s="1"/>
  <c r="BA6" i="2"/>
  <c r="D71" i="9" s="1"/>
  <c r="BE23" i="2"/>
  <c r="D72" i="26" s="1"/>
  <c r="BI10" i="2"/>
  <c r="D74" i="13" s="1"/>
  <c r="BI13" i="2"/>
  <c r="D73" i="16" s="1"/>
  <c r="BI12" i="2"/>
  <c r="D73" i="15" s="1"/>
  <c r="AW13" i="2"/>
  <c r="D70" i="16" s="1"/>
  <c r="AW15" i="2"/>
  <c r="D70" i="18" s="1"/>
  <c r="AS21" i="2"/>
  <c r="D69" i="24" s="1"/>
  <c r="AK18" i="2"/>
  <c r="D67" i="21" s="1"/>
  <c r="BA12" i="2"/>
  <c r="D71" i="15" s="1"/>
  <c r="BA15" i="2"/>
  <c r="D71" i="18" s="1"/>
  <c r="BA14" i="2"/>
  <c r="D71" i="17" s="1"/>
  <c r="BE18" i="2"/>
  <c r="D72" i="21" s="1"/>
  <c r="BI24" i="2"/>
  <c r="D74" i="27" s="1"/>
  <c r="BI11" i="2"/>
  <c r="D73" i="14" s="1"/>
  <c r="BM25" i="2"/>
  <c r="BM17" i="2"/>
  <c r="D74" i="20" s="1"/>
  <c r="BM8" i="2"/>
  <c r="D74" i="11" s="1"/>
  <c r="BM14" i="2"/>
  <c r="D74" i="17" s="1"/>
  <c r="BM5" i="2"/>
  <c r="D74" i="3" s="1"/>
  <c r="BM23" i="2"/>
  <c r="D74" i="26" s="1"/>
  <c r="BM16" i="2"/>
  <c r="D74" i="19" s="1"/>
  <c r="BM18" i="2"/>
  <c r="D74" i="21" s="1"/>
  <c r="BM15" i="2"/>
  <c r="D74" i="18" s="1"/>
  <c r="BM12" i="2"/>
  <c r="D74" i="15" s="1"/>
  <c r="BM13" i="2"/>
  <c r="D74" i="16" s="1"/>
  <c r="BM19" i="2"/>
  <c r="D74" i="22" s="1"/>
  <c r="BM10" i="2"/>
  <c r="D75" i="13" s="1"/>
  <c r="BM20" i="2"/>
  <c r="D74" i="23" s="1"/>
  <c r="BM7" i="2"/>
  <c r="D74" i="10" s="1"/>
  <c r="BM9" i="2"/>
  <c r="D74" i="12" s="1"/>
  <c r="BM11" i="2"/>
  <c r="D74" i="14" s="1"/>
  <c r="BM6" i="2"/>
  <c r="D74" i="9" s="1"/>
  <c r="BM24" i="2"/>
  <c r="D75" i="27" s="1"/>
  <c r="BM21" i="2"/>
  <c r="D74" i="24" s="1"/>
  <c r="BM22" i="2"/>
  <c r="D74" i="25" s="1"/>
  <c r="BI14" i="2"/>
  <c r="D73" i="17" s="1"/>
  <c r="BI8" i="2"/>
  <c r="D73" i="11" s="1"/>
  <c r="BI17" i="2"/>
  <c r="D73" i="20" s="1"/>
  <c r="BI19" i="2"/>
  <c r="D73" i="22" s="1"/>
  <c r="BI9" i="2"/>
  <c r="D73" i="12" s="1"/>
  <c r="BI18" i="2"/>
  <c r="D73" i="21" s="1"/>
  <c r="BI16" i="2"/>
  <c r="D73" i="19" s="1"/>
  <c r="BI7" i="2"/>
  <c r="D73" i="10" s="1"/>
  <c r="BI21" i="2"/>
  <c r="D73" i="24" s="1"/>
  <c r="BI23" i="2"/>
  <c r="D73" i="26" s="1"/>
  <c r="BE15" i="2"/>
  <c r="D72" i="18" s="1"/>
  <c r="BE20" i="2"/>
  <c r="D72" i="23" s="1"/>
  <c r="BE24" i="2"/>
  <c r="D73" i="27" s="1"/>
  <c r="BE19" i="2"/>
  <c r="D72" i="22" s="1"/>
  <c r="BE13" i="2"/>
  <c r="D72" i="16" s="1"/>
  <c r="BE6" i="2"/>
  <c r="D72" i="9" s="1"/>
  <c r="BE5" i="2"/>
  <c r="D72" i="3" s="1"/>
  <c r="BE22" i="2"/>
  <c r="D72" i="25" s="1"/>
  <c r="BE9" i="2"/>
  <c r="D72" i="12" s="1"/>
  <c r="BE16" i="2"/>
  <c r="D72" i="19" s="1"/>
  <c r="BE7" i="2"/>
  <c r="D72" i="10" s="1"/>
  <c r="BE21" i="2"/>
  <c r="D72" i="24" s="1"/>
  <c r="BE17" i="2"/>
  <c r="D72" i="20" s="1"/>
  <c r="BE14" i="2"/>
  <c r="D72" i="17" s="1"/>
  <c r="BE8" i="2"/>
  <c r="D72" i="11" s="1"/>
  <c r="BE10" i="2"/>
  <c r="D73" i="13" s="1"/>
  <c r="BA16" i="2"/>
  <c r="D71" i="19" s="1"/>
  <c r="BA18" i="2"/>
  <c r="D71" i="21" s="1"/>
  <c r="BA19" i="2"/>
  <c r="D71" i="22" s="1"/>
  <c r="BA17" i="2"/>
  <c r="D71" i="20" s="1"/>
  <c r="BA24" i="2"/>
  <c r="D72" i="27" s="1"/>
  <c r="BA5" i="2"/>
  <c r="D71" i="3" s="1"/>
  <c r="BA22" i="2"/>
  <c r="D71" i="25" s="1"/>
  <c r="BA7" i="2"/>
  <c r="D71" i="10" s="1"/>
  <c r="BA21" i="2"/>
  <c r="D71" i="24" s="1"/>
  <c r="BA23" i="2"/>
  <c r="D71" i="26" s="1"/>
  <c r="BA25" i="2"/>
  <c r="D71" i="28" s="1"/>
  <c r="AG22" i="2"/>
  <c r="D66" i="25" s="1"/>
  <c r="AG17" i="2"/>
  <c r="D66" i="20" s="1"/>
  <c r="AG18" i="2"/>
  <c r="D66" i="21" s="1"/>
  <c r="AG16" i="2"/>
  <c r="D66" i="19" s="1"/>
  <c r="AG23" i="2"/>
  <c r="D66" i="26" s="1"/>
  <c r="AG7" i="2"/>
  <c r="D66" i="10" s="1"/>
  <c r="AG21" i="2"/>
  <c r="D66" i="24" s="1"/>
  <c r="AG11" i="2"/>
  <c r="D66" i="14" s="1"/>
  <c r="AG6" i="2"/>
  <c r="D66" i="9" s="1"/>
  <c r="AG13" i="2"/>
  <c r="D66" i="16" s="1"/>
  <c r="AG10" i="2"/>
  <c r="D67" i="13" s="1"/>
  <c r="AG12" i="2"/>
  <c r="D66" i="15" s="1"/>
  <c r="AG19" i="2"/>
  <c r="D66" i="22" s="1"/>
  <c r="AG5" i="2"/>
  <c r="D66" i="3" s="1"/>
  <c r="AG14" i="2"/>
  <c r="D66" i="17" s="1"/>
  <c r="AG25" i="2"/>
  <c r="D66" i="28" s="1"/>
  <c r="AG9" i="2"/>
  <c r="D66" i="12" s="1"/>
  <c r="AG24" i="2"/>
  <c r="D67" i="27" s="1"/>
  <c r="AG8" i="2"/>
  <c r="D66" i="11" s="1"/>
  <c r="AG15" i="2"/>
  <c r="D66" i="18" s="1"/>
  <c r="AG20" i="2"/>
  <c r="D66" i="23" s="1"/>
  <c r="AK24" i="2"/>
  <c r="D68" i="27" s="1"/>
  <c r="AK22" i="2"/>
  <c r="D67" i="25" s="1"/>
  <c r="AK19" i="2"/>
  <c r="D67" i="22" s="1"/>
  <c r="AK9" i="2"/>
  <c r="D67" i="12" s="1"/>
  <c r="AK10" i="2"/>
  <c r="D68" i="13" s="1"/>
  <c r="AK7" i="2"/>
  <c r="D67" i="10" s="1"/>
  <c r="AK23" i="2"/>
  <c r="D67" i="26" s="1"/>
  <c r="AK5" i="2"/>
  <c r="D67" i="3" s="1"/>
  <c r="AK6" i="2"/>
  <c r="D67" i="9" s="1"/>
  <c r="AK20" i="2"/>
  <c r="D67" i="23" s="1"/>
  <c r="AK25" i="2"/>
  <c r="D67" i="28" s="1"/>
  <c r="AK13" i="2"/>
  <c r="D67" i="16" s="1"/>
  <c r="AK14" i="2"/>
  <c r="D67" i="17" s="1"/>
  <c r="AK11" i="2"/>
  <c r="D67" i="14" s="1"/>
  <c r="AK8" i="2"/>
  <c r="D67" i="11" s="1"/>
  <c r="AK17" i="2"/>
  <c r="D67" i="20" s="1"/>
  <c r="AO13" i="2"/>
  <c r="D68" i="16" s="1"/>
  <c r="AO5" i="2"/>
  <c r="D68" i="3" s="1"/>
  <c r="AO11" i="2"/>
  <c r="D68" i="14" s="1"/>
  <c r="AO23" i="2"/>
  <c r="D68" i="26" s="1"/>
  <c r="AO9" i="2"/>
  <c r="D68" i="12" s="1"/>
  <c r="AO19" i="2"/>
  <c r="D68" i="22" s="1"/>
  <c r="AO6" i="2"/>
  <c r="D68" i="9" s="1"/>
  <c r="AO22" i="2"/>
  <c r="D68" i="25" s="1"/>
  <c r="AO8" i="2"/>
  <c r="D68" i="11" s="1"/>
  <c r="AO20" i="2"/>
  <c r="D68" i="23" s="1"/>
  <c r="AO17" i="2"/>
  <c r="D68" i="20" s="1"/>
  <c r="AO25" i="2"/>
  <c r="D68" i="28" s="1"/>
  <c r="AO10" i="2"/>
  <c r="D69" i="13" s="1"/>
  <c r="AO7" i="2"/>
  <c r="D68" i="10" s="1"/>
  <c r="AO16" i="2"/>
  <c r="D68" i="19" s="1"/>
  <c r="AO18" i="2"/>
  <c r="D68" i="21" s="1"/>
  <c r="AO21" i="2"/>
  <c r="D68" i="24" s="1"/>
  <c r="AO12" i="2"/>
  <c r="D68" i="15" s="1"/>
  <c r="AO14" i="2"/>
  <c r="D68" i="17" s="1"/>
  <c r="AO15" i="2"/>
  <c r="D68" i="18" s="1"/>
  <c r="AO24" i="2"/>
  <c r="D69" i="27" s="1"/>
  <c r="AS6" i="2"/>
  <c r="D69" i="9" s="1"/>
  <c r="AS24" i="2"/>
  <c r="D70" i="27" s="1"/>
  <c r="AS11" i="2"/>
  <c r="D69" i="14" s="1"/>
  <c r="AS9" i="2"/>
  <c r="D69" i="12" s="1"/>
  <c r="AS16" i="2"/>
  <c r="D69" i="19" s="1"/>
  <c r="AS10" i="2"/>
  <c r="D70" i="13" s="1"/>
  <c r="AS13" i="2"/>
  <c r="D69" i="16" s="1"/>
  <c r="AS15" i="2"/>
  <c r="D69" i="18" s="1"/>
  <c r="AS17" i="2"/>
  <c r="D69" i="20" s="1"/>
  <c r="AS22" i="2"/>
  <c r="D69" i="25" s="1"/>
  <c r="AS14" i="2"/>
  <c r="D69" i="17" s="1"/>
  <c r="AS23" i="2"/>
  <c r="D69" i="26" s="1"/>
  <c r="AS19" i="2"/>
  <c r="D69" i="22" s="1"/>
  <c r="AS8" i="2"/>
  <c r="D69" i="11" s="1"/>
  <c r="AS20" i="2"/>
  <c r="D69" i="23" s="1"/>
  <c r="AW17" i="2"/>
  <c r="D70" i="20" s="1"/>
  <c r="AW22" i="2"/>
  <c r="D70" i="25" s="1"/>
  <c r="AW14" i="2"/>
  <c r="D70" i="17" s="1"/>
  <c r="AW16" i="2"/>
  <c r="D70" i="19" s="1"/>
  <c r="AW19" i="2"/>
  <c r="D70" i="22" s="1"/>
  <c r="AW23" i="2"/>
  <c r="D70" i="26" s="1"/>
  <c r="AW20" i="2"/>
  <c r="D70" i="23" s="1"/>
  <c r="AW18" i="2"/>
  <c r="D70" i="21" s="1"/>
  <c r="AW7" i="2"/>
  <c r="D70" i="10" s="1"/>
  <c r="AW21" i="2"/>
  <c r="D70" i="24" s="1"/>
  <c r="AW9" i="2"/>
  <c r="D70" i="12" s="1"/>
  <c r="AW8" i="2"/>
  <c r="D70" i="11" s="1"/>
  <c r="AW6" i="2"/>
  <c r="D70" i="9" s="1"/>
  <c r="AW24" i="2"/>
  <c r="D71" i="27" s="1"/>
  <c r="AW11" i="2"/>
  <c r="D70" i="14" s="1"/>
  <c r="AW25" i="2"/>
  <c r="D70" i="28" s="1"/>
  <c r="AC11" i="2"/>
  <c r="D65" i="14" s="1"/>
  <c r="AC15" i="2"/>
  <c r="D65" i="18" s="1"/>
  <c r="AC20" i="2"/>
  <c r="D65" i="23" s="1"/>
  <c r="AC12" i="2"/>
  <c r="D65" i="15" s="1"/>
  <c r="AC9" i="2"/>
  <c r="D65" i="12" s="1"/>
  <c r="Y19" i="2"/>
  <c r="D64" i="22" s="1"/>
  <c r="Y13" i="2"/>
  <c r="D64" i="16" s="1"/>
  <c r="Y21" i="2"/>
  <c r="D64" i="24" s="1"/>
  <c r="Y5" i="2"/>
  <c r="D64" i="3" s="1"/>
  <c r="Q15" i="2"/>
  <c r="D62" i="18" s="1"/>
  <c r="AC8" i="5"/>
  <c r="AC12" i="5"/>
  <c r="D123" i="12" s="1"/>
  <c r="AC11" i="5"/>
  <c r="D123" i="11" s="1"/>
  <c r="AC13" i="5"/>
  <c r="D124" i="13" s="1"/>
  <c r="AC18" i="5"/>
  <c r="D123" i="18" s="1"/>
  <c r="AC16" i="5"/>
  <c r="D123" i="16" s="1"/>
  <c r="AC17" i="5"/>
  <c r="D123" i="17" s="1"/>
  <c r="AC22" i="5"/>
  <c r="D123" i="22" s="1"/>
  <c r="AC23" i="5"/>
  <c r="D123" i="23" s="1"/>
  <c r="E18" i="2"/>
  <c r="D59" i="21" s="1"/>
  <c r="E12" i="5"/>
  <c r="D117" i="12" s="1"/>
  <c r="Y25" i="2"/>
  <c r="D64" i="28" s="1"/>
  <c r="Y8" i="5"/>
  <c r="D122" i="3" s="1"/>
  <c r="U14" i="2"/>
  <c r="D63" i="17" s="1"/>
  <c r="AC16" i="2"/>
  <c r="D65" i="19" s="1"/>
  <c r="AC25" i="5"/>
  <c r="M21" i="5"/>
  <c r="I8" i="2"/>
  <c r="D60" i="11" s="1"/>
  <c r="Q9" i="2"/>
  <c r="D62" i="12" s="1"/>
  <c r="I11" i="5"/>
  <c r="D118" i="11" s="1"/>
  <c r="U22" i="5"/>
  <c r="D121" i="22" s="1"/>
  <c r="Q13" i="5"/>
  <c r="D121" i="13" s="1"/>
  <c r="Q21" i="5"/>
  <c r="D120" i="21" s="1"/>
  <c r="AG13" i="5"/>
  <c r="AG26" i="5"/>
  <c r="AG24" i="5"/>
  <c r="AG19" i="5"/>
  <c r="AG14" i="5"/>
  <c r="AG17" i="5"/>
  <c r="AG12" i="5"/>
  <c r="AG8" i="5"/>
  <c r="D124" i="3" s="1"/>
  <c r="AG23" i="5"/>
  <c r="AG18" i="5"/>
  <c r="AG21" i="5"/>
  <c r="AG16" i="5"/>
  <c r="AG11" i="5"/>
  <c r="AG28" i="5"/>
  <c r="AG22" i="5"/>
  <c r="AG9" i="5"/>
  <c r="AG25" i="5"/>
  <c r="AG20" i="5"/>
  <c r="AG15" i="5"/>
  <c r="AG10" i="5"/>
  <c r="AC20" i="5"/>
  <c r="D123" i="20" s="1"/>
  <c r="AC15" i="5"/>
  <c r="D123" i="15" s="1"/>
  <c r="AC10" i="5"/>
  <c r="D123" i="10" s="1"/>
  <c r="AC27" i="5"/>
  <c r="AC21" i="5"/>
  <c r="D123" i="21" s="1"/>
  <c r="AC26" i="5"/>
  <c r="D123" i="26" s="1"/>
  <c r="AC24" i="5"/>
  <c r="D123" i="24" s="1"/>
  <c r="AC19" i="5"/>
  <c r="D123" i="19" s="1"/>
  <c r="AC14" i="5"/>
  <c r="D123" i="14" s="1"/>
  <c r="AC9" i="5"/>
  <c r="D123" i="9" s="1"/>
  <c r="Y28" i="5"/>
  <c r="D124" i="28" s="1"/>
  <c r="Y27" i="5"/>
  <c r="Y26" i="5"/>
  <c r="D122" i="26" s="1"/>
  <c r="Y25" i="5"/>
  <c r="Y24" i="5"/>
  <c r="D122" i="24" s="1"/>
  <c r="Y23" i="5"/>
  <c r="D122" i="23" s="1"/>
  <c r="Y22" i="5"/>
  <c r="D122" i="22" s="1"/>
  <c r="Y21" i="5"/>
  <c r="D122" i="21" s="1"/>
  <c r="Y20" i="5"/>
  <c r="D122" i="20" s="1"/>
  <c r="Y19" i="5"/>
  <c r="D122" i="19" s="1"/>
  <c r="Y18" i="5"/>
  <c r="D122" i="18" s="1"/>
  <c r="Y17" i="5"/>
  <c r="D122" i="17" s="1"/>
  <c r="Y16" i="5"/>
  <c r="D122" i="16" s="1"/>
  <c r="Y15" i="5"/>
  <c r="D122" i="15" s="1"/>
  <c r="Y14" i="5"/>
  <c r="D122" i="14" s="1"/>
  <c r="Y13" i="5"/>
  <c r="D123" i="13" s="1"/>
  <c r="Y12" i="5"/>
  <c r="D122" i="12" s="1"/>
  <c r="Y11" i="5"/>
  <c r="D122" i="11" s="1"/>
  <c r="Y10" i="5"/>
  <c r="D122" i="10" s="1"/>
  <c r="Y9" i="5"/>
  <c r="D122" i="9" s="1"/>
  <c r="B4" i="4"/>
  <c r="I23" i="2"/>
  <c r="D60" i="26" s="1"/>
  <c r="M27" i="5"/>
  <c r="I14" i="5"/>
  <c r="D118" i="14" s="1"/>
  <c r="M20" i="5"/>
  <c r="D119" i="20" s="1"/>
  <c r="M16" i="5"/>
  <c r="D119" i="16" s="1"/>
  <c r="U17" i="5"/>
  <c r="D121" i="17" s="1"/>
  <c r="M26" i="5"/>
  <c r="D119" i="26" s="1"/>
  <c r="M17" i="5"/>
  <c r="D119" i="17" s="1"/>
  <c r="M11" i="5"/>
  <c r="D119" i="11" s="1"/>
  <c r="M10" i="5"/>
  <c r="D119" i="10" s="1"/>
  <c r="M9" i="5"/>
  <c r="D119" i="9" s="1"/>
  <c r="U16" i="5"/>
  <c r="D121" i="16" s="1"/>
  <c r="M19" i="5"/>
  <c r="D119" i="19" s="1"/>
  <c r="M22" i="5"/>
  <c r="M13" i="5"/>
  <c r="D120" i="13" s="1"/>
  <c r="U28" i="5"/>
  <c r="D123" i="28" s="1"/>
  <c r="U9" i="5"/>
  <c r="D121" i="9" s="1"/>
  <c r="U27" i="5"/>
  <c r="U10" i="5"/>
  <c r="D121" i="10" s="1"/>
  <c r="U11" i="5"/>
  <c r="D121" i="11" s="1"/>
  <c r="U21" i="5"/>
  <c r="D121" i="21" s="1"/>
  <c r="U19" i="5"/>
  <c r="D121" i="19" s="1"/>
  <c r="U25" i="5"/>
  <c r="U13" i="5"/>
  <c r="D122" i="13" s="1"/>
  <c r="U26" i="5"/>
  <c r="D121" i="26" s="1"/>
  <c r="U20" i="5"/>
  <c r="D121" i="20" s="1"/>
  <c r="Q17" i="5"/>
  <c r="D120" i="17" s="1"/>
  <c r="Q20" i="5"/>
  <c r="D120" i="20" s="1"/>
  <c r="Q8" i="5"/>
  <c r="D120" i="3" s="1"/>
  <c r="Q23" i="5"/>
  <c r="D120" i="23" s="1"/>
  <c r="Q22" i="5"/>
  <c r="D120" i="22" s="1"/>
  <c r="Q18" i="5"/>
  <c r="D120" i="18" s="1"/>
  <c r="Q24" i="5"/>
  <c r="D120" i="24" s="1"/>
  <c r="Q11" i="5"/>
  <c r="D120" i="11" s="1"/>
  <c r="Q28" i="5"/>
  <c r="D122" i="28" s="1"/>
  <c r="Q27" i="5"/>
  <c r="Q12" i="5"/>
  <c r="D120" i="12" s="1"/>
  <c r="Q19" i="5"/>
  <c r="D120" i="19" s="1"/>
  <c r="Q26" i="5"/>
  <c r="D120" i="26" s="1"/>
  <c r="Q9" i="5"/>
  <c r="D120" i="9" s="1"/>
  <c r="Q15" i="5"/>
  <c r="D120" i="15" s="1"/>
  <c r="Q14" i="5"/>
  <c r="D120" i="14" s="1"/>
  <c r="M23" i="5"/>
  <c r="M14" i="5"/>
  <c r="D119" i="14" s="1"/>
  <c r="M24" i="5"/>
  <c r="I12" i="5"/>
  <c r="D118" i="12" s="1"/>
  <c r="I18" i="5"/>
  <c r="D118" i="18" s="1"/>
  <c r="I21" i="5"/>
  <c r="I16" i="5"/>
  <c r="D118" i="16" s="1"/>
  <c r="I9" i="5"/>
  <c r="D118" i="9" s="1"/>
  <c r="I22" i="5"/>
  <c r="I8" i="5"/>
  <c r="D118" i="3" s="1"/>
  <c r="I20" i="5"/>
  <c r="D118" i="20" s="1"/>
  <c r="I10" i="5"/>
  <c r="D118" i="10" s="1"/>
  <c r="I23" i="5"/>
  <c r="I19" i="5"/>
  <c r="D118" i="19" s="1"/>
  <c r="I10" i="2"/>
  <c r="D61" i="13" s="1"/>
  <c r="I24" i="2"/>
  <c r="D61" i="27" s="1"/>
  <c r="I14" i="2"/>
  <c r="D60" i="17" s="1"/>
  <c r="I25" i="2"/>
  <c r="D60" i="28" s="1"/>
  <c r="I22" i="2"/>
  <c r="D60" i="25" s="1"/>
  <c r="D8" i="26"/>
  <c r="D8" i="24"/>
  <c r="D7" i="24" s="1"/>
  <c r="C25" i="1"/>
  <c r="E26" i="5"/>
  <c r="U23" i="2"/>
  <c r="D61" i="19"/>
  <c r="D62" i="27"/>
  <c r="D61" i="20"/>
  <c r="I15" i="2"/>
  <c r="D60" i="18" s="1"/>
  <c r="I5" i="2"/>
  <c r="D60" i="3" s="1"/>
  <c r="D61" i="26"/>
  <c r="D61" i="11"/>
  <c r="D61" i="22"/>
  <c r="D61" i="16"/>
  <c r="I7" i="2"/>
  <c r="D60" i="10" s="1"/>
  <c r="E25" i="2"/>
  <c r="D59" i="28" s="1"/>
  <c r="E24" i="2"/>
  <c r="D60" i="27" s="1"/>
  <c r="E23" i="2"/>
  <c r="D59" i="26" s="1"/>
  <c r="E22" i="2"/>
  <c r="D59" i="25" s="1"/>
  <c r="E21" i="2"/>
  <c r="D59" i="24" s="1"/>
  <c r="E20" i="2"/>
  <c r="D59" i="23" s="1"/>
  <c r="E19" i="2"/>
  <c r="D59" i="22" s="1"/>
  <c r="E14" i="2"/>
  <c r="D59" i="17" s="1"/>
  <c r="E17" i="2"/>
  <c r="D59" i="20" s="1"/>
  <c r="E16" i="2"/>
  <c r="D59" i="19" s="1"/>
  <c r="E15" i="2"/>
  <c r="D59" i="18" s="1"/>
  <c r="E10" i="2"/>
  <c r="D60" i="13" s="1"/>
  <c r="E13" i="2"/>
  <c r="D59" i="16" s="1"/>
  <c r="E12" i="2"/>
  <c r="D59" i="15" s="1"/>
  <c r="E11" i="2"/>
  <c r="D59" i="14" s="1"/>
  <c r="E5" i="2"/>
  <c r="D59" i="3" s="1"/>
  <c r="E9" i="2"/>
  <c r="D59" i="12" s="1"/>
  <c r="E8" i="2"/>
  <c r="D59" i="11" s="1"/>
  <c r="E7" i="2"/>
  <c r="D59" i="10" s="1"/>
  <c r="E6" i="2"/>
  <c r="D59" i="9" s="1"/>
  <c r="U24" i="2"/>
  <c r="U19" i="2"/>
  <c r="Y14" i="2"/>
  <c r="D64" i="17" s="1"/>
  <c r="I9" i="2"/>
  <c r="D60" i="12" s="1"/>
  <c r="U6" i="2"/>
  <c r="U11" i="2"/>
  <c r="I13" i="2"/>
  <c r="D60" i="16" s="1"/>
  <c r="Q10" i="2"/>
  <c r="D61" i="24"/>
  <c r="Q11" i="2"/>
  <c r="Q18" i="2"/>
  <c r="Q25" i="2"/>
  <c r="D61" i="10"/>
  <c r="I18" i="2"/>
  <c r="D60" i="21" s="1"/>
  <c r="Q16" i="2"/>
  <c r="Q19" i="2"/>
  <c r="D61" i="17"/>
  <c r="D61" i="14"/>
  <c r="D62" i="13"/>
  <c r="AC25" i="2"/>
  <c r="D65" i="28" s="1"/>
  <c r="D61" i="21"/>
  <c r="D61" i="23"/>
  <c r="U21" i="2"/>
  <c r="U16" i="2"/>
  <c r="U10" i="2"/>
  <c r="U8" i="2"/>
  <c r="Q6" i="2"/>
  <c r="Q8" i="2"/>
  <c r="U17" i="2"/>
  <c r="U15" i="2"/>
  <c r="U9" i="2"/>
  <c r="U5" i="2"/>
  <c r="U25" i="2"/>
  <c r="U20" i="2"/>
  <c r="U22" i="2"/>
  <c r="U12" i="2"/>
  <c r="Y15" i="2"/>
  <c r="D64" i="18" s="1"/>
  <c r="Y8" i="2"/>
  <c r="D64" i="11" s="1"/>
  <c r="AC8" i="2"/>
  <c r="D65" i="11" s="1"/>
  <c r="AC18" i="2"/>
  <c r="D65" i="21" s="1"/>
  <c r="E8" i="5"/>
  <c r="Q23" i="2"/>
  <c r="Q22" i="2"/>
  <c r="Y11" i="2"/>
  <c r="D64" i="14" s="1"/>
  <c r="Y9" i="2"/>
  <c r="D64" i="12" s="1"/>
  <c r="Y7" i="2"/>
  <c r="D64" i="10" s="1"/>
  <c r="AC13" i="2"/>
  <c r="D65" i="16" s="1"/>
  <c r="Y10" i="2"/>
  <c r="D65" i="13" s="1"/>
  <c r="Y24" i="2"/>
  <c r="D65" i="27" s="1"/>
  <c r="Y6" i="2"/>
  <c r="D64" i="9" s="1"/>
  <c r="AC17" i="2"/>
  <c r="D65" i="20" s="1"/>
  <c r="Q14" i="2"/>
  <c r="Q24" i="2"/>
  <c r="Q12" i="2"/>
  <c r="Q7" i="2"/>
  <c r="Q21" i="2"/>
  <c r="Q13" i="2"/>
  <c r="AC24" i="2"/>
  <c r="D66" i="27" s="1"/>
  <c r="AC6" i="2"/>
  <c r="D65" i="9" s="1"/>
  <c r="AC7" i="2"/>
  <c r="D65" i="10" s="1"/>
  <c r="AC10" i="2"/>
  <c r="D66" i="13" s="1"/>
  <c r="AC23" i="2"/>
  <c r="D65" i="26" s="1"/>
  <c r="Y22" i="2"/>
  <c r="D64" i="25" s="1"/>
  <c r="Y16" i="2"/>
  <c r="D64" i="19" s="1"/>
  <c r="Y23" i="2"/>
  <c r="D64" i="26" s="1"/>
  <c r="AC19" i="2"/>
  <c r="D65" i="22" s="1"/>
  <c r="AC14" i="2"/>
  <c r="D65" i="17" s="1"/>
  <c r="AC22" i="2"/>
  <c r="D65" i="25" s="1"/>
  <c r="Q5" i="2"/>
  <c r="Q17" i="2"/>
  <c r="I11" i="2"/>
  <c r="D60" i="14" s="1"/>
  <c r="I6" i="2"/>
  <c r="D60" i="9" s="1"/>
  <c r="I17" i="2"/>
  <c r="D60" i="20" s="1"/>
  <c r="I20" i="2"/>
  <c r="D60" i="23" s="1"/>
  <c r="I16" i="2"/>
  <c r="D60" i="19" s="1"/>
  <c r="Y17" i="2"/>
  <c r="D64" i="20" s="1"/>
  <c r="Y20" i="2"/>
  <c r="D64" i="23" s="1"/>
  <c r="Y18" i="2"/>
  <c r="D64" i="21" s="1"/>
  <c r="I19" i="2"/>
  <c r="D60" i="22" s="1"/>
  <c r="E9" i="5"/>
  <c r="E13" i="5"/>
  <c r="D118" i="13" s="1"/>
  <c r="E10" i="5"/>
  <c r="E11" i="5"/>
  <c r="D117" i="11" s="1"/>
  <c r="E15" i="5"/>
  <c r="E19" i="5"/>
  <c r="E23" i="5"/>
  <c r="E16" i="5"/>
  <c r="E20" i="5"/>
  <c r="E24" i="5"/>
  <c r="E17" i="5"/>
  <c r="E21" i="5"/>
  <c r="E25" i="5"/>
  <c r="E14" i="5"/>
  <c r="E18" i="5"/>
  <c r="E22" i="5"/>
  <c r="E27" i="5"/>
  <c r="E28" i="5"/>
  <c r="D21" i="29" l="1"/>
  <c r="D7" i="26"/>
  <c r="D23" i="29" s="1"/>
  <c r="T17" i="4"/>
  <c r="D110" i="17" s="1"/>
  <c r="P17" i="4"/>
  <c r="D106" i="17" s="1"/>
  <c r="L17" i="4"/>
  <c r="D102" i="17" s="1"/>
  <c r="W17" i="4"/>
  <c r="D113" i="17" s="1"/>
  <c r="S17" i="4"/>
  <c r="D109" i="17" s="1"/>
  <c r="O17" i="4"/>
  <c r="D105" i="17" s="1"/>
  <c r="K17" i="4"/>
  <c r="D101" i="17" s="1"/>
  <c r="V17" i="4"/>
  <c r="D112" i="17" s="1"/>
  <c r="R17" i="4"/>
  <c r="D108" i="17" s="1"/>
  <c r="N17" i="4"/>
  <c r="D104" i="17" s="1"/>
  <c r="J17" i="4"/>
  <c r="D100" i="17" s="1"/>
  <c r="U17" i="4"/>
  <c r="D111" i="17" s="1"/>
  <c r="I17" i="4"/>
  <c r="D99" i="17" s="1"/>
  <c r="Q17" i="4"/>
  <c r="D107" i="17" s="1"/>
  <c r="M17" i="4"/>
  <c r="D103" i="17" s="1"/>
  <c r="F26" i="4"/>
  <c r="D96" i="26" s="1"/>
  <c r="U26" i="4"/>
  <c r="D111" i="26" s="1"/>
  <c r="Q26" i="4"/>
  <c r="D107" i="26" s="1"/>
  <c r="M26" i="4"/>
  <c r="D103" i="26" s="1"/>
  <c r="I26" i="4"/>
  <c r="D99" i="26" s="1"/>
  <c r="T26" i="4"/>
  <c r="D110" i="26" s="1"/>
  <c r="P26" i="4"/>
  <c r="D106" i="26" s="1"/>
  <c r="L26" i="4"/>
  <c r="D102" i="26" s="1"/>
  <c r="W26" i="4"/>
  <c r="D113" i="26" s="1"/>
  <c r="S26" i="4"/>
  <c r="D109" i="26" s="1"/>
  <c r="O26" i="4"/>
  <c r="D105" i="26" s="1"/>
  <c r="K26" i="4"/>
  <c r="D101" i="26" s="1"/>
  <c r="N26" i="4"/>
  <c r="D104" i="26" s="1"/>
  <c r="R26" i="4"/>
  <c r="D108" i="26" s="1"/>
  <c r="J26" i="4"/>
  <c r="D100" i="26" s="1"/>
  <c r="V26" i="4"/>
  <c r="D112" i="26" s="1"/>
  <c r="T13" i="4"/>
  <c r="D111" i="13" s="1"/>
  <c r="P13" i="4"/>
  <c r="D107" i="13" s="1"/>
  <c r="L13" i="4"/>
  <c r="D103" i="13" s="1"/>
  <c r="W13" i="4"/>
  <c r="D114" i="13" s="1"/>
  <c r="S13" i="4"/>
  <c r="D110" i="13" s="1"/>
  <c r="O13" i="4"/>
  <c r="D106" i="13" s="1"/>
  <c r="K13" i="4"/>
  <c r="D102" i="13" s="1"/>
  <c r="V13" i="4"/>
  <c r="D113" i="13" s="1"/>
  <c r="R13" i="4"/>
  <c r="D109" i="13" s="1"/>
  <c r="N13" i="4"/>
  <c r="D105" i="13" s="1"/>
  <c r="J13" i="4"/>
  <c r="D101" i="13" s="1"/>
  <c r="Q13" i="4"/>
  <c r="D108" i="13" s="1"/>
  <c r="M13" i="4"/>
  <c r="D104" i="13" s="1"/>
  <c r="U13" i="4"/>
  <c r="D112" i="13" s="1"/>
  <c r="I13" i="4"/>
  <c r="D100" i="13" s="1"/>
  <c r="C11" i="4"/>
  <c r="D93" i="11" s="1"/>
  <c r="V11" i="4"/>
  <c r="D112" i="11" s="1"/>
  <c r="R11" i="4"/>
  <c r="D108" i="11" s="1"/>
  <c r="N11" i="4"/>
  <c r="D104" i="11" s="1"/>
  <c r="J11" i="4"/>
  <c r="D100" i="11" s="1"/>
  <c r="U11" i="4"/>
  <c r="D111" i="11" s="1"/>
  <c r="Q11" i="4"/>
  <c r="D107" i="11" s="1"/>
  <c r="M11" i="4"/>
  <c r="D103" i="11" s="1"/>
  <c r="I11" i="4"/>
  <c r="D99" i="11" s="1"/>
  <c r="T11" i="4"/>
  <c r="D110" i="11" s="1"/>
  <c r="P11" i="4"/>
  <c r="D106" i="11" s="1"/>
  <c r="L11" i="4"/>
  <c r="D102" i="11" s="1"/>
  <c r="O11" i="4"/>
  <c r="D105" i="11" s="1"/>
  <c r="S11" i="4"/>
  <c r="D109" i="11" s="1"/>
  <c r="K11" i="4"/>
  <c r="D101" i="11" s="1"/>
  <c r="W11" i="4"/>
  <c r="D113" i="11" s="1"/>
  <c r="E16" i="4"/>
  <c r="D95" i="16" s="1"/>
  <c r="W16" i="4"/>
  <c r="D113" i="16" s="1"/>
  <c r="S16" i="4"/>
  <c r="D109" i="16" s="1"/>
  <c r="O16" i="4"/>
  <c r="D105" i="16" s="1"/>
  <c r="K16" i="4"/>
  <c r="D101" i="16" s="1"/>
  <c r="V16" i="4"/>
  <c r="D112" i="16" s="1"/>
  <c r="R16" i="4"/>
  <c r="D108" i="16" s="1"/>
  <c r="N16" i="4"/>
  <c r="D104" i="16" s="1"/>
  <c r="J16" i="4"/>
  <c r="D100" i="16" s="1"/>
  <c r="U16" i="4"/>
  <c r="D111" i="16" s="1"/>
  <c r="Q16" i="4"/>
  <c r="D107" i="16" s="1"/>
  <c r="M16" i="4"/>
  <c r="D103" i="16" s="1"/>
  <c r="I16" i="4"/>
  <c r="D99" i="16" s="1"/>
  <c r="T16" i="4"/>
  <c r="D110" i="16" s="1"/>
  <c r="P16" i="4"/>
  <c r="D106" i="16" s="1"/>
  <c r="L16" i="4"/>
  <c r="D102" i="16" s="1"/>
  <c r="F14" i="4"/>
  <c r="D96" i="14" s="1"/>
  <c r="U14" i="4"/>
  <c r="D111" i="14" s="1"/>
  <c r="Q14" i="4"/>
  <c r="D107" i="14" s="1"/>
  <c r="M14" i="4"/>
  <c r="D103" i="14" s="1"/>
  <c r="I14" i="4"/>
  <c r="D99" i="14" s="1"/>
  <c r="T14" i="4"/>
  <c r="D110" i="14" s="1"/>
  <c r="P14" i="4"/>
  <c r="D106" i="14" s="1"/>
  <c r="L14" i="4"/>
  <c r="D102" i="14" s="1"/>
  <c r="W14" i="4"/>
  <c r="S14" i="4"/>
  <c r="D109" i="14" s="1"/>
  <c r="O14" i="4"/>
  <c r="D105" i="14" s="1"/>
  <c r="K14" i="4"/>
  <c r="D101" i="14" s="1"/>
  <c r="R14" i="4"/>
  <c r="D108" i="14" s="1"/>
  <c r="V14" i="4"/>
  <c r="D112" i="14" s="1"/>
  <c r="N14" i="4"/>
  <c r="D104" i="14" s="1"/>
  <c r="J14" i="4"/>
  <c r="D100" i="14" s="1"/>
  <c r="D18" i="4"/>
  <c r="D94" i="18" s="1"/>
  <c r="U18" i="4"/>
  <c r="D111" i="18" s="1"/>
  <c r="Q18" i="4"/>
  <c r="D107" i="18" s="1"/>
  <c r="M18" i="4"/>
  <c r="D103" i="18" s="1"/>
  <c r="I18" i="4"/>
  <c r="D99" i="18" s="1"/>
  <c r="T18" i="4"/>
  <c r="D110" i="18" s="1"/>
  <c r="P18" i="4"/>
  <c r="D106" i="18" s="1"/>
  <c r="L18" i="4"/>
  <c r="D102" i="18" s="1"/>
  <c r="W18" i="4"/>
  <c r="D113" i="18" s="1"/>
  <c r="S18" i="4"/>
  <c r="D109" i="18" s="1"/>
  <c r="O18" i="4"/>
  <c r="D105" i="18" s="1"/>
  <c r="K18" i="4"/>
  <c r="D101" i="18" s="1"/>
  <c r="V18" i="4"/>
  <c r="D112" i="18" s="1"/>
  <c r="R18" i="4"/>
  <c r="D108" i="18" s="1"/>
  <c r="N18" i="4"/>
  <c r="D104" i="18" s="1"/>
  <c r="J18" i="4"/>
  <c r="D100" i="18" s="1"/>
  <c r="W8" i="4"/>
  <c r="D113" i="3" s="1"/>
  <c r="S8" i="4"/>
  <c r="D109" i="3" s="1"/>
  <c r="O8" i="4"/>
  <c r="D105" i="3" s="1"/>
  <c r="K8" i="4"/>
  <c r="D101" i="3" s="1"/>
  <c r="V8" i="4"/>
  <c r="D112" i="3" s="1"/>
  <c r="R8" i="4"/>
  <c r="D108" i="3" s="1"/>
  <c r="N8" i="4"/>
  <c r="D104" i="3" s="1"/>
  <c r="J8" i="4"/>
  <c r="D100" i="3" s="1"/>
  <c r="U8" i="4"/>
  <c r="D111" i="3" s="1"/>
  <c r="Q8" i="4"/>
  <c r="D107" i="3" s="1"/>
  <c r="M8" i="4"/>
  <c r="D103" i="3" s="1"/>
  <c r="I8" i="4"/>
  <c r="D99" i="3" s="1"/>
  <c r="L8" i="4"/>
  <c r="D102" i="3" s="1"/>
  <c r="T8" i="4"/>
  <c r="D110" i="3" s="1"/>
  <c r="P8" i="4"/>
  <c r="D106" i="3" s="1"/>
  <c r="B23" i="4"/>
  <c r="V23" i="4"/>
  <c r="D112" i="23" s="1"/>
  <c r="R23" i="4"/>
  <c r="D108" i="23" s="1"/>
  <c r="N23" i="4"/>
  <c r="D104" i="23" s="1"/>
  <c r="J23" i="4"/>
  <c r="D100" i="23" s="1"/>
  <c r="U23" i="4"/>
  <c r="D111" i="23" s="1"/>
  <c r="Q23" i="4"/>
  <c r="D107" i="23" s="1"/>
  <c r="M23" i="4"/>
  <c r="D103" i="23" s="1"/>
  <c r="I23" i="4"/>
  <c r="D99" i="23" s="1"/>
  <c r="T23" i="4"/>
  <c r="D110" i="23" s="1"/>
  <c r="P23" i="4"/>
  <c r="D106" i="23" s="1"/>
  <c r="L23" i="4"/>
  <c r="D102" i="23" s="1"/>
  <c r="K23" i="4"/>
  <c r="D101" i="23" s="1"/>
  <c r="O23" i="4"/>
  <c r="D105" i="23" s="1"/>
  <c r="W23" i="4"/>
  <c r="D113" i="23" s="1"/>
  <c r="S23" i="4"/>
  <c r="D109" i="23" s="1"/>
  <c r="T21" i="4"/>
  <c r="D110" i="21" s="1"/>
  <c r="P21" i="4"/>
  <c r="D106" i="21" s="1"/>
  <c r="L21" i="4"/>
  <c r="D102" i="21" s="1"/>
  <c r="W21" i="4"/>
  <c r="D113" i="21" s="1"/>
  <c r="S21" i="4"/>
  <c r="D109" i="21" s="1"/>
  <c r="O21" i="4"/>
  <c r="D105" i="21" s="1"/>
  <c r="K21" i="4"/>
  <c r="D101" i="21" s="1"/>
  <c r="V21" i="4"/>
  <c r="D112" i="21" s="1"/>
  <c r="R21" i="4"/>
  <c r="D108" i="21" s="1"/>
  <c r="N21" i="4"/>
  <c r="D104" i="21" s="1"/>
  <c r="J21" i="4"/>
  <c r="D100" i="21" s="1"/>
  <c r="I21" i="4"/>
  <c r="D99" i="21" s="1"/>
  <c r="M21" i="4"/>
  <c r="D103" i="21" s="1"/>
  <c r="U21" i="4"/>
  <c r="D111" i="21" s="1"/>
  <c r="Q21" i="4"/>
  <c r="D107" i="21" s="1"/>
  <c r="H19" i="4"/>
  <c r="D98" i="19" s="1"/>
  <c r="V19" i="4"/>
  <c r="D112" i="19" s="1"/>
  <c r="R19" i="4"/>
  <c r="D108" i="19" s="1"/>
  <c r="N19" i="4"/>
  <c r="D104" i="19" s="1"/>
  <c r="J19" i="4"/>
  <c r="D100" i="19" s="1"/>
  <c r="U19" i="4"/>
  <c r="D111" i="19" s="1"/>
  <c r="Q19" i="4"/>
  <c r="D107" i="19" s="1"/>
  <c r="M19" i="4"/>
  <c r="D103" i="19" s="1"/>
  <c r="I19" i="4"/>
  <c r="D99" i="19" s="1"/>
  <c r="T19" i="4"/>
  <c r="D110" i="19" s="1"/>
  <c r="P19" i="4"/>
  <c r="D106" i="19" s="1"/>
  <c r="L19" i="4"/>
  <c r="D102" i="19" s="1"/>
  <c r="W19" i="4"/>
  <c r="D113" i="19" s="1"/>
  <c r="K19" i="4"/>
  <c r="D101" i="19" s="1"/>
  <c r="S19" i="4"/>
  <c r="D109" i="19" s="1"/>
  <c r="O19" i="4"/>
  <c r="D105" i="19" s="1"/>
  <c r="C9" i="4"/>
  <c r="D93" i="9" s="1"/>
  <c r="T9" i="4"/>
  <c r="D110" i="9" s="1"/>
  <c r="P9" i="4"/>
  <c r="D106" i="9" s="1"/>
  <c r="L9" i="4"/>
  <c r="D102" i="9" s="1"/>
  <c r="W9" i="4"/>
  <c r="D113" i="9" s="1"/>
  <c r="S9" i="4"/>
  <c r="D109" i="9" s="1"/>
  <c r="O9" i="4"/>
  <c r="D105" i="9" s="1"/>
  <c r="K9" i="4"/>
  <c r="D101" i="9" s="1"/>
  <c r="V9" i="4"/>
  <c r="D112" i="9" s="1"/>
  <c r="R9" i="4"/>
  <c r="D108" i="9" s="1"/>
  <c r="N9" i="4"/>
  <c r="D104" i="9" s="1"/>
  <c r="J9" i="4"/>
  <c r="D100" i="9" s="1"/>
  <c r="M9" i="4"/>
  <c r="D103" i="9" s="1"/>
  <c r="Q9" i="4"/>
  <c r="D107" i="9" s="1"/>
  <c r="I9" i="4"/>
  <c r="D99" i="9" s="1"/>
  <c r="U9" i="4"/>
  <c r="D111" i="9" s="1"/>
  <c r="U10" i="4"/>
  <c r="D111" i="10" s="1"/>
  <c r="Q10" i="4"/>
  <c r="D107" i="10" s="1"/>
  <c r="M10" i="4"/>
  <c r="D103" i="10" s="1"/>
  <c r="I10" i="4"/>
  <c r="D99" i="10" s="1"/>
  <c r="T10" i="4"/>
  <c r="D110" i="10" s="1"/>
  <c r="P10" i="4"/>
  <c r="D106" i="10" s="1"/>
  <c r="L10" i="4"/>
  <c r="D102" i="10" s="1"/>
  <c r="W10" i="4"/>
  <c r="D113" i="10" s="1"/>
  <c r="S10" i="4"/>
  <c r="D109" i="10" s="1"/>
  <c r="O10" i="4"/>
  <c r="D105" i="10" s="1"/>
  <c r="K10" i="4"/>
  <c r="D101" i="10" s="1"/>
  <c r="N10" i="4"/>
  <c r="D104" i="10" s="1"/>
  <c r="J10" i="4"/>
  <c r="D100" i="10" s="1"/>
  <c r="V10" i="4"/>
  <c r="D112" i="10" s="1"/>
  <c r="R10" i="4"/>
  <c r="D108" i="10" s="1"/>
  <c r="U22" i="4"/>
  <c r="D111" i="22" s="1"/>
  <c r="Q22" i="4"/>
  <c r="D107" i="22" s="1"/>
  <c r="M22" i="4"/>
  <c r="D103" i="22" s="1"/>
  <c r="I22" i="4"/>
  <c r="D99" i="22" s="1"/>
  <c r="T22" i="4"/>
  <c r="D110" i="22" s="1"/>
  <c r="P22" i="4"/>
  <c r="D106" i="22" s="1"/>
  <c r="L22" i="4"/>
  <c r="D102" i="22" s="1"/>
  <c r="W22" i="4"/>
  <c r="D113" i="22" s="1"/>
  <c r="S22" i="4"/>
  <c r="D109" i="22" s="1"/>
  <c r="O22" i="4"/>
  <c r="D105" i="22" s="1"/>
  <c r="K22" i="4"/>
  <c r="D101" i="22" s="1"/>
  <c r="J22" i="4"/>
  <c r="D100" i="22" s="1"/>
  <c r="V22" i="4"/>
  <c r="D112" i="22" s="1"/>
  <c r="R22" i="4"/>
  <c r="D108" i="22" s="1"/>
  <c r="N22" i="4"/>
  <c r="D104" i="22" s="1"/>
  <c r="W20" i="4"/>
  <c r="D113" i="20" s="1"/>
  <c r="S20" i="4"/>
  <c r="D109" i="20" s="1"/>
  <c r="O20" i="4"/>
  <c r="D105" i="20" s="1"/>
  <c r="K20" i="4"/>
  <c r="D101" i="20" s="1"/>
  <c r="V20" i="4"/>
  <c r="D112" i="20" s="1"/>
  <c r="R20" i="4"/>
  <c r="D108" i="20" s="1"/>
  <c r="N20" i="4"/>
  <c r="D104" i="20" s="1"/>
  <c r="J20" i="4"/>
  <c r="D100" i="20" s="1"/>
  <c r="U20" i="4"/>
  <c r="D111" i="20" s="1"/>
  <c r="Q20" i="4"/>
  <c r="D107" i="20" s="1"/>
  <c r="M20" i="4"/>
  <c r="D103" i="20" s="1"/>
  <c r="I20" i="4"/>
  <c r="D99" i="20" s="1"/>
  <c r="T20" i="4"/>
  <c r="D110" i="20" s="1"/>
  <c r="P20" i="4"/>
  <c r="D106" i="20" s="1"/>
  <c r="L20" i="4"/>
  <c r="D102" i="20" s="1"/>
  <c r="W24" i="4"/>
  <c r="D113" i="24" s="1"/>
  <c r="S24" i="4"/>
  <c r="D109" i="24" s="1"/>
  <c r="O24" i="4"/>
  <c r="D105" i="24" s="1"/>
  <c r="K24" i="4"/>
  <c r="D101" i="24" s="1"/>
  <c r="V24" i="4"/>
  <c r="D112" i="24" s="1"/>
  <c r="R24" i="4"/>
  <c r="D108" i="24" s="1"/>
  <c r="N24" i="4"/>
  <c r="D104" i="24" s="1"/>
  <c r="J24" i="4"/>
  <c r="D100" i="24" s="1"/>
  <c r="U24" i="4"/>
  <c r="D111" i="24" s="1"/>
  <c r="Q24" i="4"/>
  <c r="D107" i="24" s="1"/>
  <c r="M24" i="4"/>
  <c r="D103" i="24" s="1"/>
  <c r="I24" i="4"/>
  <c r="D99" i="24" s="1"/>
  <c r="L24" i="4"/>
  <c r="D102" i="24" s="1"/>
  <c r="T24" i="4"/>
  <c r="D110" i="24" s="1"/>
  <c r="P24" i="4"/>
  <c r="D106" i="24" s="1"/>
  <c r="W28" i="4"/>
  <c r="S28" i="4"/>
  <c r="D111" i="28" s="1"/>
  <c r="O28" i="4"/>
  <c r="D107" i="28" s="1"/>
  <c r="K28" i="4"/>
  <c r="D103" i="28" s="1"/>
  <c r="V28" i="4"/>
  <c r="D114" i="28" s="1"/>
  <c r="R28" i="4"/>
  <c r="D110" i="28" s="1"/>
  <c r="N28" i="4"/>
  <c r="D106" i="28" s="1"/>
  <c r="J28" i="4"/>
  <c r="D102" i="28" s="1"/>
  <c r="P28" i="4"/>
  <c r="D108" i="28" s="1"/>
  <c r="U28" i="4"/>
  <c r="D113" i="28" s="1"/>
  <c r="Q28" i="4"/>
  <c r="D109" i="28" s="1"/>
  <c r="M28" i="4"/>
  <c r="D105" i="28" s="1"/>
  <c r="I28" i="4"/>
  <c r="D101" i="28" s="1"/>
  <c r="T28" i="4"/>
  <c r="D112" i="28" s="1"/>
  <c r="L28" i="4"/>
  <c r="D104" i="28" s="1"/>
  <c r="W12" i="4"/>
  <c r="D113" i="12" s="1"/>
  <c r="S12" i="4"/>
  <c r="D109" i="12" s="1"/>
  <c r="O12" i="4"/>
  <c r="D105" i="12" s="1"/>
  <c r="K12" i="4"/>
  <c r="D101" i="12" s="1"/>
  <c r="V12" i="4"/>
  <c r="D112" i="12" s="1"/>
  <c r="R12" i="4"/>
  <c r="D108" i="12" s="1"/>
  <c r="N12" i="4"/>
  <c r="D104" i="12" s="1"/>
  <c r="J12" i="4"/>
  <c r="D100" i="12" s="1"/>
  <c r="U12" i="4"/>
  <c r="D111" i="12" s="1"/>
  <c r="Q12" i="4"/>
  <c r="D107" i="12" s="1"/>
  <c r="M12" i="4"/>
  <c r="D103" i="12" s="1"/>
  <c r="I12" i="4"/>
  <c r="D99" i="12" s="1"/>
  <c r="P12" i="4"/>
  <c r="D106" i="12" s="1"/>
  <c r="L12" i="4"/>
  <c r="D102" i="12" s="1"/>
  <c r="T12" i="4"/>
  <c r="D110" i="12" s="1"/>
  <c r="V27" i="4"/>
  <c r="D113" i="27" s="1"/>
  <c r="R27" i="4"/>
  <c r="D109" i="27" s="1"/>
  <c r="N27" i="4"/>
  <c r="D105" i="27" s="1"/>
  <c r="J27" i="4"/>
  <c r="D101" i="27" s="1"/>
  <c r="U27" i="4"/>
  <c r="D112" i="27" s="1"/>
  <c r="Q27" i="4"/>
  <c r="D108" i="27" s="1"/>
  <c r="M27" i="4"/>
  <c r="D104" i="27" s="1"/>
  <c r="I27" i="4"/>
  <c r="D100" i="27" s="1"/>
  <c r="T27" i="4"/>
  <c r="D111" i="27" s="1"/>
  <c r="P27" i="4"/>
  <c r="D107" i="27" s="1"/>
  <c r="L27" i="4"/>
  <c r="D103" i="27" s="1"/>
  <c r="O27" i="4"/>
  <c r="D106" i="27" s="1"/>
  <c r="K27" i="4"/>
  <c r="D102" i="27" s="1"/>
  <c r="W27" i="4"/>
  <c r="D114" i="27" s="1"/>
  <c r="S27" i="4"/>
  <c r="D110" i="27" s="1"/>
  <c r="C15" i="4"/>
  <c r="D93" i="15" s="1"/>
  <c r="V15" i="4"/>
  <c r="D112" i="15" s="1"/>
  <c r="R15" i="4"/>
  <c r="D108" i="15" s="1"/>
  <c r="N15" i="4"/>
  <c r="D104" i="15" s="1"/>
  <c r="J15" i="4"/>
  <c r="D100" i="15" s="1"/>
  <c r="U15" i="4"/>
  <c r="D111" i="15" s="1"/>
  <c r="Q15" i="4"/>
  <c r="D107" i="15" s="1"/>
  <c r="M15" i="4"/>
  <c r="D103" i="15" s="1"/>
  <c r="I15" i="4"/>
  <c r="D99" i="15" s="1"/>
  <c r="T15" i="4"/>
  <c r="D110" i="15" s="1"/>
  <c r="P15" i="4"/>
  <c r="D106" i="15" s="1"/>
  <c r="L15" i="4"/>
  <c r="D102" i="15" s="1"/>
  <c r="S15" i="4"/>
  <c r="D109" i="15" s="1"/>
  <c r="O15" i="4"/>
  <c r="D105" i="15" s="1"/>
  <c r="K15" i="4"/>
  <c r="D101" i="15" s="1"/>
  <c r="W15" i="4"/>
  <c r="D113" i="15" s="1"/>
  <c r="T25" i="4"/>
  <c r="D110" i="25" s="1"/>
  <c r="P25" i="4"/>
  <c r="D106" i="25" s="1"/>
  <c r="L25" i="4"/>
  <c r="D102" i="25" s="1"/>
  <c r="W25" i="4"/>
  <c r="S25" i="4"/>
  <c r="D109" i="25" s="1"/>
  <c r="O25" i="4"/>
  <c r="D105" i="25" s="1"/>
  <c r="K25" i="4"/>
  <c r="D101" i="25" s="1"/>
  <c r="V25" i="4"/>
  <c r="D112" i="25" s="1"/>
  <c r="R25" i="4"/>
  <c r="D108" i="25" s="1"/>
  <c r="N25" i="4"/>
  <c r="D104" i="25" s="1"/>
  <c r="J25" i="4"/>
  <c r="D100" i="25" s="1"/>
  <c r="M25" i="4"/>
  <c r="D103" i="25" s="1"/>
  <c r="Q25" i="4"/>
  <c r="D107" i="25" s="1"/>
  <c r="I25" i="4"/>
  <c r="D99" i="25" s="1"/>
  <c r="U25" i="4"/>
  <c r="D111" i="25" s="1"/>
  <c r="D62" i="10"/>
  <c r="D58" i="10" s="1"/>
  <c r="D63" i="28"/>
  <c r="D63" i="20"/>
  <c r="D63" i="24"/>
  <c r="D62" i="22"/>
  <c r="D62" i="28"/>
  <c r="D63" i="22"/>
  <c r="D63" i="23"/>
  <c r="D58" i="23" s="1"/>
  <c r="D63" i="19"/>
  <c r="D62" i="15"/>
  <c r="D62" i="25"/>
  <c r="D63" i="11"/>
  <c r="D62" i="19"/>
  <c r="D62" i="21"/>
  <c r="D58" i="21" s="1"/>
  <c r="D63" i="14"/>
  <c r="D64" i="27"/>
  <c r="D63" i="18"/>
  <c r="D58" i="18" s="1"/>
  <c r="D62" i="9"/>
  <c r="D62" i="20"/>
  <c r="D58" i="20" s="1"/>
  <c r="D62" i="3"/>
  <c r="D62" i="16"/>
  <c r="D58" i="16" s="1"/>
  <c r="D63" i="27"/>
  <c r="D62" i="26"/>
  <c r="D63" i="15"/>
  <c r="D63" i="3"/>
  <c r="D62" i="24"/>
  <c r="D62" i="17"/>
  <c r="D58" i="17" s="1"/>
  <c r="D63" i="25"/>
  <c r="D63" i="12"/>
  <c r="D58" i="12" s="1"/>
  <c r="D62" i="11"/>
  <c r="D64" i="13"/>
  <c r="D62" i="14"/>
  <c r="D63" i="13"/>
  <c r="D63" i="26"/>
  <c r="D63" i="9"/>
  <c r="C8" i="4"/>
  <c r="D93" i="3" s="1"/>
  <c r="D8" i="4"/>
  <c r="D94" i="3" s="1"/>
  <c r="F11" i="4"/>
  <c r="D96" i="11" s="1"/>
  <c r="G15" i="4"/>
  <c r="D97" i="15" s="1"/>
  <c r="H23" i="4"/>
  <c r="D98" i="23" s="1"/>
  <c r="D23" i="4"/>
  <c r="D94" i="23" s="1"/>
  <c r="B15" i="4"/>
  <c r="D11" i="4"/>
  <c r="D94" i="11" s="1"/>
  <c r="F15" i="4"/>
  <c r="D96" i="15" s="1"/>
  <c r="E11" i="4"/>
  <c r="D95" i="11" s="1"/>
  <c r="H15" i="4"/>
  <c r="D98" i="15" s="1"/>
  <c r="H11" i="4"/>
  <c r="D98" i="11" s="1"/>
  <c r="G11" i="4"/>
  <c r="D97" i="11" s="1"/>
  <c r="B11" i="4"/>
  <c r="D117" i="26"/>
  <c r="H26" i="4"/>
  <c r="D98" i="26" s="1"/>
  <c r="E26" i="4"/>
  <c r="D95" i="26" s="1"/>
  <c r="F22" i="4"/>
  <c r="D96" i="22" s="1"/>
  <c r="H22" i="4"/>
  <c r="D98" i="22" s="1"/>
  <c r="B22" i="4"/>
  <c r="D22" i="4"/>
  <c r="D94" i="22" s="1"/>
  <c r="E22" i="4"/>
  <c r="D95" i="22" s="1"/>
  <c r="H14" i="4"/>
  <c r="D98" i="14" s="1"/>
  <c r="E14" i="4"/>
  <c r="D95" i="14" s="1"/>
  <c r="D15" i="4"/>
  <c r="D94" i="15" s="1"/>
  <c r="E15" i="4"/>
  <c r="D95" i="15" s="1"/>
  <c r="G9" i="4"/>
  <c r="D97" i="9" s="1"/>
  <c r="D9" i="4"/>
  <c r="D94" i="9" s="1"/>
  <c r="D117" i="3"/>
  <c r="E9" i="4"/>
  <c r="D95" i="9" s="1"/>
  <c r="H9" i="4"/>
  <c r="D98" i="9" s="1"/>
  <c r="B9" i="4"/>
  <c r="F9" i="4"/>
  <c r="D96" i="9" s="1"/>
  <c r="D14" i="4"/>
  <c r="D94" i="14" s="1"/>
  <c r="B14" i="4"/>
  <c r="D26" i="4"/>
  <c r="D94" i="26" s="1"/>
  <c r="B19" i="4"/>
  <c r="D19" i="4"/>
  <c r="D94" i="19" s="1"/>
  <c r="B26" i="4"/>
  <c r="B16" i="4"/>
  <c r="C18" i="4"/>
  <c r="D93" i="18" s="1"/>
  <c r="E19" i="4"/>
  <c r="D95" i="19" s="1"/>
  <c r="G19" i="4"/>
  <c r="D97" i="19" s="1"/>
  <c r="B18" i="4"/>
  <c r="F18" i="4"/>
  <c r="D96" i="18" s="1"/>
  <c r="G18" i="4"/>
  <c r="D97" i="18" s="1"/>
  <c r="E18" i="4"/>
  <c r="D95" i="18" s="1"/>
  <c r="H18" i="4"/>
  <c r="D98" i="18" s="1"/>
  <c r="G14" i="4"/>
  <c r="D97" i="14" s="1"/>
  <c r="C14" i="4"/>
  <c r="D93" i="14" s="1"/>
  <c r="C19" i="4"/>
  <c r="D93" i="19" s="1"/>
  <c r="F19" i="4"/>
  <c r="D96" i="19" s="1"/>
  <c r="C22" i="4"/>
  <c r="D93" i="22" s="1"/>
  <c r="G22" i="4"/>
  <c r="D97" i="22" s="1"/>
  <c r="E23" i="4"/>
  <c r="D95" i="23" s="1"/>
  <c r="G23" i="4"/>
  <c r="D97" i="23" s="1"/>
  <c r="F23" i="4"/>
  <c r="D96" i="23" s="1"/>
  <c r="C23" i="4"/>
  <c r="D93" i="23" s="1"/>
  <c r="B28" i="4"/>
  <c r="D28" i="4"/>
  <c r="D96" i="28" s="1"/>
  <c r="E28" i="4"/>
  <c r="D97" i="28" s="1"/>
  <c r="C28" i="4"/>
  <c r="D95" i="28" s="1"/>
  <c r="F28" i="4"/>
  <c r="D98" i="28" s="1"/>
  <c r="G28" i="4"/>
  <c r="D99" i="28" s="1"/>
  <c r="H28" i="4"/>
  <c r="D100" i="28" s="1"/>
  <c r="C16" i="4"/>
  <c r="D93" i="16" s="1"/>
  <c r="D16" i="4"/>
  <c r="D94" i="16" s="1"/>
  <c r="G16" i="4"/>
  <c r="D97" i="16" s="1"/>
  <c r="F16" i="4"/>
  <c r="D96" i="16" s="1"/>
  <c r="H16" i="4"/>
  <c r="D98" i="16" s="1"/>
  <c r="C26" i="4"/>
  <c r="D93" i="26" s="1"/>
  <c r="G26" i="4"/>
  <c r="D97" i="26" s="1"/>
  <c r="B12" i="4"/>
  <c r="H12" i="4"/>
  <c r="D98" i="12" s="1"/>
  <c r="D12" i="4"/>
  <c r="D94" i="12" s="1"/>
  <c r="E12" i="4"/>
  <c r="D95" i="12" s="1"/>
  <c r="G12" i="4"/>
  <c r="D97" i="12" s="1"/>
  <c r="F12" i="4"/>
  <c r="D96" i="12" s="1"/>
  <c r="C12" i="4"/>
  <c r="D93" i="12" s="1"/>
  <c r="B13" i="4"/>
  <c r="C13" i="4"/>
  <c r="D94" i="13" s="1"/>
  <c r="G13" i="4"/>
  <c r="D98" i="13" s="1"/>
  <c r="H13" i="4"/>
  <c r="D99" i="13" s="1"/>
  <c r="D13" i="4"/>
  <c r="D95" i="13" s="1"/>
  <c r="F13" i="4"/>
  <c r="D97" i="13" s="1"/>
  <c r="E13" i="4"/>
  <c r="D96" i="13" s="1"/>
  <c r="C25" i="4"/>
  <c r="D93" i="25" s="1"/>
  <c r="E25" i="4"/>
  <c r="D95" i="25" s="1"/>
  <c r="B25" i="4"/>
  <c r="F25" i="4"/>
  <c r="D96" i="25" s="1"/>
  <c r="D25" i="4"/>
  <c r="D94" i="25" s="1"/>
  <c r="G25" i="4"/>
  <c r="D97" i="25" s="1"/>
  <c r="H25" i="4"/>
  <c r="D98" i="25" s="1"/>
  <c r="G8" i="4"/>
  <c r="D97" i="3" s="1"/>
  <c r="B8" i="4"/>
  <c r="F8" i="4"/>
  <c r="D96" i="3" s="1"/>
  <c r="H8" i="4"/>
  <c r="D98" i="3" s="1"/>
  <c r="E8" i="4"/>
  <c r="D95" i="3" s="1"/>
  <c r="B20" i="4"/>
  <c r="F20" i="4"/>
  <c r="D96" i="20" s="1"/>
  <c r="E20" i="4"/>
  <c r="D95" i="20" s="1"/>
  <c r="C20" i="4"/>
  <c r="D93" i="20" s="1"/>
  <c r="H20" i="4"/>
  <c r="D98" i="20" s="1"/>
  <c r="D20" i="4"/>
  <c r="D94" i="20" s="1"/>
  <c r="G20" i="4"/>
  <c r="D97" i="20" s="1"/>
  <c r="B17" i="4"/>
  <c r="E17" i="4"/>
  <c r="D95" i="17" s="1"/>
  <c r="G17" i="4"/>
  <c r="D97" i="17" s="1"/>
  <c r="F17" i="4"/>
  <c r="D96" i="17" s="1"/>
  <c r="D17" i="4"/>
  <c r="D94" i="17" s="1"/>
  <c r="C17" i="4"/>
  <c r="D93" i="17" s="1"/>
  <c r="H17" i="4"/>
  <c r="D98" i="17" s="1"/>
  <c r="E21" i="4"/>
  <c r="D95" i="21" s="1"/>
  <c r="G21" i="4"/>
  <c r="D97" i="21" s="1"/>
  <c r="C21" i="4"/>
  <c r="D93" i="21" s="1"/>
  <c r="B21" i="4"/>
  <c r="H21" i="4"/>
  <c r="D98" i="21" s="1"/>
  <c r="F21" i="4"/>
  <c r="D96" i="21" s="1"/>
  <c r="D21" i="4"/>
  <c r="D94" i="21" s="1"/>
  <c r="B27" i="4"/>
  <c r="H27" i="4"/>
  <c r="D99" i="27" s="1"/>
  <c r="C27" i="4"/>
  <c r="D94" i="27" s="1"/>
  <c r="E27" i="4"/>
  <c r="D96" i="27" s="1"/>
  <c r="F27" i="4"/>
  <c r="D97" i="27" s="1"/>
  <c r="D27" i="4"/>
  <c r="D95" i="27" s="1"/>
  <c r="G27" i="4"/>
  <c r="D98" i="27" s="1"/>
  <c r="E24" i="4"/>
  <c r="D95" i="24" s="1"/>
  <c r="C24" i="4"/>
  <c r="D93" i="24" s="1"/>
  <c r="B24" i="4"/>
  <c r="G24" i="4"/>
  <c r="D97" i="24" s="1"/>
  <c r="F24" i="4"/>
  <c r="D96" i="24" s="1"/>
  <c r="H24" i="4"/>
  <c r="D98" i="24" s="1"/>
  <c r="D24" i="4"/>
  <c r="D94" i="24" s="1"/>
  <c r="E10" i="4"/>
  <c r="D95" i="10" s="1"/>
  <c r="B10" i="4"/>
  <c r="F10" i="4"/>
  <c r="D96" i="10" s="1"/>
  <c r="D10" i="4"/>
  <c r="D94" i="10" s="1"/>
  <c r="H10" i="4"/>
  <c r="D98" i="10" s="1"/>
  <c r="G10" i="4"/>
  <c r="D97" i="10" s="1"/>
  <c r="C10" i="4"/>
  <c r="D93" i="10" s="1"/>
  <c r="D117" i="16"/>
  <c r="D119" i="28"/>
  <c r="D117" i="18"/>
  <c r="D117" i="17"/>
  <c r="D117" i="10"/>
  <c r="D117" i="14"/>
  <c r="D117" i="19"/>
  <c r="D117" i="20"/>
  <c r="D117" i="15"/>
  <c r="D117" i="9"/>
  <c r="D58" i="28" l="1"/>
  <c r="F25" i="29" s="1"/>
  <c r="D58" i="19"/>
  <c r="F16" i="29" s="1"/>
  <c r="D58" i="24"/>
  <c r="F21" i="29" s="1"/>
  <c r="D115" i="28"/>
  <c r="D94" i="28" s="1"/>
  <c r="H25" i="29" s="1"/>
  <c r="D113" i="14"/>
  <c r="D113" i="25"/>
  <c r="D92" i="25" s="1"/>
  <c r="H22" i="29" s="1"/>
  <c r="D3" i="29"/>
  <c r="D58" i="14"/>
  <c r="F11" i="29" s="1"/>
  <c r="D92" i="15"/>
  <c r="H12" i="29" s="1"/>
  <c r="D92" i="19"/>
  <c r="H16" i="29" s="1"/>
  <c r="D92" i="24"/>
  <c r="H21" i="29" s="1"/>
  <c r="D92" i="3"/>
  <c r="H5" i="29" s="1"/>
  <c r="D92" i="9"/>
  <c r="H6" i="29" s="1"/>
  <c r="D58" i="9"/>
  <c r="F6" i="29" s="1"/>
  <c r="D92" i="10"/>
  <c r="H7" i="29" s="1"/>
  <c r="D92" i="11"/>
  <c r="H8" i="29" s="1"/>
  <c r="D58" i="11"/>
  <c r="F8" i="29" s="1"/>
  <c r="D92" i="12"/>
  <c r="H9" i="29" s="1"/>
  <c r="D93" i="13"/>
  <c r="H10" i="29" s="1"/>
  <c r="D59" i="13"/>
  <c r="F10" i="29" s="1"/>
  <c r="D92" i="14"/>
  <c r="H11" i="29" s="1"/>
  <c r="D58" i="15"/>
  <c r="F12" i="29" s="1"/>
  <c r="D92" i="16"/>
  <c r="H13" i="29" s="1"/>
  <c r="D92" i="17"/>
  <c r="H14" i="29" s="1"/>
  <c r="D92" i="18"/>
  <c r="H15" i="29" s="1"/>
  <c r="D92" i="20"/>
  <c r="H17" i="29" s="1"/>
  <c r="D92" i="21"/>
  <c r="H18" i="29" s="1"/>
  <c r="D92" i="22"/>
  <c r="H19" i="29" s="1"/>
  <c r="D58" i="22"/>
  <c r="F19" i="29" s="1"/>
  <c r="D92" i="23"/>
  <c r="H20" i="29" s="1"/>
  <c r="D92" i="26"/>
  <c r="H23" i="29" s="1"/>
  <c r="D58" i="25"/>
  <c r="F22" i="29" s="1"/>
  <c r="D93" i="27"/>
  <c r="H24" i="29" s="1"/>
  <c r="D58" i="26"/>
  <c r="F23" i="29" s="1"/>
  <c r="D58" i="3"/>
  <c r="F5" i="29" s="1"/>
  <c r="D59" i="27"/>
  <c r="F24" i="29" s="1"/>
  <c r="F14" i="29"/>
  <c r="F20" i="29"/>
  <c r="F7" i="29"/>
  <c r="F9" i="29"/>
  <c r="F15" i="29"/>
  <c r="F18" i="29"/>
  <c r="F13" i="29"/>
  <c r="F17" i="29"/>
  <c r="F3" i="29" l="1"/>
  <c r="H3" i="29"/>
  <c r="D124" i="15"/>
  <c r="D116" i="15" s="1"/>
  <c r="J12" i="29" s="1"/>
  <c r="D124" i="12"/>
  <c r="D116" i="12" s="1"/>
  <c r="J9" i="29" s="1"/>
  <c r="D125" i="13"/>
  <c r="D117" i="13" s="1"/>
  <c r="J10" i="29" s="1"/>
  <c r="D126" i="28"/>
  <c r="D124" i="17"/>
  <c r="D116" i="17" s="1"/>
  <c r="J14" i="29" s="1"/>
  <c r="D124" i="24"/>
  <c r="D124" i="22"/>
  <c r="D124" i="10"/>
  <c r="D116" i="10" s="1"/>
  <c r="J7" i="29" s="1"/>
  <c r="D124" i="26"/>
  <c r="D116" i="26" s="1"/>
  <c r="J23" i="29" s="1"/>
  <c r="J24" i="29"/>
  <c r="I3" i="29"/>
  <c r="B28" i="29" s="1"/>
  <c r="D124" i="18"/>
  <c r="D116" i="18" s="1"/>
  <c r="J15" i="29" s="1"/>
  <c r="D124" i="23"/>
  <c r="D124" i="11"/>
  <c r="D116" i="11" s="1"/>
  <c r="J8" i="29" s="1"/>
  <c r="D124" i="21"/>
  <c r="D124" i="16"/>
  <c r="D116" i="16" s="1"/>
  <c r="J13" i="29" s="1"/>
  <c r="D118" i="28" l="1"/>
  <c r="J25" i="29" s="1"/>
  <c r="D116" i="21"/>
  <c r="J18" i="29" s="1"/>
  <c r="D116" i="22"/>
  <c r="J19" i="29" s="1"/>
  <c r="D116" i="23"/>
  <c r="J20" i="29" s="1"/>
  <c r="D116" i="24"/>
  <c r="J21" i="29" s="1"/>
  <c r="D124" i="9"/>
  <c r="D116" i="9" s="1"/>
  <c r="J6" i="29" s="1"/>
  <c r="D124" i="19"/>
  <c r="D116" i="19" s="1"/>
  <c r="J16" i="29" s="1"/>
  <c r="D124" i="20"/>
  <c r="D116" i="20" s="1"/>
  <c r="J17" i="29" s="1"/>
  <c r="D124" i="14"/>
  <c r="D116" i="14" s="1"/>
  <c r="J11" i="29" s="1"/>
  <c r="J22" i="29" l="1"/>
  <c r="B8" i="5"/>
  <c r="B4" i="5" s="1"/>
  <c r="D123" i="3"/>
  <c r="D116" i="3" s="1"/>
  <c r="J5" i="29" s="1"/>
  <c r="AD4" i="5"/>
  <c r="J3" i="29" l="1"/>
  <c r="B29" i="29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Lidberg Ulf</author>
  </authors>
  <commentList>
    <comment ref="A37" authorId="0" shapeId="0" xr:uid="{153D9E3A-A04B-4C05-90E7-1E25370B0D31}">
      <text>
        <r>
          <rPr>
            <b/>
            <sz val="9"/>
            <color indexed="81"/>
            <rFont val="Tahoma"/>
            <family val="2"/>
          </rPr>
          <t>Lidberg Ulf:</t>
        </r>
        <r>
          <rPr>
            <sz val="9"/>
            <color indexed="81"/>
            <rFont val="Tahoma"/>
            <family val="2"/>
          </rPr>
          <t xml:space="preserve">
Uppdaterade befolkningstal
</t>
        </r>
      </text>
    </comment>
    <comment ref="H37" authorId="0" shapeId="0" xr:uid="{850C27CB-0AE7-4917-BFC7-D7A20DAA5327}">
      <text>
        <r>
          <rPr>
            <b/>
            <sz val="9"/>
            <color indexed="81"/>
            <rFont val="Tahoma"/>
            <family val="2"/>
          </rPr>
          <t>Lidberg Ulf:</t>
        </r>
        <r>
          <rPr>
            <sz val="9"/>
            <color indexed="81"/>
            <rFont val="Tahoma"/>
            <family val="2"/>
          </rPr>
          <t xml:space="preserve">
Tidigare gemensam intäkt är nu mer delad mellan 9010 och IDP 9146</t>
        </r>
      </text>
    </comment>
    <comment ref="I37" authorId="0" shapeId="0" xr:uid="{EBB105DC-555E-4704-9C88-62F89EA61E25}">
      <text>
        <r>
          <rPr>
            <b/>
            <sz val="9"/>
            <color indexed="81"/>
            <rFont val="Tahoma"/>
            <family val="2"/>
          </rPr>
          <t>Lidberg Ulf:</t>
        </r>
        <r>
          <rPr>
            <sz val="9"/>
            <color indexed="81"/>
            <rFont val="Tahoma"/>
            <family val="2"/>
          </rPr>
          <t xml:space="preserve">
Prissänkning -3mkr 2024 eller tidigare när tidbok går igång</t>
        </r>
      </text>
    </comment>
    <comment ref="J37" authorId="0" shapeId="0" xr:uid="{AF5BDD80-1496-4EF0-AC70-6C91088DBF76}">
      <text>
        <r>
          <rPr>
            <b/>
            <sz val="9"/>
            <color indexed="81"/>
            <rFont val="Tahoma"/>
            <family val="2"/>
          </rPr>
          <t>Lidberg Ulf:</t>
        </r>
        <r>
          <rPr>
            <sz val="9"/>
            <color indexed="81"/>
            <rFont val="Tahoma"/>
            <family val="2"/>
          </rPr>
          <t xml:space="preserve">
SLL prisändrat. Övriga reg oförändrat
SLL betalar 2023 75% av 2022 = 11.113.407:- (-3704469:-. 2024 minskar det ytterligare till 50%
Avstämt med Anette T</t>
        </r>
      </text>
    </comment>
    <comment ref="W37" authorId="0" shapeId="0" xr:uid="{7CD774B0-56F8-4646-9D55-32D313777133}">
      <text>
        <r>
          <rPr>
            <b/>
            <sz val="9"/>
            <color indexed="81"/>
            <rFont val="Tahoma"/>
            <family val="2"/>
          </rPr>
          <t>Lidberg Ulf:</t>
        </r>
        <r>
          <rPr>
            <sz val="9"/>
            <color indexed="81"/>
            <rFont val="Tahoma"/>
            <family val="2"/>
          </rPr>
          <t xml:space="preserve">
Nytt pris efter införande av nya källor 2023.
OBS! Genomfakturering av pris för källor, hanteras manuellt internt genom bokföringsorder</t>
        </r>
      </text>
    </comment>
    <comment ref="AF37" authorId="0" shapeId="0" xr:uid="{8723EF0C-2FA5-4610-BDB8-E45E0D4BCA57}">
      <text>
        <r>
          <rPr>
            <b/>
            <sz val="9"/>
            <color indexed="81"/>
            <rFont val="Tahoma"/>
            <family val="2"/>
          </rPr>
          <t>Lidberg Ulf:</t>
        </r>
        <r>
          <rPr>
            <sz val="9"/>
            <color indexed="81"/>
            <rFont val="Tahoma"/>
            <family val="2"/>
          </rPr>
          <t xml:space="preserve">
Tidigare gemensam intäkt på 9010 är nu mer uppdelad mellan Säk.tj. 9010 och IAM IDP 9146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Lidberg Ulf</author>
  </authors>
  <commentList>
    <comment ref="D40" authorId="0" shapeId="0" xr:uid="{90E3D9D0-04DD-48E0-A4F3-70B01840644C}">
      <text>
        <r>
          <rPr>
            <b/>
            <sz val="9"/>
            <color indexed="81"/>
            <rFont val="Tahoma"/>
            <family val="2"/>
          </rPr>
          <t>Lidberg Ulf:</t>
        </r>
        <r>
          <rPr>
            <sz val="9"/>
            <color indexed="81"/>
            <rFont val="Tahoma"/>
            <family val="2"/>
          </rPr>
          <t xml:space="preserve">
Priset ej fastställt. Ny avs.förkl går ut men sannolikt ca 15mkr. Retroaktiv fakturering när priset är klart. Oklar fördelning utv vs. förv.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Lidberg Ulf</author>
  </authors>
  <commentList>
    <comment ref="J34" authorId="0" shapeId="0" xr:uid="{3FD25680-C7B3-4657-B9BE-0FDDC752FB11}">
      <text>
        <r>
          <rPr>
            <b/>
            <sz val="9"/>
            <color indexed="81"/>
            <rFont val="Tahoma"/>
            <family val="2"/>
          </rPr>
          <t>Lidberg Ulf:</t>
        </r>
        <r>
          <rPr>
            <sz val="9"/>
            <color indexed="81"/>
            <rFont val="Tahoma"/>
            <family val="2"/>
          </rPr>
          <t xml:space="preserve">
Nytt namn och byte av KST</t>
        </r>
      </text>
    </comment>
    <comment ref="R34" authorId="0" shapeId="0" xr:uid="{81D4D12A-4C50-47A6-819A-38482DB101DE}">
      <text>
        <r>
          <rPr>
            <b/>
            <sz val="9"/>
            <color indexed="81"/>
            <rFont val="Tahoma"/>
            <family val="2"/>
          </rPr>
          <t>Lidberg Ulf:</t>
        </r>
        <r>
          <rPr>
            <sz val="9"/>
            <color indexed="81"/>
            <rFont val="Tahoma"/>
            <family val="2"/>
          </rPr>
          <t xml:space="preserve">
Nytt namn och byte av KST</t>
        </r>
      </text>
    </comment>
    <comment ref="Z34" authorId="0" shapeId="0" xr:uid="{AE760B09-9583-4B0D-9E1C-767A3E1FDE83}">
      <text>
        <r>
          <rPr>
            <b/>
            <sz val="9"/>
            <color indexed="81"/>
            <rFont val="Tahoma"/>
            <family val="2"/>
          </rPr>
          <t>Lidberg Ulf:</t>
        </r>
        <r>
          <rPr>
            <sz val="9"/>
            <color indexed="81"/>
            <rFont val="Tahoma"/>
            <family val="2"/>
          </rPr>
          <t xml:space="preserve">
Priset är 1,1736348 per inv. men är rabatterat med 50% under 2023. Stockholms pris på 1,6 gäller redan 2023</t>
        </r>
      </text>
    </comment>
    <comment ref="AP34" authorId="0" shapeId="0" xr:uid="{B9C0E6CF-A841-4FFF-AB88-4607134CF2B3}">
      <text>
        <r>
          <rPr>
            <b/>
            <sz val="9"/>
            <color indexed="81"/>
            <rFont val="Tahoma"/>
            <family val="2"/>
          </rPr>
          <t>Lidberg Ulf:</t>
        </r>
        <r>
          <rPr>
            <sz val="9"/>
            <color indexed="81"/>
            <rFont val="Tahoma"/>
            <family val="2"/>
          </rPr>
          <t xml:space="preserve">
Justerat upp siffror efter budgeterat 52 mkr för licenser (genomfakturering). Tidigare pris: 4,47630852715795</t>
        </r>
      </text>
    </comment>
    <comment ref="AX34" authorId="0" shapeId="0" xr:uid="{4DF0E6C1-C029-4E1E-8018-3C04FB50DCE6}">
      <text>
        <r>
          <rPr>
            <b/>
            <sz val="9"/>
            <color indexed="81"/>
            <rFont val="Tahoma"/>
            <family val="2"/>
          </rPr>
          <t>Lidberg Ulf:</t>
        </r>
        <r>
          <rPr>
            <sz val="9"/>
            <color indexed="81"/>
            <rFont val="Tahoma"/>
            <family val="2"/>
          </rPr>
          <t xml:space="preserve">
Beslut att inte fakturera fram till sept 2023. därefter nytt beslut
</t>
        </r>
      </text>
    </comment>
    <comment ref="BB34" authorId="0" shapeId="0" xr:uid="{07FCA4FE-91A0-47FA-B563-713A34594485}">
      <text>
        <r>
          <rPr>
            <b/>
            <sz val="9"/>
            <color indexed="81"/>
            <rFont val="Tahoma"/>
            <family val="2"/>
          </rPr>
          <t>Lidberg Ulf:</t>
        </r>
        <r>
          <rPr>
            <sz val="9"/>
            <color indexed="81"/>
            <rFont val="Tahoma"/>
            <family val="2"/>
          </rPr>
          <t xml:space="preserve">
Ver. med Camilla Jacobsson</t>
        </r>
      </text>
    </comment>
    <comment ref="BF34" authorId="0" shapeId="0" xr:uid="{7F398F3A-7D7C-422A-9270-4D11055DDE30}">
      <text>
        <r>
          <rPr>
            <b/>
            <sz val="9"/>
            <color indexed="81"/>
            <rFont val="Tahoma"/>
            <family val="2"/>
          </rPr>
          <t>Lidberg Ulf:</t>
        </r>
        <r>
          <rPr>
            <sz val="9"/>
            <color indexed="81"/>
            <rFont val="Tahoma"/>
            <family val="2"/>
          </rPr>
          <t xml:space="preserve">
Ver. med Camilla Jacobsson</t>
        </r>
      </text>
    </comment>
    <comment ref="BN34" authorId="0" shapeId="0" xr:uid="{C9576919-7663-44A2-B24A-1546342D0926}">
      <text>
        <r>
          <rPr>
            <b/>
            <sz val="9"/>
            <color indexed="81"/>
            <rFont val="Tahoma"/>
            <family val="2"/>
          </rPr>
          <t>Lidberg Ulf:</t>
        </r>
        <r>
          <rPr>
            <sz val="9"/>
            <color indexed="81"/>
            <rFont val="Tahoma"/>
            <family val="2"/>
          </rPr>
          <t xml:space="preserve">
Statistiktjänst export flyttas mot 9121 vid Q2-23
Bastjänsten döps om till Statistiktjänst Organisationsstatistik</t>
        </r>
      </text>
    </comment>
    <comment ref="BV34" authorId="0" shapeId="0" xr:uid="{30A06541-280C-4907-BBBE-4E93FDD88FEE}">
      <text>
        <r>
          <rPr>
            <b/>
            <sz val="9"/>
            <color indexed="81"/>
            <rFont val="Tahoma"/>
            <family val="2"/>
          </rPr>
          <t>Lidberg Ulf:</t>
        </r>
        <r>
          <rPr>
            <sz val="9"/>
            <color indexed="81"/>
            <rFont val="Tahoma"/>
            <family val="2"/>
          </rPr>
          <t xml:space="preserve">
Priset angivet för helår men kommer bara att faktureras för Q1-Q2</t>
        </r>
      </text>
    </comment>
    <comment ref="CD34" authorId="0" shapeId="0" xr:uid="{CFA03575-1D71-4B61-A748-5D137E33BAE1}">
      <text>
        <r>
          <rPr>
            <b/>
            <sz val="9"/>
            <color indexed="81"/>
            <rFont val="Tahoma"/>
            <charset val="1"/>
          </rPr>
          <t>Lidberg Ulf:</t>
        </r>
        <r>
          <rPr>
            <sz val="9"/>
            <color indexed="81"/>
            <rFont val="Tahoma"/>
            <charset val="1"/>
          </rPr>
          <t xml:space="preserve">
Gävleborg tillagt från Q1-23</t>
        </r>
      </text>
    </comment>
    <comment ref="CL34" authorId="0" shapeId="0" xr:uid="{D39C0311-7578-4964-BB8D-C311F1ED23EB}">
      <text>
        <r>
          <rPr>
            <b/>
            <sz val="9"/>
            <color indexed="81"/>
            <rFont val="Tahoma"/>
            <family val="2"/>
          </rPr>
          <t>Lidberg Ulf:</t>
        </r>
        <r>
          <rPr>
            <sz val="9"/>
            <color indexed="81"/>
            <rFont val="Tahoma"/>
            <family val="2"/>
          </rPr>
          <t xml:space="preserve">
Ändrat från 0,80 till 1,30
Avtalat pris 680tkr mot Stockholm ligger fast till och med 2026 enl. Maria Berglund och Sofie Zetterström.</t>
        </r>
      </text>
    </comment>
    <comment ref="CP34" authorId="0" shapeId="0" xr:uid="{60B2F6BE-353F-4A3F-B05B-BCCF67A3AB68}">
      <text>
        <r>
          <rPr>
            <b/>
            <sz val="9"/>
            <color indexed="81"/>
            <rFont val="Tahoma"/>
            <family val="2"/>
          </rPr>
          <t>Lidberg Ulf:</t>
        </r>
        <r>
          <rPr>
            <sz val="9"/>
            <color indexed="81"/>
            <rFont val="Tahoma"/>
            <family val="2"/>
          </rPr>
          <t xml:space="preserve">
Vilka regioner och vilket belopp, ännu inte klart</t>
        </r>
      </text>
    </comment>
  </commentList>
</comments>
</file>

<file path=xl/sharedStrings.xml><?xml version="1.0" encoding="utf-8"?>
<sst xmlns="http://schemas.openxmlformats.org/spreadsheetml/2006/main" count="2260" uniqueCount="406">
  <si>
    <t>1177 Vårdguidens e-tjänster</t>
  </si>
  <si>
    <t>1177 Vårdguiden på webben</t>
  </si>
  <si>
    <t>Elektronisk remiss</t>
  </si>
  <si>
    <t>Födelseanmälan</t>
  </si>
  <si>
    <t>Händelseanalys (Nitha)</t>
  </si>
  <si>
    <t>Journalen</t>
  </si>
  <si>
    <t>Nationell patientöversikt</t>
  </si>
  <si>
    <t>Pascal</t>
  </si>
  <si>
    <t>Rikshandboken i barnhälsovård</t>
  </si>
  <si>
    <t>Vårdhandboken</t>
  </si>
  <si>
    <t>Plattformen för stöd och behandling</t>
  </si>
  <si>
    <t>Stockholms läns landsting</t>
  </si>
  <si>
    <t>Landstinget Sörmland</t>
  </si>
  <si>
    <t>Region Östergötland</t>
  </si>
  <si>
    <t>Region Jönköpings län</t>
  </si>
  <si>
    <t>Region Kronoberg</t>
  </si>
  <si>
    <t>Landstinget i Kalmar län</t>
  </si>
  <si>
    <t>Region Gotland</t>
  </si>
  <si>
    <t>Landstinget Blekinge</t>
  </si>
  <si>
    <t>Region Skåne</t>
  </si>
  <si>
    <t>Region Halland</t>
  </si>
  <si>
    <t>Västra Götalandsregionen</t>
  </si>
  <si>
    <t>Landstinget i Värmland</t>
  </si>
  <si>
    <t>Region Örebro län</t>
  </si>
  <si>
    <t>Landstinget Västmanland</t>
  </si>
  <si>
    <t>Landstinget Dalarna</t>
  </si>
  <si>
    <t>Region Gävleborg</t>
  </si>
  <si>
    <t>Landstinget Västernorrland</t>
  </si>
  <si>
    <t>Region Jämtland Härjedalen</t>
  </si>
  <si>
    <t>Västerbottens läns landsting</t>
  </si>
  <si>
    <t>Region Uppsala</t>
  </si>
  <si>
    <t>Region Norrbotten</t>
  </si>
  <si>
    <t>E-klient</t>
  </si>
  <si>
    <t>Infektions-verktyget</t>
  </si>
  <si>
    <t>Gemensamt finansierade tjänster</t>
  </si>
  <si>
    <t>Valbara tjänster</t>
  </si>
  <si>
    <t>N/A</t>
  </si>
  <si>
    <t>x</t>
  </si>
  <si>
    <t xml:space="preserve"> </t>
  </si>
  <si>
    <t xml:space="preserve">  </t>
  </si>
  <si>
    <t>Faktureringsprincip</t>
  </si>
  <si>
    <t>Betalningstidpunkt(er)</t>
  </si>
  <si>
    <t>Dec, Mar, Jun, Sep</t>
  </si>
  <si>
    <t>(Se expanderade rader nedan)</t>
  </si>
  <si>
    <t>Första faktureringstillfälle</t>
  </si>
  <si>
    <t>Se det detaljerade innehållet per område genom att expandera antalet rader via "plus-tecknet" till vänster</t>
  </si>
  <si>
    <t>Obeservera att detta inte är en komplett beställningsvolym till Inera, då vissa tjänster är volymbaserade eller innehåller tilläggstjänster av engångskaraktär</t>
  </si>
  <si>
    <t>Jun, Dec</t>
  </si>
  <si>
    <t>Datum</t>
  </si>
  <si>
    <t>Ändring</t>
  </si>
  <si>
    <t>Kommentar</t>
  </si>
  <si>
    <t>Sign</t>
  </si>
  <si>
    <t>Version</t>
  </si>
  <si>
    <t>Uli</t>
  </si>
  <si>
    <t>Ändringshistorik</t>
  </si>
  <si>
    <t>Gemensam infrastruktur</t>
  </si>
  <si>
    <t>Gemensam arkitektur</t>
  </si>
  <si>
    <t>Sista avtalsår avsiktsförkl.</t>
  </si>
  <si>
    <t>Invånare:</t>
  </si>
  <si>
    <t>Pris per invånare:</t>
  </si>
  <si>
    <t>1.0</t>
  </si>
  <si>
    <t>Per invånare</t>
  </si>
  <si>
    <t>Gemensamma i utveckling</t>
  </si>
  <si>
    <t>Valbara i utveckling</t>
  </si>
  <si>
    <t>Sammanställning av priser och faktureringstillfällen för de delar av Ineras tjänster som hanteras av eller via Programrådets medlemmar d.v.s. Gemensamma tjänster, Valbara tjänster, Gemensamma i utveckling och Valbara i utveckling.</t>
  </si>
  <si>
    <t>Identifierings-tjänster SITHS</t>
  </si>
  <si>
    <t>Katalogtjänster HSA</t>
  </si>
  <si>
    <t>Kommunikations-tjänster Sjunet</t>
  </si>
  <si>
    <t>Rådgivnings-stöd webb</t>
  </si>
  <si>
    <t>Utomläns- fakturering</t>
  </si>
  <si>
    <t>Kvartal förskott</t>
  </si>
  <si>
    <t>Dec,Mar,Jun,Sep</t>
  </si>
  <si>
    <t>Årsvis engång i Dec</t>
  </si>
  <si>
    <t>Not.</t>
  </si>
  <si>
    <t>Total intäkt tjänst:</t>
  </si>
  <si>
    <t xml:space="preserve">Ombudstjänsten </t>
  </si>
  <si>
    <t>Halvårsvis i efterskott av förvaltning. Volymbaserade priser</t>
  </si>
  <si>
    <t>Prislistan publicerad</t>
  </si>
  <si>
    <t>1.1</t>
  </si>
  <si>
    <t>Noterat fakturerat Q2 för fem valbara: Nitha, Sebra, Screening, Labmedicin och Vaccinationsrapportering</t>
  </si>
  <si>
    <t>"</t>
  </si>
  <si>
    <t>Skåne sagt upp Nitha. Betalar 2020 ut. Abonnemanget upphör 201231</t>
  </si>
  <si>
    <t>Västernorrland tillagt till Screening Livmoderhals enl. avsiktsförklaring. Prislistan 1.1 publicerad på Inera.se</t>
  </si>
  <si>
    <t>Noterat krav på SDK från programråd att de som hoppar på efter 2020 skall betala retroaktivt från 2020.</t>
  </si>
  <si>
    <t>1.2</t>
  </si>
  <si>
    <t>Noterat att Sebra inte får någon prishöjning enl. avsiktsförklaring. Priser 2019+2% gäller 2020</t>
  </si>
  <si>
    <t>Noterat att Tidbok utgår pga. negativ avsiktsförklaring.</t>
  </si>
  <si>
    <t>Pris för SDK inlagt</t>
  </si>
  <si>
    <t>Sörmland tillagt till Screening Livmoderhals. Faktureras retroaktivt och går in i Q3-faktureringen 2020</t>
  </si>
  <si>
    <t>Lagt in fastslaget pris för Egen provhantering på 0,8 kr/invånare.</t>
  </si>
  <si>
    <t>Markerat vilka regioner som köper Egen Provhantering. Dock inget pris angivet. Förvaltningen sköter fakt. 2020</t>
  </si>
  <si>
    <t>Markerat fakturerat Q1-Q3</t>
  </si>
  <si>
    <t>Klar för publicering på Inera.se i ver. 1.12</t>
  </si>
  <si>
    <t>1.3</t>
  </si>
  <si>
    <t>Publicerad på Inera.se</t>
  </si>
  <si>
    <t>Automatiserad vaccinationsrapportering avslutar fakturering efter Q3</t>
  </si>
  <si>
    <t>Noterat fakturerat Q-4 för valbara och valbara i utveckling (4 tjänster)</t>
  </si>
  <si>
    <t>Lagt till Statistiktjänst som ny valbar i utveckling</t>
  </si>
  <si>
    <t>Noterat att Sebra ej skall faktureras för 2021</t>
  </si>
  <si>
    <t>Lagt in nya priser för 2021 Gemensamma per 201007</t>
  </si>
  <si>
    <t>Lagt till Informationsutlämning Inka och digitala kallelser som ny valbar i utveckling. Dock ej prissatt</t>
  </si>
  <si>
    <t>Sebra och Vaccinationsrapportering prisnollade</t>
  </si>
  <si>
    <t>BEVAKA OM SKÅNE SKALL TILLBAKS FÖR NITHA. Upphävning aviserad. Väntar på skriftligt underlag</t>
  </si>
  <si>
    <t>OBS att just nu finns 2 mastrar. En för 2020 en för 2021</t>
  </si>
  <si>
    <t>Uppdaterat befolkningsstatistik SCB per 200930</t>
  </si>
  <si>
    <t>Uppdaterat med nya prisuppgifter 201110</t>
  </si>
  <si>
    <t>Sebra och tidbokningstjänst borttagna ur valbar 2021</t>
  </si>
  <si>
    <t>Personuppgifts- tjänst</t>
  </si>
  <si>
    <t>SIL-Januss tillagd som valbar i utveckling</t>
  </si>
  <si>
    <t>Faktureras separat av tjänstens förvaltning</t>
  </si>
  <si>
    <t>Lagt till Säkerhetstjänster IDP och Logg,späärr&amp;samtycke som två valbara med 0,15 som pris</t>
  </si>
  <si>
    <t>1177 Video, 1177 bild, Digitala kallelser, Infoutlämning INCA, SIL Janusmed tillagda i valbar i utveckling</t>
  </si>
  <si>
    <t>Digitalt möte, ombudstjänst, formulär inom 1177 tillagda i valbara</t>
  </si>
  <si>
    <t>Markerat att Västerbotten förfakturerats för utvecklingsram 2021</t>
  </si>
  <si>
    <t>Bytt namn på Digitala kallelser till 1177 inkorg</t>
  </si>
  <si>
    <t>Västerbotten borttaget från Egen Provhantering. Hade av misstag hamnat som kund men avböjt avs. förkl</t>
  </si>
  <si>
    <t>UPA 1.4</t>
  </si>
  <si>
    <t>Västerbotten krediterade 201130</t>
  </si>
  <si>
    <t>Kronoberg borttaget från Egen Provhantering. Hade av misstag hamnat som kund men avböjt avs. förkl</t>
  </si>
  <si>
    <t>Kronoberg krediterade 201201</t>
  </si>
  <si>
    <t>Markerat att VGR förfakturerats för utvecklingsram 2021</t>
  </si>
  <si>
    <t>Region Stockholm</t>
  </si>
  <si>
    <t>Region Sörmland</t>
  </si>
  <si>
    <t>Region Kalmar län</t>
  </si>
  <si>
    <t>Region Blekinge</t>
  </si>
  <si>
    <t>Region Värmland</t>
  </si>
  <si>
    <t>Region Västmanland</t>
  </si>
  <si>
    <t>Region Dalarna</t>
  </si>
  <si>
    <t>Region Västernorrland</t>
  </si>
  <si>
    <t>Region Västerbotten</t>
  </si>
  <si>
    <t>UPA 1.3</t>
  </si>
  <si>
    <t>Licenskostnaden fördelas solidariskt mellan landsting och regioner baserat på antal invånare.</t>
  </si>
  <si>
    <t>Förtydligat beskrivning av Eira valbar</t>
  </si>
  <si>
    <t>Lagt till Örebro som kund till Screening Livmoderhals från 2021.</t>
  </si>
  <si>
    <t>Fakturerat Örebro retroaktivt och i förskott Q1-21</t>
  </si>
  <si>
    <t>Ändrat namn Informationsförsörjning INCA</t>
  </si>
  <si>
    <t>Eira Licenser (innehåll)</t>
  </si>
  <si>
    <t>Eira 
(biblioteks- konsortium)</t>
  </si>
  <si>
    <t>Gemensamt region helår
Prisbas totalintäkt</t>
  </si>
  <si>
    <t>Version 1.14 publicerad på Inera.se</t>
  </si>
  <si>
    <t xml:space="preserve">UPA-version öppnad </t>
  </si>
  <si>
    <t>Version 1.15 publicerad på Inera.se</t>
  </si>
  <si>
    <t>Lagt till kolumn för sammanställning total/region i flikarna valbara tjänster och valbara i utveckling</t>
  </si>
  <si>
    <t>Prognossiffror</t>
  </si>
  <si>
    <t>Uppdaterat Biobanksregister med nytt sänkt årspris och angivit att slutfakturering sker Q2</t>
  </si>
  <si>
    <t>Markerat att utvecklingram 2021 faktureras kvarvarande regioner inför Q2 som engångsfakturering</t>
  </si>
  <si>
    <t>Lagt till prisuppgifter för alla tjänster, även volymbaserade i form av prognossifror fån förvaltningar</t>
  </si>
  <si>
    <t>Version 1.16 publicerad på Inera.se</t>
  </si>
  <si>
    <t>1.4</t>
  </si>
  <si>
    <t>UPA 1.5</t>
  </si>
  <si>
    <t>1.5</t>
  </si>
  <si>
    <t>UPA 1.6</t>
  </si>
  <si>
    <t>1.6</t>
  </si>
  <si>
    <t>UPA 1.7</t>
  </si>
  <si>
    <t xml:space="preserve">UPA-version 1.7 öppnad </t>
  </si>
  <si>
    <t xml:space="preserve">UPA-version 1.6 öppnad </t>
  </si>
  <si>
    <t>Noterat att Biobank slutfakturerat för året mot Q3</t>
  </si>
  <si>
    <t>Q3 fakturerades men krediterades senare</t>
  </si>
  <si>
    <t>Klar</t>
  </si>
  <si>
    <t>Prisändrad 2022</t>
  </si>
  <si>
    <t>Verifierat pris 2022</t>
  </si>
  <si>
    <t>Utvecklingsram 2022</t>
  </si>
  <si>
    <t>0:- 2022</t>
  </si>
  <si>
    <t xml:space="preserve"> -</t>
  </si>
  <si>
    <t>Utv.ram?</t>
  </si>
  <si>
    <t>Valbar prognos</t>
  </si>
  <si>
    <t>IMT</t>
  </si>
  <si>
    <t>Vänta avsförkl</t>
  </si>
  <si>
    <t>Väntar på avsiktsförklaring</t>
  </si>
  <si>
    <t>Beställning läkemedelsnära produkter</t>
  </si>
  <si>
    <t>OK</t>
  </si>
  <si>
    <t>Ej budg</t>
  </si>
  <si>
    <t>Budgetcheck:</t>
  </si>
  <si>
    <t>Utv ram</t>
  </si>
  <si>
    <t>?</t>
  </si>
  <si>
    <t>Symtombedömning och hänvisning plattform</t>
  </si>
  <si>
    <t>Räknat om årsfakturering för Screening i och med att projektet pausats från halvårsskiftet.</t>
  </si>
  <si>
    <t>2109xxx</t>
  </si>
  <si>
    <t>UPA 1.8</t>
  </si>
  <si>
    <t>Årsjusteringar inför 2022</t>
  </si>
  <si>
    <t>Sil prishöjd 7mkr genom nya källor</t>
  </si>
  <si>
    <t>Inget KST</t>
  </si>
  <si>
    <t>Utomlänslistning och Högkostnadsskydd flyttade från gemensamma i utveckling till Gemensamma tjänster</t>
  </si>
  <si>
    <t>Formulär inom 1177 (9051) namnbytt till formulärhantering</t>
  </si>
  <si>
    <t>NPÖ 9024 prishöjd med 2,5mkr</t>
  </si>
  <si>
    <t>NKK 9141 tillagd som Gemensam tjänst</t>
  </si>
  <si>
    <t>Svevac ändrad från gemensam till valbar. Samma totalintäkt. Ny fördelning mot 5 regioner gjord</t>
  </si>
  <si>
    <t>Lagt till utbudstjänst som valbar tjänst. Med rätt siffror och deltagande efter avs.förkl.</t>
  </si>
  <si>
    <t>Översättningar och kommunikation covid-19 Borttagen 2022</t>
  </si>
  <si>
    <t>Prognos! Faktureras separat av tjänstens förvaltning. Kvartalsvis</t>
  </si>
  <si>
    <t>Informations- utbyte blodcentraler NY! Föreslagen men Utgår 2022</t>
  </si>
  <si>
    <t>Statistiktjänsten flyttad från valbar i utveckling till valbar tjänst. Samma pris.</t>
  </si>
  <si>
    <t>Net-Id</t>
  </si>
  <si>
    <t>Digitalt möte</t>
  </si>
  <si>
    <t>Kan bli förändringar senare</t>
  </si>
  <si>
    <t>Video och Bild 1177 tillagda</t>
  </si>
  <si>
    <t>Nytt verksamhetsstöd 1177 och Sil nya källor, flyttade till valbara i utveckling (under avsiktsförklaring).</t>
  </si>
  <si>
    <t>Biobank borttagen från Gemensam. Nedlagd.</t>
  </si>
  <si>
    <t>Pris basabonnemang</t>
  </si>
  <si>
    <t>Klagomålshantering tillagd som valbar i utveckling under avsiktsförklaring</t>
  </si>
  <si>
    <t>Lagt till några KST-nummer</t>
  </si>
  <si>
    <t>Markerat  att Uvecklingsram Umo/YOUMO och Video/distans skall vänta med Q1-fakturering</t>
  </si>
  <si>
    <t>0:- 2022 ???</t>
  </si>
  <si>
    <t>Ingen avs.förkl. Sannolikt finansiering utv.ram</t>
  </si>
  <si>
    <t>Hitta &amp; jämför hjälpmedel flyttad till ev. valbar i utv. AvsFörkl dragits tillbaka. Sannolikt utvecklingsram 2022</t>
  </si>
  <si>
    <t>Laboratoriemedicen utgår från 2022 och ingår i den höjda faktureringen för NPÖ</t>
  </si>
  <si>
    <t>Beslutat att underlag för befolkningsfördelning skall grundas på SCB augusti 2021 (ej sept)</t>
  </si>
  <si>
    <t>UPA1.91</t>
  </si>
  <si>
    <t>Lagt upp UPA 1.91</t>
  </si>
  <si>
    <t xml:space="preserve">Delat Umo och Youmo där Youmo får eget pris som valbar tjänst (samma kst). Fördelat om 1885000:- </t>
  </si>
  <si>
    <t>Lagt in rätt värden och hantering av PU, Säkerhetstjänster IDP och Samtycke/spärr/logg.</t>
  </si>
  <si>
    <t>UPA1.92</t>
  </si>
  <si>
    <t>Lagt upp UPA 1.92</t>
  </si>
  <si>
    <t>Lagt till att UMO &amp; Youmo utreds igen och faktureras inte ännu för Q1-22</t>
  </si>
  <si>
    <t>Kronoberg har laggts till för Egen provhantering</t>
  </si>
  <si>
    <t>Tagit bort Youmo som valbar tjänst. Kommer åter att ingå i Umo 2022</t>
  </si>
  <si>
    <t>UMO (Youmo)</t>
  </si>
  <si>
    <t>Markerat att Video &amp; Distans fakturerats manuellt för Q1-22 till 21-års priser</t>
  </si>
  <si>
    <t>Markerat att Umo Fakturerats manuellt för Q1 och skall läggas in för fakturering via KP</t>
  </si>
  <si>
    <t>Lagt till info om alla Q1-faktureringar</t>
  </si>
  <si>
    <t xml:space="preserve">Faktureras i januari för helår 2022 </t>
  </si>
  <si>
    <t>Noterat att Utvecklingsram faktureras manuellt helår 2022 (faktura ut i januari 2022)</t>
  </si>
  <si>
    <t>2.0</t>
  </si>
  <si>
    <t>UPA 2.01</t>
  </si>
  <si>
    <t>Öppnat UPA</t>
  </si>
  <si>
    <t>Lagt till Västmanland i "Bild i 1177 ". Västmanland faktureras separat för Q1 och går in i gemensamfakturering för Q2</t>
  </si>
  <si>
    <t>Lagt till Gävleborg i egen provhantering 211223. Faktureras Q1 separat sedan in i totalfaktureringen</t>
  </si>
  <si>
    <t>Hjälpmedels-tjänsten abonnemang</t>
  </si>
  <si>
    <t>Förtydligat faktureringsprincip för Hjälpmedelstjänsten, och att den består av abonnemang + rörlig del enl. Inera.se</t>
  </si>
  <si>
    <t>Lagt tillbaks siffror för fakturering Video &amp; distansmöte Q2. Ny prisstruktur inför Q3.</t>
  </si>
  <si>
    <t>Egen provhantering Stockholm faktureras gemensamt men till eget pris.</t>
  </si>
  <si>
    <t>Noterat osäkert KST Tidbokningstjänst. Hur skall det faktureras?</t>
  </si>
  <si>
    <t>Utveckling Nu tidbokningstjänst (Gemensam i utveckling) Nytt KST för fakt. 8364</t>
  </si>
  <si>
    <t>Lagt till Nytt verksamhetsstöd 1177 Vårdguiden på telefon, som valbar i utv. Manuell fakt q1-2 och sedan in i löpande fakturering</t>
  </si>
  <si>
    <t>Volymsbaserad. Faktureras av förvaltning kvartalsvis efterskott</t>
  </si>
  <si>
    <t>Säker Digital Kommunikation SDK Ny!</t>
  </si>
  <si>
    <t>Lagt till SDK som valbar tjänst. Dock ingen abonnemangsfakturering 2022</t>
  </si>
  <si>
    <t>UPA 2.02</t>
  </si>
  <si>
    <t>Publicerat version 2.02 på Inera.se</t>
  </si>
  <si>
    <t>Bytt namn på tjänsten Utmlänslistning till 1177 Listning</t>
  </si>
  <si>
    <t>2.01</t>
  </si>
  <si>
    <t>Delat upp priser för Video &amp; distansmöte i två separata artiklar och angivit nya priser från 220701.</t>
  </si>
  <si>
    <t>Video &amp; distans Flerpartsmöte</t>
  </si>
  <si>
    <t>Video och distans Infrastruktur</t>
  </si>
  <si>
    <t>SLL eget pris men med i Q-fakt!</t>
  </si>
  <si>
    <t>Ändrat namn på Intygstjänster till Intygstjänster Webcert</t>
  </si>
  <si>
    <t>Intygstjänster Webcert</t>
  </si>
  <si>
    <t>2.02</t>
  </si>
  <si>
    <t>UPA 2.03</t>
  </si>
  <si>
    <t>Justerat formler för Verksamhetsstöd 1177</t>
  </si>
  <si>
    <t>Uppdaterat årsprognos för Eira Licenser</t>
  </si>
  <si>
    <t>UPA 2.23</t>
  </si>
  <si>
    <t>Prognos! Faktureras kvartalsvis i förskott av förvaltning med volymsjusteringar i efterskott. Abonnemangspriset baseras på av kunden redovisad inköpsvolym. Tillkommer rörlig avgift enl. prislista på Inera.se</t>
  </si>
  <si>
    <t>Justerat text om fakturering Hjälpmedelstjänsten (förskott men ändringar i efterskott)</t>
  </si>
  <si>
    <t>Lagt till Norrbotten i Video&amp;Distans Infrastruktur. Automatisk fakt från Q4. Manuell fakturering görs för Q3</t>
  </si>
  <si>
    <t>Gävleborg tillagt i PU-tjänsten</t>
  </si>
  <si>
    <t>Värmland och Västerbotten tillagt till Säkerhetstjänster IDP</t>
  </si>
  <si>
    <t>Västerbotten tillagt till Säkerhetstjänster logg, spärr &amp; samtycke</t>
  </si>
  <si>
    <t>Lagt till Säkerhetstjänster Autentisering som artikel under valbara tjänster</t>
  </si>
  <si>
    <t>Statistiktjänst export</t>
  </si>
  <si>
    <t>Går över mot förv 2023</t>
  </si>
  <si>
    <t>Balanskonto 1761</t>
  </si>
  <si>
    <t>Går mot projekt tills Q2-23</t>
  </si>
  <si>
    <t>Lagt till Statistiktjänst export under Valbara tjänster i utveckling. Engångsfakturering 2022 sedan kvartalsvis.</t>
  </si>
  <si>
    <t>Lagt till SIL tre nya källor. Olika priser och olika regioner. Siffrorna sammanslagna. Faktureras manuellt engång 2022</t>
  </si>
  <si>
    <t>Prognossiffror 2023. Ej kundunika licenser</t>
  </si>
  <si>
    <t>Totalt/Region</t>
  </si>
  <si>
    <t>Redigerat texter så LT ersatts av Region</t>
  </si>
  <si>
    <t>Gotland, JäHä och Sto: Nej</t>
  </si>
  <si>
    <t>Terminologi- tjänst NY!</t>
  </si>
  <si>
    <t>Lagt till Terminologitjänst för 2022 som valbar i utveckling. OBS engångsfakturering hela året</t>
  </si>
  <si>
    <t>Engång</t>
  </si>
  <si>
    <t>Januari</t>
  </si>
  <si>
    <t>2.23</t>
  </si>
  <si>
    <t>Version 2.23 publicerad på Inera.se</t>
  </si>
  <si>
    <t>UPA.2.24</t>
  </si>
  <si>
    <t>UPA 2.24 öppnad</t>
  </si>
  <si>
    <t>Stängd</t>
  </si>
  <si>
    <t>Öppnad UPA 2023</t>
  </si>
  <si>
    <t>UPA 3.0</t>
  </si>
  <si>
    <t>SCB
31 augusti 2022</t>
  </si>
  <si>
    <t>Uppdaterat befolkningstal</t>
  </si>
  <si>
    <t>Verifierat pris 2023</t>
  </si>
  <si>
    <t>Prisändrad 2023</t>
  </si>
  <si>
    <t>Ej verifierad</t>
  </si>
  <si>
    <t>Revideringar inför 2023</t>
  </si>
  <si>
    <t>Not</t>
  </si>
  <si>
    <t>Verifierad</t>
  </si>
  <si>
    <t>Verifierad mot budget</t>
  </si>
  <si>
    <t>SLL eget pris</t>
  </si>
  <si>
    <t>Högkostnadsskydd</t>
  </si>
  <si>
    <t>NKK Nationellt kliniskt kunskapsstöd</t>
  </si>
  <si>
    <t>1177 Listning</t>
  </si>
  <si>
    <t>ÄNDRAT PRIS</t>
  </si>
  <si>
    <t>IAM IDP 9146 har från 2023 en del (8.972tkr) som gemensamfinansierad (tagit del av Säkerhetstjänster)</t>
  </si>
  <si>
    <t>Säkerhetstjänster 9008 har minskat gemensam del till 6.769tkr. Övrigt hamnar i stället på IAM IDP (9146)</t>
  </si>
  <si>
    <t>Formulärhantering har prissatts från 2023 där SLL har eget pris</t>
  </si>
  <si>
    <t>1177 VG på telefon Stockholm prisändrat. Övriga reg oförändrat (Gemensam tjänst)</t>
  </si>
  <si>
    <t>Stockholm betalar 2023 75% av 2022. 2024 minskar det ytterligare till 50%</t>
  </si>
  <si>
    <t>OK (något högre)</t>
  </si>
  <si>
    <t>Stämmer ej med budget</t>
  </si>
  <si>
    <t>Pris 2023 totalt:</t>
  </si>
  <si>
    <t>Summa 2023</t>
  </si>
  <si>
    <t>IAM IdP
(egna anslutningar)</t>
  </si>
  <si>
    <t>Nytt KST IAM</t>
  </si>
  <si>
    <t>IAM Autentisering (egna anslutningar)</t>
  </si>
  <si>
    <t>OK Chr. A</t>
  </si>
  <si>
    <t>Säkerhets-tjänster Logg, spärr &amp; samtycke</t>
  </si>
  <si>
    <t>Valbara tjänster 2023</t>
  </si>
  <si>
    <t>Priser 2023 per invånare:</t>
  </si>
  <si>
    <t>Gemensamma i utveckling 2023</t>
  </si>
  <si>
    <t>Priser 2023 totalt:</t>
  </si>
  <si>
    <t>Valbara i utveckling 2023</t>
  </si>
  <si>
    <t>Säkerhetstjänster IdP valbar har bytt KST och namn till IAM IdP. Oförändrat pris</t>
  </si>
  <si>
    <t>Säkerhetstjänster Autentisering valbar har bytt KST och namn till IAM Autentisering. Oförändrat pris</t>
  </si>
  <si>
    <t>Justerat prognos för Eira licenser valbar</t>
  </si>
  <si>
    <t>Informations- utlämning till kvalitetsregister</t>
  </si>
  <si>
    <t>Ingen fakt. 2023</t>
  </si>
  <si>
    <t>Ingen abonnemangsfakt 2023</t>
  </si>
  <si>
    <t>Bild i 1177 på telefon</t>
  </si>
  <si>
    <t>Video i 1177 på telefon</t>
  </si>
  <si>
    <t>Utbudstjänsten</t>
  </si>
  <si>
    <t>Svevac (prel. Avser halvår)</t>
  </si>
  <si>
    <t>Prel offert</t>
  </si>
  <si>
    <t>Dec,Mars</t>
  </si>
  <si>
    <t>Avslutas halvår 2023</t>
  </si>
  <si>
    <t xml:space="preserve">1177 Inkorg </t>
  </si>
  <si>
    <t>Egen provhantering valbar. Prisändrad från 0,80:-/invånare till 1,30:- Stockholm separat pris</t>
  </si>
  <si>
    <t xml:space="preserve">SIL Utveckling 2022 &amp; utökad förvaltning avslutas (valbar i utveckling) </t>
  </si>
  <si>
    <t>Screening livmoderhals borttagen</t>
  </si>
  <si>
    <t>Ingen ab.fakturering</t>
  </si>
  <si>
    <t>Volym. Faktureras av förvaltning</t>
  </si>
  <si>
    <t>Fel i budget</t>
  </si>
  <si>
    <t>Oklart</t>
  </si>
  <si>
    <t>xx</t>
  </si>
  <si>
    <t>Skall ej faktureras 2023</t>
  </si>
  <si>
    <t>Finans FLDV överflytt</t>
  </si>
  <si>
    <t>Fakt från 1/3-23</t>
  </si>
  <si>
    <t xml:space="preserve"> Verksamhetsstöd 1177 Vårdguiden på telefon</t>
  </si>
  <si>
    <t>Regioner ej helt klart</t>
  </si>
  <si>
    <t>Gävleborg tillagt till Video &amp; Distans Infrastruktur. Fakt från Q1-23</t>
  </si>
  <si>
    <r>
      <t xml:space="preserve">Svevac valbar nytt pris för två återstående regioner. Stänger efter Q2-23 </t>
    </r>
    <r>
      <rPr>
        <b/>
        <sz val="11"/>
        <color theme="1"/>
        <rFont val="Calibri"/>
        <family val="2"/>
        <scheme val="minor"/>
      </rPr>
      <t>Faktureras manuellt 2023!!</t>
    </r>
  </si>
  <si>
    <t>Statistiktjänst Export tillkommer. I utveckling Q1 sedan mot tjänsteförvaltning</t>
  </si>
  <si>
    <t>Terminologitjänst läggs till Q-fakt 2023</t>
  </si>
  <si>
    <t>Delavstämt med Netgain 221028</t>
  </si>
  <si>
    <t>6 mån mot utv</t>
  </si>
  <si>
    <t>6 mån mot tjänst</t>
  </si>
  <si>
    <t>Ev. 15,0Mkr?</t>
  </si>
  <si>
    <t>Pris ej fastställt</t>
  </si>
  <si>
    <t>Prognos 2023! Faktureras av förvaltningen</t>
  </si>
  <si>
    <t>Valbar prognos 2023</t>
  </si>
  <si>
    <t>Uppdaterat Hjälpmedelstjänsten med nya prognossiffror abonnemang 2023</t>
  </si>
  <si>
    <t>Uppdaterat e-klient med nya prognossiffror 2023</t>
  </si>
  <si>
    <t>Prognossiffror 2023</t>
  </si>
  <si>
    <t>Fakturering Pausad Q1 i väntan på pris</t>
  </si>
  <si>
    <t>Väntar Avs</t>
  </si>
  <si>
    <t>Pausad fakt. Avs. förkl. Retro senare 2023</t>
  </si>
  <si>
    <t>AT lite osäker men vi kör tills annat sägs</t>
  </si>
  <si>
    <t>§</t>
  </si>
  <si>
    <t>1177 tidbok pausar fakturering tillfälligt Q1 i väntan på nytt pris. Q1 faktureras retroaktivt när pris är klart.</t>
  </si>
  <si>
    <t>Delavstämt med Netgain 221108</t>
  </si>
  <si>
    <t>Vänta pris</t>
  </si>
  <si>
    <t>Väntar avsiktsförklaring</t>
  </si>
  <si>
    <t>ViSam</t>
  </si>
  <si>
    <t>Lagt till Utvidgning Underskriftstjänst Valbar i utveckling. Väntar avsiktsförklaring</t>
  </si>
  <si>
    <t>Lagt till ViSam Valbar i utveckling. Väntar avsiktsförklaring</t>
  </si>
  <si>
    <t>Klar???</t>
  </si>
  <si>
    <t>Fortsätter 2023?</t>
  </si>
  <si>
    <t>Kolla avs. förkl</t>
  </si>
  <si>
    <t>Ev prishöjning i förv. 2024 för NPÖ och Journalen.</t>
  </si>
  <si>
    <t>Ingen fakt 2023</t>
  </si>
  <si>
    <t>Bastjänsten Statistiktjänsten, döps om till Statistiktjänst Oganisationsstatistik</t>
  </si>
  <si>
    <t>IAM Autentisering Västernorrland kommit till</t>
  </si>
  <si>
    <t>Delavstämt med Netgain 221114</t>
  </si>
  <si>
    <t>Avisering Ev. prissänkning 1177 e-tjänster 1/1 2024</t>
  </si>
  <si>
    <t>Höjt abonnemangspris för SIL 2023 till 44.374 tkr efter införande av nya källor (Gemensam tjänst enl. avsiktsförkl.)</t>
  </si>
  <si>
    <t>KST förv. Q2</t>
  </si>
  <si>
    <t>I förvaltning Q2-23</t>
  </si>
  <si>
    <t>Prel. Engång förskott 2023</t>
  </si>
  <si>
    <t>Nytt pris 2023</t>
  </si>
  <si>
    <t>Säkerhetstjänster</t>
  </si>
  <si>
    <t xml:space="preserve">1177 Vårdguiden på telefon </t>
  </si>
  <si>
    <t>Nytt pris nya källor 2023</t>
  </si>
  <si>
    <t>Svenska informationstjänster för läkemedel (Sil)</t>
  </si>
  <si>
    <t>Ny tjänst ur Säk.tj.</t>
  </si>
  <si>
    <t>IAM IDP Gemensam del</t>
  </si>
  <si>
    <t>Utveckling/förvaltning tidbokings-tjänst 1177</t>
  </si>
  <si>
    <t>Fortsatt utveckling SITHS</t>
  </si>
  <si>
    <t>Pascal NLL-anpassning</t>
  </si>
  <si>
    <t>Utbyte av Säkerhetstj.</t>
  </si>
  <si>
    <t>Ny katalogtjänst HSA</t>
  </si>
  <si>
    <t>Journalen &amp; NPÖ plattformsutv.</t>
  </si>
  <si>
    <t xml:space="preserve">Hitta och jämför hjälpmedel på 1177 </t>
  </si>
  <si>
    <t>Självbetjäning Hjälpmedel Via 1177</t>
  </si>
  <si>
    <t>Nytt namn 2023</t>
  </si>
  <si>
    <t xml:space="preserve">Formulär- hantering </t>
  </si>
  <si>
    <t>Nytt pris men 50% rabatt 2023</t>
  </si>
  <si>
    <t>Statistiktjänst Organisations-statistik</t>
  </si>
  <si>
    <t xml:space="preserve">Egen provhantering </t>
  </si>
  <si>
    <t>Symtombedöm-ning och hänvisning Förvaltning</t>
  </si>
  <si>
    <t>Vänta avs.förkl</t>
  </si>
  <si>
    <t>Utvidgning Underskriftstjänst</t>
  </si>
  <si>
    <t>Faktureras ej 2023</t>
  </si>
  <si>
    <t>Kvartal förskott. Licens separat</t>
  </si>
  <si>
    <t>3.0</t>
  </si>
  <si>
    <t>Låst och publicerad som prel. På Inera.se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</si>
</sst>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6" formatCode="#,##0\ &quot;kr&quot;;[Red]\-#,##0\ &quot;kr&quot;"/>
    <numFmt numFmtId="8" formatCode="#,##0.00\ &quot;kr&quot;;[Red]\-#,##0.00\ &quot;kr&quot;"/>
    <numFmt numFmtId="44" formatCode="_-* #,##0.00\ &quot;kr&quot;_-;\-* #,##0.00\ &quot;kr&quot;_-;_-* &quot;-&quot;??\ &quot;kr&quot;_-;_-@_-"/>
    <numFmt numFmtId="164" formatCode="##,###,##0&quot; kr&quot;;[Red]\-##,###,##0&quot; kr&quot;"/>
    <numFmt numFmtId="165" formatCode="0.0%"/>
    <numFmt numFmtId="166" formatCode="#,##0&quot; st&quot;"/>
    <numFmt numFmtId="167" formatCode="_-* #,##0\ &quot;kr&quot;_-;\-* #,##0\ &quot;kr&quot;_-;_-* &quot;-&quot;??\ &quot;kr&quot;_-;_-@_-"/>
    <numFmt numFmtId="168" formatCode="#,##0.00\ &quot;kr&quot;"/>
    <numFmt numFmtId="169" formatCode="0.0000"/>
    <numFmt numFmtId="170" formatCode="#,##0.00000_ ;[Red]\-#,##0.00000\ "/>
  </numFmts>
  <fonts count="3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u/>
      <sz val="12"/>
      <name val="Calibri"/>
      <family val="2"/>
      <scheme val="minor"/>
    </font>
    <font>
      <u/>
      <sz val="12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12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i/>
      <sz val="12"/>
      <name val="Calibri"/>
      <family val="2"/>
      <scheme val="minor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4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8"/>
      <name val="Calibri"/>
      <family val="2"/>
      <scheme val="minor"/>
    </font>
    <font>
      <sz val="8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color theme="5" tint="-0.249977111117893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15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theme="2" tint="-9.9978637043366805E-2"/>
        <bgColor indexed="64"/>
      </patternFill>
    </fill>
  </fills>
  <borders count="47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hair">
        <color auto="1"/>
      </right>
      <top/>
      <bottom/>
      <diagonal/>
    </border>
    <border>
      <left/>
      <right style="hair">
        <color auto="1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hair">
        <color auto="1"/>
      </right>
      <top style="thin">
        <color indexed="64"/>
      </top>
      <bottom/>
      <diagonal/>
    </border>
    <border>
      <left style="medium">
        <color indexed="64"/>
      </left>
      <right style="hair">
        <color auto="1"/>
      </right>
      <top/>
      <bottom/>
      <diagonal/>
    </border>
    <border>
      <left style="medium">
        <color indexed="64"/>
      </left>
      <right style="hair">
        <color auto="1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auto="1"/>
      </left>
      <right/>
      <top style="medium">
        <color indexed="64"/>
      </top>
      <bottom/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/>
      <bottom style="medium">
        <color indexed="64"/>
      </bottom>
      <diagonal/>
    </border>
    <border>
      <left/>
      <right style="hair">
        <color auto="1"/>
      </right>
      <top style="medium">
        <color indexed="64"/>
      </top>
      <bottom/>
      <diagonal/>
    </border>
  </borders>
  <cellStyleXfs count="3">
    <xf numFmtId="0" fontId="0" fillId="0" borderId="0"/>
    <xf numFmtId="9" fontId="13" fillId="0" borderId="0" applyFont="0" applyFill="0" applyBorder="0" applyAlignment="0" applyProtection="0"/>
    <xf numFmtId="44" fontId="13" fillId="0" borderId="0" applyFont="0" applyFill="0" applyBorder="0" applyAlignment="0" applyProtection="0"/>
  </cellStyleXfs>
  <cellXfs count="353">
    <xf numFmtId="0" fontId="0" fillId="0" borderId="0" xfId="0"/>
    <xf numFmtId="0" fontId="4" fillId="0" borderId="0" xfId="0" applyFont="1"/>
    <xf numFmtId="0" fontId="2" fillId="2" borderId="3" xfId="0" applyFont="1" applyFill="1" applyBorder="1" applyAlignment="1" applyProtection="1">
      <alignment horizontal="center" vertical="center" wrapText="1"/>
    </xf>
    <xf numFmtId="0" fontId="5" fillId="2" borderId="0" xfId="0" applyFont="1" applyFill="1" applyAlignment="1" applyProtection="1">
      <alignment horizontal="center" vertical="center" wrapText="1"/>
    </xf>
    <xf numFmtId="0" fontId="6" fillId="0" borderId="0" xfId="0" applyFont="1" applyAlignment="1">
      <alignment wrapText="1"/>
    </xf>
    <xf numFmtId="164" fontId="0" fillId="0" borderId="0" xfId="0" applyNumberFormat="1"/>
    <xf numFmtId="164" fontId="1" fillId="0" borderId="0" xfId="0" applyNumberFormat="1" applyFont="1"/>
    <xf numFmtId="0" fontId="1" fillId="0" borderId="0" xfId="0" applyFont="1"/>
    <xf numFmtId="166" fontId="0" fillId="0" borderId="0" xfId="0" applyNumberFormat="1"/>
    <xf numFmtId="10" fontId="9" fillId="0" borderId="4" xfId="1" applyNumberFormat="1" applyFont="1" applyBorder="1" applyProtection="1"/>
    <xf numFmtId="164" fontId="9" fillId="0" borderId="3" xfId="0" applyNumberFormat="1" applyFont="1" applyBorder="1" applyProtection="1"/>
    <xf numFmtId="164" fontId="9" fillId="4" borderId="3" xfId="0" applyNumberFormat="1" applyFont="1" applyFill="1" applyBorder="1" applyProtection="1"/>
    <xf numFmtId="164" fontId="9" fillId="0" borderId="5" xfId="0" applyNumberFormat="1" applyFont="1" applyBorder="1" applyProtection="1"/>
    <xf numFmtId="0" fontId="5" fillId="2" borderId="0" xfId="0" applyFont="1" applyFill="1" applyBorder="1" applyAlignment="1" applyProtection="1">
      <alignment horizontal="center" vertical="center" wrapText="1"/>
    </xf>
    <xf numFmtId="164" fontId="9" fillId="4" borderId="1" xfId="0" applyNumberFormat="1" applyFont="1" applyFill="1" applyBorder="1" applyProtection="1"/>
    <xf numFmtId="164" fontId="9" fillId="0" borderId="1" xfId="0" applyNumberFormat="1" applyFont="1" applyBorder="1" applyProtection="1"/>
    <xf numFmtId="164" fontId="9" fillId="0" borderId="7" xfId="0" applyNumberFormat="1" applyFont="1" applyBorder="1" applyProtection="1"/>
    <xf numFmtId="0" fontId="5" fillId="2" borderId="1" xfId="0" applyFont="1" applyFill="1" applyBorder="1" applyAlignment="1" applyProtection="1">
      <alignment horizontal="center" vertical="center" wrapText="1"/>
    </xf>
    <xf numFmtId="164" fontId="9" fillId="0" borderId="10" xfId="0" applyNumberFormat="1" applyFont="1" applyBorder="1" applyProtection="1"/>
    <xf numFmtId="164" fontId="9" fillId="4" borderId="11" xfId="0" applyNumberFormat="1" applyFont="1" applyFill="1" applyBorder="1" applyProtection="1"/>
    <xf numFmtId="164" fontId="9" fillId="0" borderId="11" xfId="0" applyNumberFormat="1" applyFont="1" applyBorder="1" applyProtection="1"/>
    <xf numFmtId="164" fontId="9" fillId="0" borderId="12" xfId="0" applyNumberFormat="1" applyFont="1" applyBorder="1" applyProtection="1"/>
    <xf numFmtId="0" fontId="5" fillId="2" borderId="2" xfId="0" applyFont="1" applyFill="1" applyBorder="1" applyAlignment="1" applyProtection="1">
      <alignment horizontal="center" vertical="center" wrapText="1"/>
    </xf>
    <xf numFmtId="164" fontId="8" fillId="0" borderId="2" xfId="0" applyNumberFormat="1" applyFont="1" applyBorder="1" applyProtection="1"/>
    <xf numFmtId="164" fontId="8" fillId="4" borderId="3" xfId="0" applyNumberFormat="1" applyFont="1" applyFill="1" applyBorder="1" applyProtection="1"/>
    <xf numFmtId="164" fontId="8" fillId="0" borderId="3" xfId="0" applyNumberFormat="1" applyFont="1" applyBorder="1" applyProtection="1"/>
    <xf numFmtId="164" fontId="8" fillId="0" borderId="5" xfId="0" applyNumberFormat="1" applyFont="1" applyBorder="1" applyProtection="1"/>
    <xf numFmtId="164" fontId="9" fillId="4" borderId="0" xfId="0" applyNumberFormat="1" applyFont="1" applyFill="1" applyBorder="1" applyProtection="1"/>
    <xf numFmtId="164" fontId="9" fillId="0" borderId="0" xfId="0" applyNumberFormat="1" applyFont="1" applyBorder="1" applyProtection="1"/>
    <xf numFmtId="0" fontId="9" fillId="4" borderId="0" xfId="0" applyNumberFormat="1" applyFont="1" applyFill="1" applyBorder="1" applyProtection="1"/>
    <xf numFmtId="0" fontId="9" fillId="0" borderId="0" xfId="0" applyNumberFormat="1" applyFont="1" applyBorder="1" applyProtection="1"/>
    <xf numFmtId="0" fontId="9" fillId="0" borderId="9" xfId="0" applyNumberFormat="1" applyFont="1" applyBorder="1" applyProtection="1"/>
    <xf numFmtId="10" fontId="9" fillId="4" borderId="0" xfId="1" applyNumberFormat="1" applyFont="1" applyFill="1" applyBorder="1" applyProtection="1"/>
    <xf numFmtId="10" fontId="9" fillId="0" borderId="0" xfId="1" applyNumberFormat="1" applyFont="1" applyBorder="1" applyProtection="1"/>
    <xf numFmtId="10" fontId="9" fillId="0" borderId="9" xfId="1" applyNumberFormat="1" applyFont="1" applyBorder="1" applyProtection="1"/>
    <xf numFmtId="0" fontId="9" fillId="0" borderId="8" xfId="0" applyNumberFormat="1" applyFont="1" applyBorder="1" applyProtection="1"/>
    <xf numFmtId="0" fontId="5" fillId="3" borderId="4" xfId="0" applyNumberFormat="1" applyFont="1" applyFill="1" applyBorder="1" applyAlignment="1" applyProtection="1">
      <alignment horizontal="center" vertical="center" wrapText="1"/>
    </xf>
    <xf numFmtId="1" fontId="5" fillId="3" borderId="4" xfId="0" applyNumberFormat="1" applyFont="1" applyFill="1" applyBorder="1" applyAlignment="1" applyProtection="1">
      <alignment horizontal="center" vertical="center" wrapText="1"/>
    </xf>
    <xf numFmtId="164" fontId="9" fillId="0" borderId="16" xfId="0" applyNumberFormat="1" applyFont="1" applyBorder="1" applyProtection="1"/>
    <xf numFmtId="164" fontId="5" fillId="3" borderId="10" xfId="0" applyNumberFormat="1" applyFont="1" applyFill="1" applyBorder="1" applyAlignment="1" applyProtection="1">
      <alignment horizontal="center" vertical="center" wrapText="1"/>
    </xf>
    <xf numFmtId="164" fontId="9" fillId="0" borderId="17" xfId="0" applyNumberFormat="1" applyFont="1" applyBorder="1" applyProtection="1"/>
    <xf numFmtId="164" fontId="9" fillId="4" borderId="18" xfId="0" applyNumberFormat="1" applyFont="1" applyFill="1" applyBorder="1" applyProtection="1"/>
    <xf numFmtId="164" fontId="9" fillId="0" borderId="18" xfId="0" applyNumberFormat="1" applyFont="1" applyBorder="1" applyProtection="1"/>
    <xf numFmtId="164" fontId="9" fillId="0" borderId="19" xfId="0" applyNumberFormat="1" applyFont="1" applyBorder="1" applyProtection="1"/>
    <xf numFmtId="10" fontId="9" fillId="0" borderId="8" xfId="1" applyNumberFormat="1" applyFont="1" applyBorder="1" applyProtection="1"/>
    <xf numFmtId="0" fontId="5" fillId="2" borderId="20" xfId="0" applyFont="1" applyFill="1" applyBorder="1" applyAlignment="1" applyProtection="1">
      <alignment horizontal="center" vertical="center" wrapText="1"/>
    </xf>
    <xf numFmtId="0" fontId="5" fillId="2" borderId="21" xfId="0" applyFont="1" applyFill="1" applyBorder="1" applyAlignment="1" applyProtection="1">
      <alignment horizontal="center" vertical="center" wrapText="1"/>
    </xf>
    <xf numFmtId="0" fontId="5" fillId="2" borderId="22" xfId="0" applyFont="1" applyFill="1" applyBorder="1" applyAlignment="1" applyProtection="1">
      <alignment horizontal="center" vertical="center" wrapText="1"/>
    </xf>
    <xf numFmtId="0" fontId="5" fillId="2" borderId="13" xfId="0" applyFont="1" applyFill="1" applyBorder="1" applyAlignment="1" applyProtection="1">
      <alignment horizontal="center" vertical="center" wrapText="1"/>
    </xf>
    <xf numFmtId="164" fontId="11" fillId="0" borderId="3" xfId="0" applyNumberFormat="1" applyFont="1" applyBorder="1" applyProtection="1"/>
    <xf numFmtId="164" fontId="11" fillId="4" borderId="3" xfId="0" applyNumberFormat="1" applyFont="1" applyFill="1" applyBorder="1" applyProtection="1"/>
    <xf numFmtId="164" fontId="11" fillId="0" borderId="5" xfId="0" applyNumberFormat="1" applyFont="1" applyBorder="1" applyProtection="1"/>
    <xf numFmtId="164" fontId="5" fillId="3" borderId="13" xfId="0" applyNumberFormat="1" applyFont="1" applyFill="1" applyBorder="1" applyAlignment="1" applyProtection="1">
      <alignment horizontal="center" vertical="center" wrapText="1"/>
    </xf>
    <xf numFmtId="0" fontId="15" fillId="0" borderId="0" xfId="0" applyFont="1"/>
    <xf numFmtId="0" fontId="1" fillId="0" borderId="0" xfId="0" applyFont="1" applyAlignment="1">
      <alignment horizontal="center"/>
    </xf>
    <xf numFmtId="0" fontId="0" fillId="0" borderId="11" xfId="0" applyBorder="1"/>
    <xf numFmtId="167" fontId="0" fillId="0" borderId="0" xfId="2" applyNumberFormat="1" applyFont="1" applyBorder="1"/>
    <xf numFmtId="0" fontId="0" fillId="0" borderId="0" xfId="0" applyBorder="1"/>
    <xf numFmtId="0" fontId="18" fillId="0" borderId="0" xfId="0" applyFont="1"/>
    <xf numFmtId="0" fontId="15" fillId="0" borderId="0" xfId="0" applyFont="1" applyAlignment="1">
      <alignment horizontal="left"/>
    </xf>
    <xf numFmtId="0" fontId="20" fillId="0" borderId="0" xfId="0" applyFont="1"/>
    <xf numFmtId="0" fontId="6" fillId="0" borderId="1" xfId="0" applyFont="1" applyBorder="1"/>
    <xf numFmtId="167" fontId="8" fillId="0" borderId="0" xfId="2" applyNumberFormat="1" applyFont="1" applyBorder="1" applyProtection="1"/>
    <xf numFmtId="167" fontId="9" fillId="0" borderId="0" xfId="2" applyNumberFormat="1" applyFont="1" applyBorder="1" applyProtection="1"/>
    <xf numFmtId="167" fontId="1" fillId="0" borderId="0" xfId="2" applyNumberFormat="1" applyFont="1" applyBorder="1"/>
    <xf numFmtId="167" fontId="10" fillId="0" borderId="0" xfId="0" applyNumberFormat="1" applyFont="1"/>
    <xf numFmtId="0" fontId="0" fillId="0" borderId="0" xfId="0" applyBorder="1" applyAlignment="1"/>
    <xf numFmtId="0" fontId="0" fillId="0" borderId="0" xfId="0" applyAlignment="1">
      <alignment horizontal="left"/>
    </xf>
    <xf numFmtId="0" fontId="5" fillId="2" borderId="3" xfId="0" applyFont="1" applyFill="1" applyBorder="1" applyAlignment="1" applyProtection="1">
      <alignment horizontal="center" vertical="center" wrapText="1"/>
    </xf>
    <xf numFmtId="0" fontId="0" fillId="0" borderId="0" xfId="0" applyAlignment="1">
      <alignment vertical="top"/>
    </xf>
    <xf numFmtId="0" fontId="16" fillId="0" borderId="0" xfId="0" applyFont="1" applyAlignment="1">
      <alignment horizontal="left"/>
    </xf>
    <xf numFmtId="0" fontId="0" fillId="0" borderId="23" xfId="0" applyBorder="1" applyAlignment="1">
      <alignment horizontal="left" vertical="top"/>
    </xf>
    <xf numFmtId="49" fontId="0" fillId="0" borderId="23" xfId="0" applyNumberFormat="1" applyBorder="1" applyAlignment="1">
      <alignment horizontal="left" vertical="top" wrapText="1"/>
    </xf>
    <xf numFmtId="0" fontId="0" fillId="3" borderId="24" xfId="0" applyFill="1" applyBorder="1" applyAlignment="1">
      <alignment horizontal="left"/>
    </xf>
    <xf numFmtId="0" fontId="0" fillId="3" borderId="25" xfId="0" applyFill="1" applyBorder="1" applyAlignment="1">
      <alignment horizontal="left"/>
    </xf>
    <xf numFmtId="0" fontId="0" fillId="3" borderId="26" xfId="0" applyFill="1" applyBorder="1" applyAlignment="1">
      <alignment horizontal="left"/>
    </xf>
    <xf numFmtId="0" fontId="0" fillId="0" borderId="27" xfId="0" applyBorder="1" applyAlignment="1">
      <alignment horizontal="left" vertical="top"/>
    </xf>
    <xf numFmtId="0" fontId="0" fillId="0" borderId="28" xfId="0" applyBorder="1" applyAlignment="1">
      <alignment horizontal="left" vertical="top"/>
    </xf>
    <xf numFmtId="0" fontId="0" fillId="0" borderId="29" xfId="0" applyBorder="1" applyAlignment="1">
      <alignment horizontal="left" vertical="top"/>
    </xf>
    <xf numFmtId="0" fontId="0" fillId="0" borderId="30" xfId="0" applyBorder="1" applyAlignment="1">
      <alignment horizontal="left" vertical="top"/>
    </xf>
    <xf numFmtId="0" fontId="0" fillId="0" borderId="31" xfId="0" applyBorder="1" applyAlignment="1">
      <alignment horizontal="left" vertical="top"/>
    </xf>
    <xf numFmtId="0" fontId="5" fillId="2" borderId="11" xfId="0" applyFont="1" applyFill="1" applyBorder="1" applyAlignment="1" applyProtection="1">
      <alignment horizontal="center" vertical="center" wrapText="1"/>
    </xf>
    <xf numFmtId="0" fontId="5" fillId="2" borderId="32" xfId="0" applyFont="1" applyFill="1" applyBorder="1" applyAlignment="1" applyProtection="1">
      <alignment horizontal="center" vertical="center" wrapText="1"/>
    </xf>
    <xf numFmtId="10" fontId="9" fillId="0" borderId="21" xfId="1" applyNumberFormat="1" applyFont="1" applyBorder="1" applyProtection="1"/>
    <xf numFmtId="166" fontId="9" fillId="0" borderId="11" xfId="0" applyNumberFormat="1" applyFont="1" applyBorder="1" applyAlignment="1" applyProtection="1">
      <alignment horizontal="center"/>
    </xf>
    <xf numFmtId="166" fontId="9" fillId="4" borderId="11" xfId="0" applyNumberFormat="1" applyFont="1" applyFill="1" applyBorder="1" applyAlignment="1" applyProtection="1">
      <alignment horizontal="center"/>
    </xf>
    <xf numFmtId="166" fontId="9" fillId="0" borderId="12" xfId="0" applyNumberFormat="1" applyFont="1" applyBorder="1" applyAlignment="1" applyProtection="1">
      <alignment horizontal="center"/>
    </xf>
    <xf numFmtId="164" fontId="11" fillId="0" borderId="4" xfId="0" applyNumberFormat="1" applyFont="1" applyBorder="1" applyProtection="1"/>
    <xf numFmtId="164" fontId="11" fillId="4" borderId="0" xfId="0" applyNumberFormat="1" applyFont="1" applyFill="1" applyBorder="1" applyProtection="1"/>
    <xf numFmtId="164" fontId="11" fillId="0" borderId="0" xfId="0" applyNumberFormat="1" applyFont="1" applyBorder="1" applyProtection="1"/>
    <xf numFmtId="164" fontId="11" fillId="0" borderId="14" xfId="0" applyNumberFormat="1" applyFont="1" applyBorder="1" applyProtection="1"/>
    <xf numFmtId="164" fontId="11" fillId="0" borderId="2" xfId="0" applyNumberFormat="1" applyFont="1" applyBorder="1" applyProtection="1"/>
    <xf numFmtId="0" fontId="9" fillId="0" borderId="0" xfId="0" applyFont="1"/>
    <xf numFmtId="2" fontId="9" fillId="0" borderId="0" xfId="0" applyNumberFormat="1" applyFont="1"/>
    <xf numFmtId="0" fontId="0" fillId="0" borderId="0" xfId="0" applyFont="1"/>
    <xf numFmtId="0" fontId="0" fillId="0" borderId="0" xfId="0" applyBorder="1" applyAlignment="1">
      <alignment wrapText="1"/>
    </xf>
    <xf numFmtId="0" fontId="25" fillId="3" borderId="11" xfId="0" applyFont="1" applyFill="1" applyBorder="1" applyAlignment="1" applyProtection="1">
      <alignment vertical="center" wrapText="1"/>
    </xf>
    <xf numFmtId="0" fontId="0" fillId="0" borderId="0" xfId="0" applyFill="1"/>
    <xf numFmtId="164" fontId="9" fillId="6" borderId="1" xfId="0" applyNumberFormat="1" applyFont="1" applyFill="1" applyBorder="1" applyProtection="1"/>
    <xf numFmtId="164" fontId="9" fillId="6" borderId="7" xfId="0" applyNumberFormat="1" applyFont="1" applyFill="1" applyBorder="1" applyProtection="1"/>
    <xf numFmtId="0" fontId="9" fillId="0" borderId="0" xfId="0" applyFont="1" applyFill="1"/>
    <xf numFmtId="0" fontId="0" fillId="0" borderId="0" xfId="0" applyAlignment="1">
      <alignment wrapText="1"/>
    </xf>
    <xf numFmtId="0" fontId="0" fillId="0" borderId="4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20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18" fillId="0" borderId="0" xfId="0" applyFont="1" applyAlignment="1">
      <alignment wrapText="1"/>
    </xf>
    <xf numFmtId="0" fontId="15" fillId="0" borderId="0" xfId="0" applyFont="1" applyAlignment="1">
      <alignment horizontal="left" wrapText="1"/>
    </xf>
    <xf numFmtId="0" fontId="1" fillId="0" borderId="0" xfId="0" applyFont="1" applyAlignment="1">
      <alignment wrapText="1"/>
    </xf>
    <xf numFmtId="0" fontId="17" fillId="0" borderId="4" xfId="0" applyFont="1" applyBorder="1" applyAlignment="1">
      <alignment horizontal="left" wrapText="1"/>
    </xf>
    <xf numFmtId="0" fontId="1" fillId="0" borderId="0" xfId="0" applyFont="1" applyAlignment="1">
      <alignment horizontal="center" wrapText="1"/>
    </xf>
    <xf numFmtId="0" fontId="0" fillId="0" borderId="0" xfId="0" applyBorder="1" applyAlignment="1">
      <alignment horizontal="left" wrapText="1"/>
    </xf>
    <xf numFmtId="0" fontId="6" fillId="0" borderId="1" xfId="0" applyFont="1" applyBorder="1" applyAlignment="1">
      <alignment wrapText="1"/>
    </xf>
    <xf numFmtId="49" fontId="0" fillId="0" borderId="0" xfId="0" applyNumberFormat="1" applyBorder="1" applyAlignment="1">
      <alignment horizontal="left" vertical="top" wrapText="1"/>
    </xf>
    <xf numFmtId="0" fontId="0" fillId="0" borderId="11" xfId="0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167" fontId="1" fillId="0" borderId="4" xfId="0" applyNumberFormat="1" applyFont="1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17" fillId="0" borderId="4" xfId="0" applyFont="1" applyBorder="1" applyAlignment="1">
      <alignment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167" fontId="0" fillId="0" borderId="0" xfId="2" applyNumberFormat="1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167" fontId="0" fillId="0" borderId="14" xfId="2" applyNumberFormat="1" applyFont="1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0" fillId="0" borderId="0" xfId="0" applyAlignment="1">
      <alignment vertical="top" wrapText="1"/>
    </xf>
    <xf numFmtId="167" fontId="0" fillId="0" borderId="0" xfId="2" applyNumberFormat="1" applyFont="1" applyAlignment="1">
      <alignment vertical="top" wrapText="1"/>
    </xf>
    <xf numFmtId="0" fontId="0" fillId="0" borderId="6" xfId="0" applyBorder="1" applyAlignment="1">
      <alignment vertical="top" wrapText="1"/>
    </xf>
    <xf numFmtId="49" fontId="0" fillId="0" borderId="1" xfId="0" applyNumberFormat="1" applyBorder="1" applyAlignment="1">
      <alignment vertical="top" wrapText="1"/>
    </xf>
    <xf numFmtId="49" fontId="6" fillId="0" borderId="4" xfId="0" applyNumberFormat="1" applyFont="1" applyBorder="1" applyAlignment="1">
      <alignment vertical="top" wrapText="1"/>
    </xf>
    <xf numFmtId="49" fontId="0" fillId="0" borderId="0" xfId="0" applyNumberForma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16" fillId="0" borderId="10" xfId="0" applyFont="1" applyBorder="1" applyAlignment="1">
      <alignment vertical="top"/>
    </xf>
    <xf numFmtId="167" fontId="1" fillId="0" borderId="4" xfId="0" applyNumberFormat="1" applyFont="1" applyBorder="1" applyAlignment="1">
      <alignment vertical="top"/>
    </xf>
    <xf numFmtId="0" fontId="0" fillId="0" borderId="4" xfId="0" applyBorder="1" applyAlignment="1">
      <alignment vertical="top"/>
    </xf>
    <xf numFmtId="0" fontId="17" fillId="0" borderId="4" xfId="0" applyFont="1" applyBorder="1" applyAlignment="1">
      <alignment vertical="top"/>
    </xf>
    <xf numFmtId="0" fontId="17" fillId="0" borderId="4" xfId="0" applyFont="1" applyBorder="1" applyAlignment="1">
      <alignment horizontal="left" vertical="top"/>
    </xf>
    <xf numFmtId="0" fontId="1" fillId="0" borderId="4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0" fillId="0" borderId="11" xfId="0" applyBorder="1" applyAlignment="1">
      <alignment vertical="top"/>
    </xf>
    <xf numFmtId="167" fontId="0" fillId="0" borderId="0" xfId="2" applyNumberFormat="1" applyFont="1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Border="1" applyAlignment="1">
      <alignment horizontal="left" vertical="top"/>
    </xf>
    <xf numFmtId="0" fontId="0" fillId="0" borderId="1" xfId="0" applyBorder="1" applyAlignment="1">
      <alignment vertical="top"/>
    </xf>
    <xf numFmtId="167" fontId="0" fillId="0" borderId="0" xfId="2" applyNumberFormat="1" applyFont="1" applyAlignment="1">
      <alignment vertical="top"/>
    </xf>
    <xf numFmtId="0" fontId="0" fillId="0" borderId="6" xfId="0" applyBorder="1" applyAlignment="1">
      <alignment vertical="top"/>
    </xf>
    <xf numFmtId="49" fontId="0" fillId="0" borderId="1" xfId="0" applyNumberFormat="1" applyBorder="1" applyAlignment="1">
      <alignment vertical="top"/>
    </xf>
    <xf numFmtId="0" fontId="6" fillId="0" borderId="1" xfId="0" applyFont="1" applyBorder="1" applyAlignment="1">
      <alignment vertical="top"/>
    </xf>
    <xf numFmtId="0" fontId="16" fillId="0" borderId="10" xfId="0" applyFont="1" applyBorder="1" applyAlignment="1">
      <alignment horizontal="left" wrapText="1"/>
    </xf>
    <xf numFmtId="167" fontId="1" fillId="0" borderId="4" xfId="0" applyNumberFormat="1" applyFont="1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1" fillId="0" borderId="4" xfId="0" applyFont="1" applyBorder="1" applyAlignment="1">
      <alignment horizontal="left" wrapText="1"/>
    </xf>
    <xf numFmtId="0" fontId="0" fillId="0" borderId="11" xfId="0" applyBorder="1" applyAlignment="1">
      <alignment horizontal="left" wrapText="1"/>
    </xf>
    <xf numFmtId="167" fontId="0" fillId="0" borderId="0" xfId="2" applyNumberFormat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167" fontId="0" fillId="0" borderId="14" xfId="2" applyNumberFormat="1" applyFont="1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0" fillId="0" borderId="0" xfId="0" applyAlignment="1">
      <alignment horizontal="left" wrapText="1"/>
    </xf>
    <xf numFmtId="167" fontId="0" fillId="0" borderId="0" xfId="2" applyNumberFormat="1" applyFont="1" applyAlignment="1">
      <alignment horizontal="left" wrapText="1"/>
    </xf>
    <xf numFmtId="0" fontId="0" fillId="0" borderId="6" xfId="0" applyBorder="1" applyAlignment="1">
      <alignment horizontal="left" wrapText="1"/>
    </xf>
    <xf numFmtId="49" fontId="0" fillId="0" borderId="1" xfId="0" applyNumberFormat="1" applyBorder="1" applyAlignment="1">
      <alignment horizontal="left" wrapText="1"/>
    </xf>
    <xf numFmtId="0" fontId="6" fillId="0" borderId="1" xfId="0" applyFont="1" applyBorder="1" applyAlignment="1">
      <alignment horizontal="left" wrapText="1"/>
    </xf>
    <xf numFmtId="0" fontId="9" fillId="0" borderId="0" xfId="0" applyNumberFormat="1" applyFont="1"/>
    <xf numFmtId="169" fontId="5" fillId="3" borderId="4" xfId="0" applyNumberFormat="1" applyFont="1" applyFill="1" applyBorder="1" applyAlignment="1" applyProtection="1">
      <alignment horizontal="center" vertical="center" wrapText="1"/>
    </xf>
    <xf numFmtId="0" fontId="7" fillId="2" borderId="13" xfId="0" applyFont="1" applyFill="1" applyBorder="1" applyAlignment="1" applyProtection="1">
      <alignment vertical="center" wrapText="1"/>
    </xf>
    <xf numFmtId="169" fontId="2" fillId="3" borderId="4" xfId="0" applyNumberFormat="1" applyFont="1" applyFill="1" applyBorder="1" applyAlignment="1" applyProtection="1">
      <alignment vertical="center" wrapText="1"/>
    </xf>
    <xf numFmtId="0" fontId="2" fillId="2" borderId="20" xfId="0" applyFont="1" applyFill="1" applyBorder="1" applyAlignment="1" applyProtection="1">
      <alignment vertical="center" wrapText="1"/>
    </xf>
    <xf numFmtId="0" fontId="2" fillId="2" borderId="21" xfId="0" applyFont="1" applyFill="1" applyBorder="1" applyAlignment="1" applyProtection="1">
      <alignment vertical="center" wrapText="1"/>
    </xf>
    <xf numFmtId="0" fontId="25" fillId="3" borderId="2" xfId="0" applyFont="1" applyFill="1" applyBorder="1" applyAlignment="1" applyProtection="1">
      <alignment vertical="center" wrapText="1"/>
    </xf>
    <xf numFmtId="164" fontId="5" fillId="7" borderId="3" xfId="0" applyNumberFormat="1" applyFont="1" applyFill="1" applyBorder="1" applyAlignment="1" applyProtection="1">
      <alignment horizontal="center" vertical="center" wrapText="1"/>
    </xf>
    <xf numFmtId="164" fontId="5" fillId="7" borderId="11" xfId="0" applyNumberFormat="1" applyFont="1" applyFill="1" applyBorder="1" applyAlignment="1" applyProtection="1">
      <alignment horizontal="center" vertical="center" wrapText="1"/>
    </xf>
    <xf numFmtId="0" fontId="5" fillId="7" borderId="0" xfId="0" applyNumberFormat="1" applyFont="1" applyFill="1" applyBorder="1" applyAlignment="1" applyProtection="1">
      <alignment horizontal="center" vertical="center" wrapText="1"/>
    </xf>
    <xf numFmtId="1" fontId="5" fillId="7" borderId="0" xfId="0" applyNumberFormat="1" applyFont="1" applyFill="1" applyBorder="1" applyAlignment="1" applyProtection="1">
      <alignment horizontal="center" vertical="center" wrapText="1"/>
    </xf>
    <xf numFmtId="0" fontId="2" fillId="7" borderId="11" xfId="0" applyFont="1" applyFill="1" applyBorder="1" applyAlignment="1" applyProtection="1">
      <alignment vertical="center" wrapText="1"/>
    </xf>
    <xf numFmtId="164" fontId="5" fillId="7" borderId="1" xfId="0" applyNumberFormat="1" applyFont="1" applyFill="1" applyBorder="1" applyAlignment="1" applyProtection="1">
      <alignment horizontal="center" vertical="center" wrapText="1"/>
    </xf>
    <xf numFmtId="164" fontId="5" fillId="7" borderId="0" xfId="0" applyNumberFormat="1" applyFont="1" applyFill="1" applyBorder="1" applyAlignment="1" applyProtection="1">
      <alignment horizontal="center" vertical="center" wrapText="1"/>
    </xf>
    <xf numFmtId="0" fontId="2" fillId="7" borderId="12" xfId="0" applyFont="1" applyFill="1" applyBorder="1" applyAlignment="1" applyProtection="1">
      <alignment vertical="center" wrapText="1"/>
    </xf>
    <xf numFmtId="164" fontId="5" fillId="7" borderId="5" xfId="0" applyNumberFormat="1" applyFont="1" applyFill="1" applyBorder="1" applyAlignment="1" applyProtection="1">
      <alignment horizontal="center" vertical="center" wrapText="1"/>
    </xf>
    <xf numFmtId="164" fontId="5" fillId="7" borderId="12" xfId="0" applyNumberFormat="1" applyFont="1" applyFill="1" applyBorder="1" applyAlignment="1" applyProtection="1">
      <alignment horizontal="center" vertical="center" wrapText="1"/>
    </xf>
    <xf numFmtId="0" fontId="5" fillId="7" borderId="14" xfId="0" applyNumberFormat="1" applyFont="1" applyFill="1" applyBorder="1" applyAlignment="1" applyProtection="1">
      <alignment horizontal="center" vertical="center" wrapText="1"/>
    </xf>
    <xf numFmtId="1" fontId="5" fillId="7" borderId="14" xfId="0" applyNumberFormat="1" applyFont="1" applyFill="1" applyBorder="1" applyAlignment="1" applyProtection="1">
      <alignment horizontal="center" vertical="center" wrapText="1"/>
    </xf>
    <xf numFmtId="164" fontId="5" fillId="7" borderId="7" xfId="0" applyNumberFormat="1" applyFont="1" applyFill="1" applyBorder="1" applyAlignment="1" applyProtection="1">
      <alignment horizontal="center" vertical="center" wrapText="1"/>
    </xf>
    <xf numFmtId="164" fontId="5" fillId="7" borderId="14" xfId="0" applyNumberFormat="1" applyFont="1" applyFill="1" applyBorder="1" applyAlignment="1" applyProtection="1">
      <alignment horizontal="center" vertical="center" wrapText="1"/>
    </xf>
    <xf numFmtId="0" fontId="7" fillId="7" borderId="11" xfId="0" applyFont="1" applyFill="1" applyBorder="1" applyAlignment="1" applyProtection="1">
      <alignment vertical="center" wrapText="1"/>
    </xf>
    <xf numFmtId="168" fontId="5" fillId="7" borderId="3" xfId="0" applyNumberFormat="1" applyFont="1" applyFill="1" applyBorder="1" applyAlignment="1" applyProtection="1">
      <alignment horizontal="center" vertical="center" wrapText="1"/>
    </xf>
    <xf numFmtId="168" fontId="5" fillId="7" borderId="11" xfId="0" applyNumberFormat="1" applyFont="1" applyFill="1" applyBorder="1" applyAlignment="1" applyProtection="1">
      <alignment horizontal="center" vertical="center" wrapText="1"/>
    </xf>
    <xf numFmtId="168" fontId="8" fillId="7" borderId="32" xfId="0" applyNumberFormat="1" applyFont="1" applyFill="1" applyBorder="1" applyAlignment="1" applyProtection="1">
      <alignment horizontal="right"/>
    </xf>
    <xf numFmtId="168" fontId="8" fillId="7" borderId="3" xfId="0" applyNumberFormat="1" applyFont="1" applyFill="1" applyBorder="1" applyAlignment="1" applyProtection="1">
      <alignment horizontal="right"/>
    </xf>
    <xf numFmtId="165" fontId="11" fillId="7" borderId="33" xfId="0" applyNumberFormat="1" applyFont="1" applyFill="1" applyBorder="1" applyAlignment="1" applyProtection="1">
      <alignment horizontal="right"/>
    </xf>
    <xf numFmtId="165" fontId="11" fillId="7" borderId="5" xfId="0" applyNumberFormat="1" applyFont="1" applyFill="1" applyBorder="1" applyAlignment="1" applyProtection="1">
      <alignment horizontal="right"/>
    </xf>
    <xf numFmtId="166" fontId="7" fillId="7" borderId="11" xfId="0" applyNumberFormat="1" applyFont="1" applyFill="1" applyBorder="1" applyAlignment="1" applyProtection="1">
      <alignment horizontal="center" vertical="center" wrapText="1"/>
    </xf>
    <xf numFmtId="164" fontId="7" fillId="7" borderId="3" xfId="0" applyNumberFormat="1" applyFont="1" applyFill="1" applyBorder="1" applyAlignment="1" applyProtection="1">
      <alignment horizontal="right" vertical="center" wrapText="1"/>
    </xf>
    <xf numFmtId="164" fontId="7" fillId="7" borderId="0" xfId="0" applyNumberFormat="1" applyFont="1" applyFill="1" applyBorder="1" applyAlignment="1" applyProtection="1">
      <alignment horizontal="right" vertical="center" wrapText="1"/>
    </xf>
    <xf numFmtId="8" fontId="8" fillId="7" borderId="3" xfId="0" applyNumberFormat="1" applyFont="1" applyFill="1" applyBorder="1" applyAlignment="1" applyProtection="1">
      <alignment horizontal="center"/>
    </xf>
    <xf numFmtId="168" fontId="8" fillId="7" borderId="32" xfId="0" applyNumberFormat="1" applyFont="1" applyFill="1" applyBorder="1" applyAlignment="1" applyProtection="1">
      <alignment horizontal="center"/>
    </xf>
    <xf numFmtId="168" fontId="8" fillId="7" borderId="0" xfId="0" applyNumberFormat="1" applyFont="1" applyFill="1" applyBorder="1" applyAlignment="1" applyProtection="1">
      <alignment horizontal="center"/>
    </xf>
    <xf numFmtId="164" fontId="8" fillId="7" borderId="3" xfId="0" applyNumberFormat="1" applyFont="1" applyFill="1" applyBorder="1" applyAlignment="1" applyProtection="1">
      <alignment horizontal="right"/>
    </xf>
    <xf numFmtId="168" fontId="8" fillId="7" borderId="0" xfId="0" applyNumberFormat="1" applyFont="1" applyFill="1" applyBorder="1" applyAlignment="1" applyProtection="1">
      <alignment horizontal="right"/>
    </xf>
    <xf numFmtId="166" fontId="7" fillId="7" borderId="11" xfId="0" applyNumberFormat="1" applyFont="1" applyFill="1" applyBorder="1" applyAlignment="1" applyProtection="1">
      <alignment horizontal="left" vertical="center" wrapText="1"/>
    </xf>
    <xf numFmtId="166" fontId="5" fillId="7" borderId="12" xfId="0" applyNumberFormat="1" applyFont="1" applyFill="1" applyBorder="1" applyAlignment="1" applyProtection="1">
      <alignment horizontal="center" vertical="center" wrapText="1"/>
    </xf>
    <xf numFmtId="164" fontId="12" fillId="7" borderId="5" xfId="0" applyNumberFormat="1" applyFont="1" applyFill="1" applyBorder="1" applyAlignment="1" applyProtection="1">
      <alignment horizontal="right" vertical="center" wrapText="1"/>
    </xf>
    <xf numFmtId="164" fontId="12" fillId="7" borderId="14" xfId="0" applyNumberFormat="1" applyFont="1" applyFill="1" applyBorder="1" applyAlignment="1" applyProtection="1">
      <alignment horizontal="right" vertical="center" wrapText="1"/>
    </xf>
    <xf numFmtId="164" fontId="11" fillId="7" borderId="5" xfId="0" applyNumberFormat="1" applyFont="1" applyFill="1" applyBorder="1" applyAlignment="1" applyProtection="1">
      <alignment horizontal="right"/>
    </xf>
    <xf numFmtId="165" fontId="11" fillId="7" borderId="0" xfId="0" applyNumberFormat="1" applyFont="1" applyFill="1" applyBorder="1" applyAlignment="1" applyProtection="1">
      <alignment horizontal="right"/>
    </xf>
    <xf numFmtId="166" fontId="7" fillId="3" borderId="20" xfId="0" applyNumberFormat="1" applyFont="1" applyFill="1" applyBorder="1" applyAlignment="1" applyProtection="1">
      <alignment horizontal="center" vertical="center" wrapText="1"/>
    </xf>
    <xf numFmtId="164" fontId="7" fillId="3" borderId="21" xfId="0" applyNumberFormat="1" applyFont="1" applyFill="1" applyBorder="1" applyAlignment="1" applyProtection="1">
      <alignment horizontal="right" vertical="center" wrapText="1"/>
    </xf>
    <xf numFmtId="164" fontId="8" fillId="3" borderId="13" xfId="0" applyNumberFormat="1" applyFont="1" applyFill="1" applyBorder="1" applyAlignment="1" applyProtection="1">
      <alignment horizontal="right"/>
    </xf>
    <xf numFmtId="164" fontId="8" fillId="3" borderId="21" xfId="0" applyNumberFormat="1" applyFont="1" applyFill="1" applyBorder="1" applyAlignment="1" applyProtection="1">
      <alignment horizontal="right"/>
    </xf>
    <xf numFmtId="164" fontId="0" fillId="0" borderId="0" xfId="0" applyNumberFormat="1" applyFill="1"/>
    <xf numFmtId="164" fontId="10" fillId="0" borderId="0" xfId="0" applyNumberFormat="1" applyFont="1" applyFill="1"/>
    <xf numFmtId="0" fontId="2" fillId="3" borderId="20" xfId="0" applyFont="1" applyFill="1" applyBorder="1" applyAlignment="1" applyProtection="1">
      <alignment vertical="center" wrapText="1"/>
    </xf>
    <xf numFmtId="164" fontId="5" fillId="3" borderId="20" xfId="0" applyNumberFormat="1" applyFont="1" applyFill="1" applyBorder="1" applyAlignment="1" applyProtection="1">
      <alignment horizontal="center" vertical="center" wrapText="1"/>
    </xf>
    <xf numFmtId="164" fontId="5" fillId="3" borderId="21" xfId="0" applyNumberFormat="1" applyFont="1" applyFill="1" applyBorder="1" applyAlignment="1" applyProtection="1">
      <alignment horizontal="center" vertical="center" wrapText="1"/>
    </xf>
    <xf numFmtId="0" fontId="22" fillId="7" borderId="13" xfId="0" applyFont="1" applyFill="1" applyBorder="1" applyAlignment="1" applyProtection="1">
      <alignment horizontal="right" vertical="center" wrapText="1"/>
    </xf>
    <xf numFmtId="6" fontId="2" fillId="7" borderId="21" xfId="0" applyNumberFormat="1" applyFont="1" applyFill="1" applyBorder="1" applyAlignment="1" applyProtection="1">
      <alignment vertical="center" wrapText="1"/>
    </xf>
    <xf numFmtId="6" fontId="5" fillId="7" borderId="21" xfId="0" applyNumberFormat="1" applyFont="1" applyFill="1" applyBorder="1" applyAlignment="1" applyProtection="1">
      <alignment horizontal="center" vertical="center" wrapText="1"/>
    </xf>
    <xf numFmtId="6" fontId="5" fillId="7" borderId="22" xfId="0" applyNumberFormat="1" applyFont="1" applyFill="1" applyBorder="1" applyAlignment="1" applyProtection="1">
      <alignment horizontal="center" vertical="center" wrapText="1"/>
    </xf>
    <xf numFmtId="6" fontId="5" fillId="7" borderId="20" xfId="0" applyNumberFormat="1" applyFont="1" applyFill="1" applyBorder="1" applyAlignment="1" applyProtection="1">
      <alignment horizontal="center" vertical="center" wrapText="1"/>
    </xf>
    <xf numFmtId="0" fontId="5" fillId="2" borderId="38" xfId="0" applyFont="1" applyFill="1" applyBorder="1" applyAlignment="1" applyProtection="1">
      <alignment horizontal="center" vertical="center" wrapText="1"/>
    </xf>
    <xf numFmtId="164" fontId="5" fillId="3" borderId="2" xfId="0" applyNumberFormat="1" applyFont="1" applyFill="1" applyBorder="1" applyAlignment="1" applyProtection="1">
      <alignment horizontal="center" vertical="center" wrapText="1"/>
    </xf>
    <xf numFmtId="2" fontId="5" fillId="3" borderId="6" xfId="0" applyNumberFormat="1" applyFont="1" applyFill="1" applyBorder="1" applyAlignment="1" applyProtection="1">
      <alignment horizontal="center" vertical="center" wrapText="1"/>
    </xf>
    <xf numFmtId="2" fontId="5" fillId="3" borderId="10" xfId="0" applyNumberFormat="1" applyFont="1" applyFill="1" applyBorder="1" applyAlignment="1" applyProtection="1">
      <alignment horizontal="center" vertical="center" wrapText="1"/>
    </xf>
    <xf numFmtId="2" fontId="5" fillId="3" borderId="4" xfId="0" applyNumberFormat="1" applyFont="1" applyFill="1" applyBorder="1" applyAlignment="1" applyProtection="1">
      <alignment horizontal="center" vertical="center" wrapText="1"/>
    </xf>
    <xf numFmtId="164" fontId="28" fillId="3" borderId="13" xfId="0" applyNumberFormat="1" applyFont="1" applyFill="1" applyBorder="1" applyAlignment="1" applyProtection="1">
      <alignment horizontal="left" vertical="top" wrapText="1"/>
    </xf>
    <xf numFmtId="0" fontId="22" fillId="7" borderId="40" xfId="0" applyFont="1" applyFill="1" applyBorder="1" applyAlignment="1" applyProtection="1">
      <alignment horizontal="right" vertical="center" wrapText="1"/>
    </xf>
    <xf numFmtId="164" fontId="5" fillId="7" borderId="39" xfId="0" applyNumberFormat="1" applyFont="1" applyFill="1" applyBorder="1" applyAlignment="1" applyProtection="1">
      <alignment horizontal="center" vertical="center" wrapText="1"/>
    </xf>
    <xf numFmtId="164" fontId="5" fillId="7" borderId="40" xfId="0" applyNumberFormat="1" applyFont="1" applyFill="1" applyBorder="1" applyAlignment="1" applyProtection="1">
      <alignment horizontal="center" vertical="center" wrapText="1"/>
    </xf>
    <xf numFmtId="0" fontId="5" fillId="7" borderId="41" xfId="0" applyNumberFormat="1" applyFont="1" applyFill="1" applyBorder="1" applyAlignment="1" applyProtection="1">
      <alignment horizontal="center" vertical="center" wrapText="1"/>
    </xf>
    <xf numFmtId="1" fontId="5" fillId="7" borderId="41" xfId="0" applyNumberFormat="1" applyFont="1" applyFill="1" applyBorder="1" applyAlignment="1" applyProtection="1">
      <alignment horizontal="center" vertical="center" wrapText="1"/>
    </xf>
    <xf numFmtId="6" fontId="5" fillId="7" borderId="42" xfId="0" applyNumberFormat="1" applyFont="1" applyFill="1" applyBorder="1" applyAlignment="1" applyProtection="1">
      <alignment horizontal="center" vertical="center" wrapText="1"/>
    </xf>
    <xf numFmtId="6" fontId="5" fillId="7" borderId="40" xfId="0" applyNumberFormat="1" applyFont="1" applyFill="1" applyBorder="1" applyAlignment="1" applyProtection="1">
      <alignment horizontal="center" vertical="center" wrapText="1"/>
    </xf>
    <xf numFmtId="6" fontId="5" fillId="7" borderId="41" xfId="0" applyNumberFormat="1" applyFont="1" applyFill="1" applyBorder="1" applyAlignment="1" applyProtection="1">
      <alignment horizontal="center" vertical="center" wrapText="1"/>
    </xf>
    <xf numFmtId="166" fontId="0" fillId="0" borderId="0" xfId="0" applyNumberFormat="1" applyBorder="1"/>
    <xf numFmtId="166" fontId="26" fillId="0" borderId="0" xfId="0" applyNumberFormat="1" applyFont="1" applyBorder="1"/>
    <xf numFmtId="0" fontId="9" fillId="6" borderId="0" xfId="0" applyFont="1" applyFill="1"/>
    <xf numFmtId="0" fontId="14" fillId="0" borderId="23" xfId="0" applyFont="1" applyBorder="1" applyAlignment="1">
      <alignment horizontal="left" vertical="top"/>
    </xf>
    <xf numFmtId="0" fontId="9" fillId="8" borderId="0" xfId="0" applyFont="1" applyFill="1"/>
    <xf numFmtId="2" fontId="9" fillId="0" borderId="0" xfId="0" applyNumberFormat="1" applyFont="1" applyFill="1"/>
    <xf numFmtId="164" fontId="0" fillId="9" borderId="0" xfId="0" applyNumberFormat="1" applyFill="1"/>
    <xf numFmtId="0" fontId="0" fillId="10" borderId="0" xfId="0" applyFill="1"/>
    <xf numFmtId="164" fontId="9" fillId="0" borderId="8" xfId="0" applyNumberFormat="1" applyFont="1" applyBorder="1" applyProtection="1"/>
    <xf numFmtId="164" fontId="9" fillId="4" borderId="8" xfId="0" applyNumberFormat="1" applyFont="1" applyFill="1" applyBorder="1" applyProtection="1"/>
    <xf numFmtId="164" fontId="9" fillId="0" borderId="9" xfId="0" applyNumberFormat="1" applyFont="1" applyBorder="1" applyProtection="1"/>
    <xf numFmtId="164" fontId="5" fillId="7" borderId="13" xfId="0" applyNumberFormat="1" applyFont="1" applyFill="1" applyBorder="1" applyAlignment="1" applyProtection="1">
      <alignment horizontal="right" vertical="center" wrapText="1"/>
    </xf>
    <xf numFmtId="164" fontId="9" fillId="11" borderId="1" xfId="0" applyNumberFormat="1" applyFont="1" applyFill="1" applyBorder="1" applyProtection="1"/>
    <xf numFmtId="0" fontId="27" fillId="0" borderId="0" xfId="0" applyFont="1" applyFill="1"/>
    <xf numFmtId="0" fontId="23" fillId="0" borderId="0" xfId="0" applyFont="1" applyFill="1"/>
    <xf numFmtId="0" fontId="24" fillId="0" borderId="0" xfId="0" applyFont="1" applyFill="1"/>
    <xf numFmtId="0" fontId="9" fillId="0" borderId="0" xfId="0" applyNumberFormat="1" applyFont="1" applyFill="1"/>
    <xf numFmtId="0" fontId="0" fillId="0" borderId="1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0" borderId="0" xfId="0" applyNumberFormat="1" applyBorder="1" applyAlignment="1">
      <alignment vertical="top" wrapText="1"/>
    </xf>
    <xf numFmtId="0" fontId="0" fillId="0" borderId="1" xfId="0" applyNumberFormat="1" applyBorder="1" applyAlignment="1">
      <alignment vertical="top" wrapText="1"/>
    </xf>
    <xf numFmtId="0" fontId="0" fillId="0" borderId="6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7" xfId="0" applyNumberFormat="1" applyBorder="1" applyAlignment="1">
      <alignment vertical="top" wrapText="1"/>
    </xf>
    <xf numFmtId="0" fontId="0" fillId="0" borderId="11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7" xfId="0" applyBorder="1" applyAlignment="1">
      <alignment wrapText="1"/>
    </xf>
    <xf numFmtId="0" fontId="9" fillId="10" borderId="0" xfId="0" applyFont="1" applyFill="1"/>
    <xf numFmtId="0" fontId="30" fillId="2" borderId="2" xfId="0" applyFont="1" applyFill="1" applyBorder="1" applyAlignment="1" applyProtection="1">
      <alignment horizontal="center" vertical="center" wrapText="1"/>
    </xf>
    <xf numFmtId="0" fontId="14" fillId="0" borderId="0" xfId="0" applyFont="1"/>
    <xf numFmtId="0" fontId="0" fillId="8" borderId="0" xfId="0" applyFill="1"/>
    <xf numFmtId="0" fontId="8" fillId="0" borderId="0" xfId="0" applyFont="1"/>
    <xf numFmtId="0" fontId="31" fillId="2" borderId="2" xfId="0" applyFont="1" applyFill="1" applyBorder="1" applyAlignment="1" applyProtection="1">
      <alignment horizontal="center" vertical="center" wrapText="1"/>
    </xf>
    <xf numFmtId="0" fontId="7" fillId="2" borderId="20" xfId="0" applyFont="1" applyFill="1" applyBorder="1" applyAlignment="1" applyProtection="1">
      <alignment vertical="center" wrapText="1"/>
    </xf>
    <xf numFmtId="0" fontId="14" fillId="0" borderId="0" xfId="0" applyFont="1" applyFill="1"/>
    <xf numFmtId="164" fontId="9" fillId="0" borderId="43" xfId="0" applyNumberFormat="1" applyFont="1" applyBorder="1" applyProtection="1"/>
    <xf numFmtId="164" fontId="9" fillId="4" borderId="44" xfId="0" applyNumberFormat="1" applyFont="1" applyFill="1" applyBorder="1" applyProtection="1"/>
    <xf numFmtId="164" fontId="9" fillId="0" borderId="44" xfId="0" applyNumberFormat="1" applyFont="1" applyBorder="1" applyProtection="1"/>
    <xf numFmtId="164" fontId="9" fillId="0" borderId="45" xfId="0" applyNumberFormat="1" applyFont="1" applyBorder="1" applyProtection="1"/>
    <xf numFmtId="164" fontId="9" fillId="0" borderId="46" xfId="0" applyNumberFormat="1" applyFont="1" applyBorder="1" applyProtection="1"/>
    <xf numFmtId="168" fontId="8" fillId="7" borderId="3" xfId="0" applyNumberFormat="1" applyFont="1" applyFill="1" applyBorder="1" applyAlignment="1" applyProtection="1">
      <alignment horizontal="center"/>
    </xf>
    <xf numFmtId="165" fontId="11" fillId="7" borderId="3" xfId="0" applyNumberFormat="1" applyFont="1" applyFill="1" applyBorder="1" applyAlignment="1" applyProtection="1">
      <alignment horizontal="right"/>
    </xf>
    <xf numFmtId="164" fontId="9" fillId="0" borderId="2" xfId="0" applyNumberFormat="1" applyFont="1" applyBorder="1" applyProtection="1"/>
    <xf numFmtId="164" fontId="9" fillId="0" borderId="4" xfId="0" applyNumberFormat="1" applyFont="1" applyBorder="1" applyProtection="1"/>
    <xf numFmtId="164" fontId="9" fillId="0" borderId="14" xfId="0" applyNumberFormat="1" applyFont="1" applyBorder="1" applyProtection="1"/>
    <xf numFmtId="0" fontId="30" fillId="2" borderId="35" xfId="0" applyFont="1" applyFill="1" applyBorder="1" applyAlignment="1" applyProtection="1">
      <alignment horizontal="center" vertical="center" wrapText="1"/>
    </xf>
    <xf numFmtId="0" fontId="17" fillId="0" borderId="6" xfId="0" applyFont="1" applyBorder="1" applyAlignment="1">
      <alignment horizontal="left" wrapText="1"/>
    </xf>
    <xf numFmtId="0" fontId="9" fillId="0" borderId="0" xfId="0" applyFont="1" applyAlignment="1">
      <alignment wrapText="1"/>
    </xf>
    <xf numFmtId="164" fontId="24" fillId="0" borderId="1" xfId="0" applyNumberFormat="1" applyFont="1" applyBorder="1" applyProtection="1"/>
    <xf numFmtId="0" fontId="24" fillId="0" borderId="0" xfId="0" applyFont="1"/>
    <xf numFmtId="0" fontId="0" fillId="0" borderId="0" xfId="0" applyFont="1" applyFill="1"/>
    <xf numFmtId="0" fontId="0" fillId="0" borderId="0" xfId="0" applyFill="1" applyAlignment="1">
      <alignment wrapText="1"/>
    </xf>
    <xf numFmtId="0" fontId="24" fillId="0" borderId="0" xfId="0" applyNumberFormat="1" applyFont="1" applyFill="1"/>
    <xf numFmtId="164" fontId="23" fillId="0" borderId="1" xfId="0" applyNumberFormat="1" applyFont="1" applyBorder="1" applyProtection="1"/>
    <xf numFmtId="0" fontId="30" fillId="2" borderId="1" xfId="0" applyFont="1" applyFill="1" applyBorder="1" applyAlignment="1" applyProtection="1">
      <alignment horizontal="center" vertical="center" wrapText="1"/>
    </xf>
    <xf numFmtId="17" fontId="9" fillId="0" borderId="0" xfId="0" applyNumberFormat="1" applyFont="1"/>
    <xf numFmtId="166" fontId="4" fillId="12" borderId="10" xfId="0" applyNumberFormat="1" applyFont="1" applyFill="1" applyBorder="1"/>
    <xf numFmtId="0" fontId="2" fillId="12" borderId="6" xfId="0" applyFont="1" applyFill="1" applyBorder="1" applyAlignment="1" applyProtection="1">
      <alignment horizontal="center" vertical="center" wrapText="1"/>
    </xf>
    <xf numFmtId="0" fontId="0" fillId="12" borderId="0" xfId="0" applyFill="1" applyBorder="1" applyAlignment="1"/>
    <xf numFmtId="0" fontId="3" fillId="2" borderId="2" xfId="0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 wrapText="1"/>
    </xf>
    <xf numFmtId="0" fontId="4" fillId="2" borderId="4" xfId="0" applyFont="1" applyFill="1" applyBorder="1"/>
    <xf numFmtId="0" fontId="4" fillId="2" borderId="6" xfId="0" applyFont="1" applyFill="1" applyBorder="1"/>
    <xf numFmtId="0" fontId="4" fillId="2" borderId="0" xfId="0" applyFont="1" applyFill="1"/>
    <xf numFmtId="0" fontId="2" fillId="2" borderId="2" xfId="0" applyFont="1" applyFill="1" applyBorder="1" applyAlignment="1" applyProtection="1">
      <alignment horizontal="center" vertical="center" wrapText="1"/>
    </xf>
    <xf numFmtId="0" fontId="5" fillId="2" borderId="15" xfId="0" applyFont="1" applyFill="1" applyBorder="1" applyAlignment="1" applyProtection="1">
      <alignment horizontal="center" vertical="center" wrapText="1"/>
    </xf>
    <xf numFmtId="0" fontId="2" fillId="2" borderId="10" xfId="0" applyFont="1" applyFill="1" applyBorder="1" applyAlignment="1" applyProtection="1">
      <alignment vertical="center" wrapText="1"/>
    </xf>
    <xf numFmtId="0" fontId="34" fillId="2" borderId="2" xfId="0" applyFont="1" applyFill="1" applyBorder="1" applyAlignment="1" applyProtection="1">
      <alignment horizontal="center" vertical="center" wrapText="1"/>
    </xf>
    <xf numFmtId="0" fontId="5" fillId="2" borderId="36" xfId="0" applyFont="1" applyFill="1" applyBorder="1" applyAlignment="1" applyProtection="1">
      <alignment horizontal="center" vertical="center" wrapText="1"/>
    </xf>
    <xf numFmtId="0" fontId="5" fillId="2" borderId="4" xfId="0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vertical="center" wrapText="1"/>
    </xf>
    <xf numFmtId="0" fontId="34" fillId="2" borderId="13" xfId="0" applyFont="1" applyFill="1" applyBorder="1" applyAlignment="1" applyProtection="1">
      <alignment horizontal="center" vertical="center" wrapText="1"/>
    </xf>
    <xf numFmtId="0" fontId="30" fillId="2" borderId="22" xfId="0" applyFont="1" applyFill="1" applyBorder="1" applyAlignment="1" applyProtection="1">
      <alignment horizontal="center" vertical="center" wrapText="1"/>
    </xf>
    <xf numFmtId="0" fontId="9" fillId="13" borderId="0" xfId="0" applyFont="1" applyFill="1"/>
    <xf numFmtId="0" fontId="0" fillId="4" borderId="27" xfId="0" applyFill="1" applyBorder="1" applyAlignment="1">
      <alignment horizontal="left" vertical="top"/>
    </xf>
    <xf numFmtId="0" fontId="0" fillId="4" borderId="23" xfId="0" applyFill="1" applyBorder="1" applyAlignment="1">
      <alignment horizontal="left" vertical="top"/>
    </xf>
    <xf numFmtId="166" fontId="9" fillId="0" borderId="0" xfId="0" applyNumberFormat="1" applyFont="1"/>
    <xf numFmtId="164" fontId="9" fillId="0" borderId="0" xfId="0" applyNumberFormat="1" applyFont="1"/>
    <xf numFmtId="164" fontId="8" fillId="0" borderId="0" xfId="0" applyNumberFormat="1" applyFont="1"/>
    <xf numFmtId="164" fontId="9" fillId="0" borderId="0" xfId="0" applyNumberFormat="1" applyFont="1" applyFill="1"/>
    <xf numFmtId="166" fontId="8" fillId="0" borderId="0" xfId="0" applyNumberFormat="1" applyFont="1"/>
    <xf numFmtId="166" fontId="9" fillId="0" borderId="0" xfId="0" applyNumberFormat="1" applyFont="1" applyBorder="1"/>
    <xf numFmtId="164" fontId="9" fillId="0" borderId="0" xfId="0" applyNumberFormat="1" applyFont="1" applyBorder="1"/>
    <xf numFmtId="164" fontId="8" fillId="0" borderId="0" xfId="0" applyNumberFormat="1" applyFont="1" applyBorder="1"/>
    <xf numFmtId="166" fontId="35" fillId="0" borderId="0" xfId="0" applyNumberFormat="1" applyFont="1" applyBorder="1"/>
    <xf numFmtId="164" fontId="9" fillId="0" borderId="0" xfId="0" applyNumberFormat="1" applyFont="1" applyFill="1" applyBorder="1"/>
    <xf numFmtId="164" fontId="24" fillId="0" borderId="0" xfId="0" applyNumberFormat="1" applyFont="1"/>
    <xf numFmtId="164" fontId="24" fillId="0" borderId="0" xfId="0" applyNumberFormat="1" applyFont="1" applyFill="1"/>
    <xf numFmtId="164" fontId="9" fillId="10" borderId="0" xfId="0" applyNumberFormat="1" applyFont="1" applyFill="1" applyBorder="1"/>
    <xf numFmtId="164" fontId="9" fillId="8" borderId="0" xfId="0" applyNumberFormat="1" applyFont="1" applyFill="1"/>
    <xf numFmtId="164" fontId="9" fillId="0" borderId="0" xfId="0" applyNumberFormat="1" applyFont="1" applyAlignment="1">
      <alignment wrapText="1"/>
    </xf>
    <xf numFmtId="164" fontId="9" fillId="10" borderId="0" xfId="0" applyNumberFormat="1" applyFont="1" applyFill="1"/>
    <xf numFmtId="0" fontId="5" fillId="2" borderId="34" xfId="0" applyFont="1" applyFill="1" applyBorder="1" applyAlignment="1" applyProtection="1">
      <alignment horizontal="center" vertical="center" wrapText="1"/>
    </xf>
    <xf numFmtId="164" fontId="5" fillId="3" borderId="38" xfId="0" applyNumberFormat="1" applyFont="1" applyFill="1" applyBorder="1" applyAlignment="1" applyProtection="1">
      <alignment horizontal="right"/>
    </xf>
    <xf numFmtId="168" fontId="11" fillId="7" borderId="3" xfId="0" applyNumberFormat="1" applyFont="1" applyFill="1" applyBorder="1" applyAlignment="1" applyProtection="1">
      <alignment horizontal="center"/>
    </xf>
    <xf numFmtId="170" fontId="9" fillId="0" borderId="0" xfId="0" applyNumberFormat="1" applyFont="1"/>
    <xf numFmtId="164" fontId="24" fillId="0" borderId="2" xfId="0" applyNumberFormat="1" applyFont="1" applyBorder="1" applyProtection="1"/>
    <xf numFmtId="0" fontId="34" fillId="4" borderId="23" xfId="0" applyFont="1" applyFill="1" applyBorder="1" applyAlignment="1">
      <alignment horizontal="left" vertical="top"/>
    </xf>
    <xf numFmtId="0" fontId="0" fillId="14" borderId="23" xfId="0" applyFill="1" applyBorder="1" applyAlignment="1">
      <alignment horizontal="left" vertical="top"/>
    </xf>
    <xf numFmtId="0" fontId="0" fillId="0" borderId="23" xfId="0" applyFill="1" applyBorder="1" applyAlignment="1">
      <alignment horizontal="left" vertical="top"/>
    </xf>
    <xf numFmtId="0" fontId="19" fillId="5" borderId="10" xfId="0" applyFont="1" applyFill="1" applyBorder="1" applyAlignment="1">
      <alignment horizontal="left" wrapText="1"/>
    </xf>
    <xf numFmtId="0" fontId="19" fillId="5" borderId="4" xfId="0" applyFont="1" applyFill="1" applyBorder="1" applyAlignment="1">
      <alignment horizontal="left" wrapText="1"/>
    </xf>
    <xf numFmtId="0" fontId="19" fillId="5" borderId="6" xfId="0" applyFont="1" applyFill="1" applyBorder="1" applyAlignment="1">
      <alignment horizontal="left" wrapText="1"/>
    </xf>
    <xf numFmtId="0" fontId="21" fillId="5" borderId="12" xfId="0" applyFont="1" applyFill="1" applyBorder="1" applyAlignment="1">
      <alignment horizontal="left" wrapText="1"/>
    </xf>
    <xf numFmtId="0" fontId="7" fillId="5" borderId="14" xfId="0" applyFont="1" applyFill="1" applyBorder="1" applyAlignment="1">
      <alignment horizontal="left" wrapText="1"/>
    </xf>
    <xf numFmtId="0" fontId="7" fillId="5" borderId="7" xfId="0" applyFont="1" applyFill="1" applyBorder="1" applyAlignment="1">
      <alignment horizontal="left" wrapText="1"/>
    </xf>
    <xf numFmtId="0" fontId="14" fillId="0" borderId="0" xfId="0" applyFont="1" applyAlignment="1">
      <alignment horizontal="left" wrapText="1"/>
    </xf>
    <xf numFmtId="0" fontId="2" fillId="2" borderId="2" xfId="0" applyFont="1" applyFill="1" applyBorder="1" applyAlignment="1" applyProtection="1">
      <alignment horizontal="center" vertical="center" wrapText="1"/>
    </xf>
    <xf numFmtId="0" fontId="0" fillId="2" borderId="3" xfId="0" applyFill="1" applyBorder="1" applyAlignment="1"/>
    <xf numFmtId="164" fontId="5" fillId="3" borderId="13" xfId="0" applyNumberFormat="1" applyFont="1" applyFill="1" applyBorder="1" applyAlignment="1" applyProtection="1">
      <alignment horizontal="right"/>
    </xf>
    <xf numFmtId="164" fontId="5" fillId="3" borderId="37" xfId="0" applyNumberFormat="1" applyFont="1" applyFill="1" applyBorder="1" applyAlignment="1" applyProtection="1">
      <alignment horizontal="right"/>
    </xf>
    <xf numFmtId="0" fontId="23" fillId="0" borderId="0" xfId="0" applyNumberFormat="1" applyFont="1" applyFill="1"/>
  </cellXfs>
  <cellStyles count="3">
    <cellStyle name="Normal" xfId="0" builtinId="0"/>
    <cellStyle name="Procent" xfId="1" builtinId="5"/>
    <cellStyle name="Valuta" xfId="2" builtinId="4"/>
  </cellStyles>
  <dxfs count="62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56</xdr:row>
      <xdr:rowOff>38100</xdr:rowOff>
    </xdr:from>
    <xdr:to>
      <xdr:col>0</xdr:col>
      <xdr:colOff>514350</xdr:colOff>
      <xdr:row>56</xdr:row>
      <xdr:rowOff>180975</xdr:rowOff>
    </xdr:to>
    <xdr:sp macro="" textlink="">
      <xdr:nvSpPr>
        <xdr:cNvPr id="2" name="Pil: vänster 1">
          <a:extLst>
            <a:ext uri="{FF2B5EF4-FFF2-40B4-BE49-F238E27FC236}">
              <a16:creationId xmlns:a16="http://schemas.microsoft.com/office/drawing/2014/main" id="{E8DD6B40-275B-4E8A-A124-B5FC9A1A68D0}"/>
            </a:ext>
          </a:extLst>
        </xdr:cNvPr>
        <xdr:cNvSpPr/>
      </xdr:nvSpPr>
      <xdr:spPr>
        <a:xfrm>
          <a:off x="28575" y="2857500"/>
          <a:ext cx="485775" cy="142875"/>
        </a:xfrm>
        <a:prstGeom prst="leftArrow">
          <a:avLst/>
        </a:prstGeom>
        <a:solidFill>
          <a:srgbClr val="C0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v-SE" sz="1100"/>
        </a:p>
      </xdr:txBody>
    </xdr:sp>
    <xdr:clientData/>
  </xdr:twoCellAnchor>
  <xdr:twoCellAnchor>
    <xdr:from>
      <xdr:col>0</xdr:col>
      <xdr:colOff>19050</xdr:colOff>
      <xdr:row>58</xdr:row>
      <xdr:rowOff>0</xdr:rowOff>
    </xdr:from>
    <xdr:to>
      <xdr:col>0</xdr:col>
      <xdr:colOff>504825</xdr:colOff>
      <xdr:row>90</xdr:row>
      <xdr:rowOff>142875</xdr:rowOff>
    </xdr:to>
    <xdr:sp macro="" textlink="">
      <xdr:nvSpPr>
        <xdr:cNvPr id="3" name="Pil: vänster 2">
          <a:extLst>
            <a:ext uri="{FF2B5EF4-FFF2-40B4-BE49-F238E27FC236}">
              <a16:creationId xmlns:a16="http://schemas.microsoft.com/office/drawing/2014/main" id="{FBB28951-6F4E-417E-B6AB-1D7085EC0708}"/>
            </a:ext>
          </a:extLst>
        </xdr:cNvPr>
        <xdr:cNvSpPr/>
      </xdr:nvSpPr>
      <xdr:spPr>
        <a:xfrm>
          <a:off x="19050" y="3286125"/>
          <a:ext cx="485775" cy="142875"/>
        </a:xfrm>
        <a:prstGeom prst="leftArrow">
          <a:avLst/>
        </a:prstGeom>
        <a:solidFill>
          <a:srgbClr val="C0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v-SE" sz="1100"/>
        </a:p>
      </xdr:txBody>
    </xdr:sp>
    <xdr:clientData/>
  </xdr:twoCellAnchor>
  <xdr:twoCellAnchor>
    <xdr:from>
      <xdr:col>0</xdr:col>
      <xdr:colOff>0</xdr:colOff>
      <xdr:row>92</xdr:row>
      <xdr:rowOff>0</xdr:rowOff>
    </xdr:from>
    <xdr:to>
      <xdr:col>0</xdr:col>
      <xdr:colOff>485775</xdr:colOff>
      <xdr:row>114</xdr:row>
      <xdr:rowOff>142875</xdr:rowOff>
    </xdr:to>
    <xdr:sp macro="" textlink="">
      <xdr:nvSpPr>
        <xdr:cNvPr id="4" name="Pil: vänster 3">
          <a:extLst>
            <a:ext uri="{FF2B5EF4-FFF2-40B4-BE49-F238E27FC236}">
              <a16:creationId xmlns:a16="http://schemas.microsoft.com/office/drawing/2014/main" id="{539EE1B9-CADE-4845-8701-EB0543FCDD4B}"/>
            </a:ext>
          </a:extLst>
        </xdr:cNvPr>
        <xdr:cNvSpPr/>
      </xdr:nvSpPr>
      <xdr:spPr>
        <a:xfrm>
          <a:off x="0" y="3752850"/>
          <a:ext cx="485775" cy="142875"/>
        </a:xfrm>
        <a:prstGeom prst="leftArrow">
          <a:avLst/>
        </a:prstGeom>
        <a:solidFill>
          <a:srgbClr val="C0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v-SE" sz="1100"/>
        </a:p>
      </xdr:txBody>
    </xdr:sp>
    <xdr:clientData/>
  </xdr:twoCellAnchor>
  <xdr:twoCellAnchor>
    <xdr:from>
      <xdr:col>0</xdr:col>
      <xdr:colOff>0</xdr:colOff>
      <xdr:row>116</xdr:row>
      <xdr:rowOff>0</xdr:rowOff>
    </xdr:from>
    <xdr:to>
      <xdr:col>0</xdr:col>
      <xdr:colOff>485775</xdr:colOff>
      <xdr:row>146</xdr:row>
      <xdr:rowOff>142875</xdr:rowOff>
    </xdr:to>
    <xdr:sp macro="" textlink="">
      <xdr:nvSpPr>
        <xdr:cNvPr id="5" name="Pil: vänster 4">
          <a:extLst>
            <a:ext uri="{FF2B5EF4-FFF2-40B4-BE49-F238E27FC236}">
              <a16:creationId xmlns:a16="http://schemas.microsoft.com/office/drawing/2014/main" id="{7EDE6C75-D64F-4C9D-8CFE-A784173AED6C}"/>
            </a:ext>
          </a:extLst>
        </xdr:cNvPr>
        <xdr:cNvSpPr/>
      </xdr:nvSpPr>
      <xdr:spPr>
        <a:xfrm>
          <a:off x="0" y="4219575"/>
          <a:ext cx="485775" cy="142875"/>
        </a:xfrm>
        <a:prstGeom prst="leftArrow">
          <a:avLst/>
        </a:prstGeom>
        <a:solidFill>
          <a:srgbClr val="C0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v-SE" sz="1100"/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485775</xdr:colOff>
      <xdr:row>56</xdr:row>
      <xdr:rowOff>142875</xdr:rowOff>
    </xdr:to>
    <xdr:sp macro="" textlink="">
      <xdr:nvSpPr>
        <xdr:cNvPr id="6" name="Pil: vänster 5">
          <a:extLst>
            <a:ext uri="{FF2B5EF4-FFF2-40B4-BE49-F238E27FC236}">
              <a16:creationId xmlns:a16="http://schemas.microsoft.com/office/drawing/2014/main" id="{F6D70D4F-B0AC-471C-890C-42A08F755034}"/>
            </a:ext>
          </a:extLst>
        </xdr:cNvPr>
        <xdr:cNvSpPr/>
      </xdr:nvSpPr>
      <xdr:spPr>
        <a:xfrm>
          <a:off x="0" y="2734574"/>
          <a:ext cx="485775" cy="142875"/>
        </a:xfrm>
        <a:prstGeom prst="leftArrow">
          <a:avLst/>
        </a:prstGeom>
        <a:solidFill>
          <a:srgbClr val="C0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v-SE" sz="1100"/>
        </a:p>
      </xdr:txBody>
    </xdr:sp>
    <xdr:clientData/>
  </xdr:twoCellAnchor>
  <xdr:twoCellAnchor>
    <xdr:from>
      <xdr:col>1</xdr:col>
      <xdr:colOff>0</xdr:colOff>
      <xdr:row>58</xdr:row>
      <xdr:rowOff>0</xdr:rowOff>
    </xdr:from>
    <xdr:to>
      <xdr:col>1</xdr:col>
      <xdr:colOff>485775</xdr:colOff>
      <xdr:row>90</xdr:row>
      <xdr:rowOff>142875</xdr:rowOff>
    </xdr:to>
    <xdr:sp macro="" textlink="">
      <xdr:nvSpPr>
        <xdr:cNvPr id="7" name="Pil: vänster 6">
          <a:extLst>
            <a:ext uri="{FF2B5EF4-FFF2-40B4-BE49-F238E27FC236}">
              <a16:creationId xmlns:a16="http://schemas.microsoft.com/office/drawing/2014/main" id="{C12E6059-12B8-40A3-90D2-A89DDD28B1EE}"/>
            </a:ext>
          </a:extLst>
        </xdr:cNvPr>
        <xdr:cNvSpPr/>
      </xdr:nvSpPr>
      <xdr:spPr>
        <a:xfrm>
          <a:off x="0" y="3200400"/>
          <a:ext cx="485775" cy="142875"/>
        </a:xfrm>
        <a:prstGeom prst="leftArrow">
          <a:avLst/>
        </a:prstGeom>
        <a:solidFill>
          <a:srgbClr val="C0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v-SE" sz="1100"/>
        </a:p>
      </xdr:txBody>
    </xdr:sp>
    <xdr:clientData/>
  </xdr:twoCellAnchor>
  <xdr:twoCellAnchor>
    <xdr:from>
      <xdr:col>1</xdr:col>
      <xdr:colOff>0</xdr:colOff>
      <xdr:row>92</xdr:row>
      <xdr:rowOff>0</xdr:rowOff>
    </xdr:from>
    <xdr:to>
      <xdr:col>1</xdr:col>
      <xdr:colOff>485775</xdr:colOff>
      <xdr:row>114</xdr:row>
      <xdr:rowOff>142875</xdr:rowOff>
    </xdr:to>
    <xdr:sp macro="" textlink="">
      <xdr:nvSpPr>
        <xdr:cNvPr id="8" name="Pil: vänster 7">
          <a:extLst>
            <a:ext uri="{FF2B5EF4-FFF2-40B4-BE49-F238E27FC236}">
              <a16:creationId xmlns:a16="http://schemas.microsoft.com/office/drawing/2014/main" id="{26CF9336-8F36-4631-99F7-812FECE4D295}"/>
            </a:ext>
          </a:extLst>
        </xdr:cNvPr>
        <xdr:cNvSpPr/>
      </xdr:nvSpPr>
      <xdr:spPr>
        <a:xfrm>
          <a:off x="0" y="3657600"/>
          <a:ext cx="485775" cy="142875"/>
        </a:xfrm>
        <a:prstGeom prst="leftArrow">
          <a:avLst/>
        </a:prstGeom>
        <a:solidFill>
          <a:srgbClr val="C0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v-SE" sz="1100"/>
        </a:p>
      </xdr:txBody>
    </xdr:sp>
    <xdr:clientData/>
  </xdr:twoCellAnchor>
  <xdr:twoCellAnchor>
    <xdr:from>
      <xdr:col>1</xdr:col>
      <xdr:colOff>0</xdr:colOff>
      <xdr:row>116</xdr:row>
      <xdr:rowOff>0</xdr:rowOff>
    </xdr:from>
    <xdr:to>
      <xdr:col>1</xdr:col>
      <xdr:colOff>485775</xdr:colOff>
      <xdr:row>146</xdr:row>
      <xdr:rowOff>142875</xdr:rowOff>
    </xdr:to>
    <xdr:sp macro="" textlink="">
      <xdr:nvSpPr>
        <xdr:cNvPr id="9" name="Pil: vänster 8">
          <a:extLst>
            <a:ext uri="{FF2B5EF4-FFF2-40B4-BE49-F238E27FC236}">
              <a16:creationId xmlns:a16="http://schemas.microsoft.com/office/drawing/2014/main" id="{9969FC52-58C1-4367-A9B5-D0476A45D707}"/>
            </a:ext>
          </a:extLst>
        </xdr:cNvPr>
        <xdr:cNvSpPr/>
      </xdr:nvSpPr>
      <xdr:spPr>
        <a:xfrm>
          <a:off x="0" y="4114800"/>
          <a:ext cx="485775" cy="142875"/>
        </a:xfrm>
        <a:prstGeom prst="leftArrow">
          <a:avLst/>
        </a:prstGeom>
        <a:solidFill>
          <a:srgbClr val="C0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v-SE" sz="1100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0</xdr:rowOff>
    </xdr:from>
    <xdr:to>
      <xdr:col>0</xdr:col>
      <xdr:colOff>485775</xdr:colOff>
      <xdr:row>56</xdr:row>
      <xdr:rowOff>142875</xdr:rowOff>
    </xdr:to>
    <xdr:sp macro="" textlink="">
      <xdr:nvSpPr>
        <xdr:cNvPr id="2" name="Pil: vänster 1">
          <a:extLst>
            <a:ext uri="{FF2B5EF4-FFF2-40B4-BE49-F238E27FC236}">
              <a16:creationId xmlns:a16="http://schemas.microsoft.com/office/drawing/2014/main" id="{1A0126B7-FDD9-4CF4-AD99-63420706D257}"/>
            </a:ext>
          </a:extLst>
        </xdr:cNvPr>
        <xdr:cNvSpPr/>
      </xdr:nvSpPr>
      <xdr:spPr>
        <a:xfrm>
          <a:off x="0" y="2819400"/>
          <a:ext cx="485775" cy="142875"/>
        </a:xfrm>
        <a:prstGeom prst="leftArrow">
          <a:avLst/>
        </a:prstGeom>
        <a:solidFill>
          <a:srgbClr val="C0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v-SE" sz="1100"/>
        </a:p>
      </xdr:txBody>
    </xdr:sp>
    <xdr:clientData/>
  </xdr:twoCellAnchor>
  <xdr:twoCellAnchor>
    <xdr:from>
      <xdr:col>0</xdr:col>
      <xdr:colOff>0</xdr:colOff>
      <xdr:row>58</xdr:row>
      <xdr:rowOff>0</xdr:rowOff>
    </xdr:from>
    <xdr:to>
      <xdr:col>0</xdr:col>
      <xdr:colOff>485775</xdr:colOff>
      <xdr:row>90</xdr:row>
      <xdr:rowOff>142875</xdr:rowOff>
    </xdr:to>
    <xdr:sp macro="" textlink="">
      <xdr:nvSpPr>
        <xdr:cNvPr id="3" name="Pil: vänster 2">
          <a:extLst>
            <a:ext uri="{FF2B5EF4-FFF2-40B4-BE49-F238E27FC236}">
              <a16:creationId xmlns:a16="http://schemas.microsoft.com/office/drawing/2014/main" id="{52F2E73E-7869-4CF0-B3F6-0203B9C0DC55}"/>
            </a:ext>
          </a:extLst>
        </xdr:cNvPr>
        <xdr:cNvSpPr/>
      </xdr:nvSpPr>
      <xdr:spPr>
        <a:xfrm>
          <a:off x="0" y="3286125"/>
          <a:ext cx="485775" cy="142875"/>
        </a:xfrm>
        <a:prstGeom prst="leftArrow">
          <a:avLst/>
        </a:prstGeom>
        <a:solidFill>
          <a:srgbClr val="C0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v-SE" sz="1100"/>
        </a:p>
      </xdr:txBody>
    </xdr:sp>
    <xdr:clientData/>
  </xdr:twoCellAnchor>
  <xdr:twoCellAnchor>
    <xdr:from>
      <xdr:col>0</xdr:col>
      <xdr:colOff>0</xdr:colOff>
      <xdr:row>92</xdr:row>
      <xdr:rowOff>0</xdr:rowOff>
    </xdr:from>
    <xdr:to>
      <xdr:col>0</xdr:col>
      <xdr:colOff>485775</xdr:colOff>
      <xdr:row>114</xdr:row>
      <xdr:rowOff>142875</xdr:rowOff>
    </xdr:to>
    <xdr:sp macro="" textlink="">
      <xdr:nvSpPr>
        <xdr:cNvPr id="4" name="Pil: vänster 3">
          <a:extLst>
            <a:ext uri="{FF2B5EF4-FFF2-40B4-BE49-F238E27FC236}">
              <a16:creationId xmlns:a16="http://schemas.microsoft.com/office/drawing/2014/main" id="{96E3BF17-A150-43A2-B84F-340D70CF0AA7}"/>
            </a:ext>
          </a:extLst>
        </xdr:cNvPr>
        <xdr:cNvSpPr/>
      </xdr:nvSpPr>
      <xdr:spPr>
        <a:xfrm>
          <a:off x="0" y="3752850"/>
          <a:ext cx="485775" cy="142875"/>
        </a:xfrm>
        <a:prstGeom prst="leftArrow">
          <a:avLst/>
        </a:prstGeom>
        <a:solidFill>
          <a:srgbClr val="C0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v-SE" sz="1100"/>
        </a:p>
      </xdr:txBody>
    </xdr:sp>
    <xdr:clientData/>
  </xdr:twoCellAnchor>
  <xdr:twoCellAnchor>
    <xdr:from>
      <xdr:col>0</xdr:col>
      <xdr:colOff>0</xdr:colOff>
      <xdr:row>116</xdr:row>
      <xdr:rowOff>0</xdr:rowOff>
    </xdr:from>
    <xdr:to>
      <xdr:col>0</xdr:col>
      <xdr:colOff>485775</xdr:colOff>
      <xdr:row>146</xdr:row>
      <xdr:rowOff>142875</xdr:rowOff>
    </xdr:to>
    <xdr:sp macro="" textlink="">
      <xdr:nvSpPr>
        <xdr:cNvPr id="5" name="Pil: vänster 4">
          <a:extLst>
            <a:ext uri="{FF2B5EF4-FFF2-40B4-BE49-F238E27FC236}">
              <a16:creationId xmlns:a16="http://schemas.microsoft.com/office/drawing/2014/main" id="{5D9A9B0E-5BAF-41B6-B0DE-9ECFF57BE675}"/>
            </a:ext>
          </a:extLst>
        </xdr:cNvPr>
        <xdr:cNvSpPr/>
      </xdr:nvSpPr>
      <xdr:spPr>
        <a:xfrm>
          <a:off x="0" y="4219575"/>
          <a:ext cx="485775" cy="142875"/>
        </a:xfrm>
        <a:prstGeom prst="leftArrow">
          <a:avLst/>
        </a:prstGeom>
        <a:solidFill>
          <a:srgbClr val="C0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v-SE" sz="1100"/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0</xdr:rowOff>
    </xdr:from>
    <xdr:to>
      <xdr:col>0</xdr:col>
      <xdr:colOff>485775</xdr:colOff>
      <xdr:row>56</xdr:row>
      <xdr:rowOff>142875</xdr:rowOff>
    </xdr:to>
    <xdr:sp macro="" textlink="">
      <xdr:nvSpPr>
        <xdr:cNvPr id="2" name="Pil: vänster 1">
          <a:extLst>
            <a:ext uri="{FF2B5EF4-FFF2-40B4-BE49-F238E27FC236}">
              <a16:creationId xmlns:a16="http://schemas.microsoft.com/office/drawing/2014/main" id="{091CC0E9-604D-4742-9EB5-F55F34D6C1E3}"/>
            </a:ext>
          </a:extLst>
        </xdr:cNvPr>
        <xdr:cNvSpPr/>
      </xdr:nvSpPr>
      <xdr:spPr>
        <a:xfrm>
          <a:off x="0" y="2819400"/>
          <a:ext cx="485775" cy="142875"/>
        </a:xfrm>
        <a:prstGeom prst="leftArrow">
          <a:avLst/>
        </a:prstGeom>
        <a:solidFill>
          <a:srgbClr val="C0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v-SE" sz="1100"/>
        </a:p>
      </xdr:txBody>
    </xdr:sp>
    <xdr:clientData/>
  </xdr:twoCellAnchor>
  <xdr:twoCellAnchor>
    <xdr:from>
      <xdr:col>0</xdr:col>
      <xdr:colOff>0</xdr:colOff>
      <xdr:row>58</xdr:row>
      <xdr:rowOff>0</xdr:rowOff>
    </xdr:from>
    <xdr:to>
      <xdr:col>0</xdr:col>
      <xdr:colOff>485775</xdr:colOff>
      <xdr:row>90</xdr:row>
      <xdr:rowOff>142875</xdr:rowOff>
    </xdr:to>
    <xdr:sp macro="" textlink="">
      <xdr:nvSpPr>
        <xdr:cNvPr id="3" name="Pil: vänster 2">
          <a:extLst>
            <a:ext uri="{FF2B5EF4-FFF2-40B4-BE49-F238E27FC236}">
              <a16:creationId xmlns:a16="http://schemas.microsoft.com/office/drawing/2014/main" id="{F51780B9-D285-4935-90A4-4D0E8968A8FD}"/>
            </a:ext>
          </a:extLst>
        </xdr:cNvPr>
        <xdr:cNvSpPr/>
      </xdr:nvSpPr>
      <xdr:spPr>
        <a:xfrm>
          <a:off x="0" y="3286125"/>
          <a:ext cx="485775" cy="142875"/>
        </a:xfrm>
        <a:prstGeom prst="leftArrow">
          <a:avLst/>
        </a:prstGeom>
        <a:solidFill>
          <a:srgbClr val="C0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v-SE" sz="1100"/>
        </a:p>
      </xdr:txBody>
    </xdr:sp>
    <xdr:clientData/>
  </xdr:twoCellAnchor>
  <xdr:twoCellAnchor>
    <xdr:from>
      <xdr:col>0</xdr:col>
      <xdr:colOff>0</xdr:colOff>
      <xdr:row>92</xdr:row>
      <xdr:rowOff>0</xdr:rowOff>
    </xdr:from>
    <xdr:to>
      <xdr:col>0</xdr:col>
      <xdr:colOff>485775</xdr:colOff>
      <xdr:row>114</xdr:row>
      <xdr:rowOff>142875</xdr:rowOff>
    </xdr:to>
    <xdr:sp macro="" textlink="">
      <xdr:nvSpPr>
        <xdr:cNvPr id="4" name="Pil: vänster 3">
          <a:extLst>
            <a:ext uri="{FF2B5EF4-FFF2-40B4-BE49-F238E27FC236}">
              <a16:creationId xmlns:a16="http://schemas.microsoft.com/office/drawing/2014/main" id="{7538E327-4409-404A-BD23-0B9CB620E1D5}"/>
            </a:ext>
          </a:extLst>
        </xdr:cNvPr>
        <xdr:cNvSpPr/>
      </xdr:nvSpPr>
      <xdr:spPr>
        <a:xfrm>
          <a:off x="0" y="3752850"/>
          <a:ext cx="485775" cy="142875"/>
        </a:xfrm>
        <a:prstGeom prst="leftArrow">
          <a:avLst/>
        </a:prstGeom>
        <a:solidFill>
          <a:srgbClr val="C0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v-SE" sz="1100"/>
        </a:p>
      </xdr:txBody>
    </xdr:sp>
    <xdr:clientData/>
  </xdr:twoCellAnchor>
  <xdr:twoCellAnchor>
    <xdr:from>
      <xdr:col>0</xdr:col>
      <xdr:colOff>0</xdr:colOff>
      <xdr:row>116</xdr:row>
      <xdr:rowOff>0</xdr:rowOff>
    </xdr:from>
    <xdr:to>
      <xdr:col>0</xdr:col>
      <xdr:colOff>485775</xdr:colOff>
      <xdr:row>146</xdr:row>
      <xdr:rowOff>142875</xdr:rowOff>
    </xdr:to>
    <xdr:sp macro="" textlink="">
      <xdr:nvSpPr>
        <xdr:cNvPr id="5" name="Pil: vänster 4">
          <a:extLst>
            <a:ext uri="{FF2B5EF4-FFF2-40B4-BE49-F238E27FC236}">
              <a16:creationId xmlns:a16="http://schemas.microsoft.com/office/drawing/2014/main" id="{F55DEBAC-0C5A-4E34-A46C-7B4831D25D5D}"/>
            </a:ext>
          </a:extLst>
        </xdr:cNvPr>
        <xdr:cNvSpPr/>
      </xdr:nvSpPr>
      <xdr:spPr>
        <a:xfrm>
          <a:off x="0" y="4219575"/>
          <a:ext cx="485775" cy="142875"/>
        </a:xfrm>
        <a:prstGeom prst="leftArrow">
          <a:avLst/>
        </a:prstGeom>
        <a:solidFill>
          <a:srgbClr val="C0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v-SE" sz="1100"/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0</xdr:rowOff>
    </xdr:from>
    <xdr:to>
      <xdr:col>0</xdr:col>
      <xdr:colOff>485775</xdr:colOff>
      <xdr:row>56</xdr:row>
      <xdr:rowOff>142875</xdr:rowOff>
    </xdr:to>
    <xdr:sp macro="" textlink="">
      <xdr:nvSpPr>
        <xdr:cNvPr id="2" name="Pil: vänster 1">
          <a:extLst>
            <a:ext uri="{FF2B5EF4-FFF2-40B4-BE49-F238E27FC236}">
              <a16:creationId xmlns:a16="http://schemas.microsoft.com/office/drawing/2014/main" id="{494C7FE4-69DB-44DF-B8CA-FEB5D0028733}"/>
            </a:ext>
          </a:extLst>
        </xdr:cNvPr>
        <xdr:cNvSpPr/>
      </xdr:nvSpPr>
      <xdr:spPr>
        <a:xfrm>
          <a:off x="0" y="2819400"/>
          <a:ext cx="485775" cy="142875"/>
        </a:xfrm>
        <a:prstGeom prst="leftArrow">
          <a:avLst/>
        </a:prstGeom>
        <a:solidFill>
          <a:srgbClr val="C0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v-SE" sz="1100"/>
        </a:p>
      </xdr:txBody>
    </xdr:sp>
    <xdr:clientData/>
  </xdr:twoCellAnchor>
  <xdr:twoCellAnchor>
    <xdr:from>
      <xdr:col>0</xdr:col>
      <xdr:colOff>0</xdr:colOff>
      <xdr:row>58</xdr:row>
      <xdr:rowOff>0</xdr:rowOff>
    </xdr:from>
    <xdr:to>
      <xdr:col>0</xdr:col>
      <xdr:colOff>485775</xdr:colOff>
      <xdr:row>90</xdr:row>
      <xdr:rowOff>142875</xdr:rowOff>
    </xdr:to>
    <xdr:sp macro="" textlink="">
      <xdr:nvSpPr>
        <xdr:cNvPr id="3" name="Pil: vänster 2">
          <a:extLst>
            <a:ext uri="{FF2B5EF4-FFF2-40B4-BE49-F238E27FC236}">
              <a16:creationId xmlns:a16="http://schemas.microsoft.com/office/drawing/2014/main" id="{B1155FA8-92BD-41B9-9812-AF27431658D0}"/>
            </a:ext>
          </a:extLst>
        </xdr:cNvPr>
        <xdr:cNvSpPr/>
      </xdr:nvSpPr>
      <xdr:spPr>
        <a:xfrm>
          <a:off x="0" y="3286125"/>
          <a:ext cx="485775" cy="142875"/>
        </a:xfrm>
        <a:prstGeom prst="leftArrow">
          <a:avLst/>
        </a:prstGeom>
        <a:solidFill>
          <a:srgbClr val="C0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v-SE" sz="1100"/>
        </a:p>
      </xdr:txBody>
    </xdr:sp>
    <xdr:clientData/>
  </xdr:twoCellAnchor>
  <xdr:twoCellAnchor>
    <xdr:from>
      <xdr:col>0</xdr:col>
      <xdr:colOff>0</xdr:colOff>
      <xdr:row>92</xdr:row>
      <xdr:rowOff>0</xdr:rowOff>
    </xdr:from>
    <xdr:to>
      <xdr:col>0</xdr:col>
      <xdr:colOff>485775</xdr:colOff>
      <xdr:row>114</xdr:row>
      <xdr:rowOff>142875</xdr:rowOff>
    </xdr:to>
    <xdr:sp macro="" textlink="">
      <xdr:nvSpPr>
        <xdr:cNvPr id="4" name="Pil: vänster 3">
          <a:extLst>
            <a:ext uri="{FF2B5EF4-FFF2-40B4-BE49-F238E27FC236}">
              <a16:creationId xmlns:a16="http://schemas.microsoft.com/office/drawing/2014/main" id="{9C0802C6-03F1-4CA3-8810-56909D1EE505}"/>
            </a:ext>
          </a:extLst>
        </xdr:cNvPr>
        <xdr:cNvSpPr/>
      </xdr:nvSpPr>
      <xdr:spPr>
        <a:xfrm>
          <a:off x="0" y="3752850"/>
          <a:ext cx="485775" cy="142875"/>
        </a:xfrm>
        <a:prstGeom prst="leftArrow">
          <a:avLst/>
        </a:prstGeom>
        <a:solidFill>
          <a:srgbClr val="C0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v-SE" sz="1100"/>
        </a:p>
      </xdr:txBody>
    </xdr:sp>
    <xdr:clientData/>
  </xdr:twoCellAnchor>
  <xdr:twoCellAnchor>
    <xdr:from>
      <xdr:col>0</xdr:col>
      <xdr:colOff>0</xdr:colOff>
      <xdr:row>116</xdr:row>
      <xdr:rowOff>0</xdr:rowOff>
    </xdr:from>
    <xdr:to>
      <xdr:col>0</xdr:col>
      <xdr:colOff>485775</xdr:colOff>
      <xdr:row>146</xdr:row>
      <xdr:rowOff>142875</xdr:rowOff>
    </xdr:to>
    <xdr:sp macro="" textlink="">
      <xdr:nvSpPr>
        <xdr:cNvPr id="5" name="Pil: vänster 4">
          <a:extLst>
            <a:ext uri="{FF2B5EF4-FFF2-40B4-BE49-F238E27FC236}">
              <a16:creationId xmlns:a16="http://schemas.microsoft.com/office/drawing/2014/main" id="{99F0DD58-79D9-46B5-9FBA-434C903CFABB}"/>
            </a:ext>
          </a:extLst>
        </xdr:cNvPr>
        <xdr:cNvSpPr/>
      </xdr:nvSpPr>
      <xdr:spPr>
        <a:xfrm>
          <a:off x="0" y="4219575"/>
          <a:ext cx="485775" cy="142875"/>
        </a:xfrm>
        <a:prstGeom prst="leftArrow">
          <a:avLst/>
        </a:prstGeom>
        <a:solidFill>
          <a:srgbClr val="C0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v-SE" sz="1100"/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0</xdr:rowOff>
    </xdr:from>
    <xdr:to>
      <xdr:col>0</xdr:col>
      <xdr:colOff>485775</xdr:colOff>
      <xdr:row>56</xdr:row>
      <xdr:rowOff>142875</xdr:rowOff>
    </xdr:to>
    <xdr:sp macro="" textlink="">
      <xdr:nvSpPr>
        <xdr:cNvPr id="2" name="Pil: vänster 1">
          <a:extLst>
            <a:ext uri="{FF2B5EF4-FFF2-40B4-BE49-F238E27FC236}">
              <a16:creationId xmlns:a16="http://schemas.microsoft.com/office/drawing/2014/main" id="{2409DB87-237B-4776-B942-5A8D2A80B855}"/>
            </a:ext>
          </a:extLst>
        </xdr:cNvPr>
        <xdr:cNvSpPr/>
      </xdr:nvSpPr>
      <xdr:spPr>
        <a:xfrm>
          <a:off x="0" y="2819400"/>
          <a:ext cx="485775" cy="142875"/>
        </a:xfrm>
        <a:prstGeom prst="leftArrow">
          <a:avLst/>
        </a:prstGeom>
        <a:solidFill>
          <a:srgbClr val="C0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v-SE" sz="1100"/>
        </a:p>
      </xdr:txBody>
    </xdr:sp>
    <xdr:clientData/>
  </xdr:twoCellAnchor>
  <xdr:twoCellAnchor>
    <xdr:from>
      <xdr:col>0</xdr:col>
      <xdr:colOff>0</xdr:colOff>
      <xdr:row>58</xdr:row>
      <xdr:rowOff>0</xdr:rowOff>
    </xdr:from>
    <xdr:to>
      <xdr:col>0</xdr:col>
      <xdr:colOff>485775</xdr:colOff>
      <xdr:row>90</xdr:row>
      <xdr:rowOff>142875</xdr:rowOff>
    </xdr:to>
    <xdr:sp macro="" textlink="">
      <xdr:nvSpPr>
        <xdr:cNvPr id="3" name="Pil: vänster 2">
          <a:extLst>
            <a:ext uri="{FF2B5EF4-FFF2-40B4-BE49-F238E27FC236}">
              <a16:creationId xmlns:a16="http://schemas.microsoft.com/office/drawing/2014/main" id="{91A7405F-E50D-4DCF-BE15-FF3876B2C33D}"/>
            </a:ext>
          </a:extLst>
        </xdr:cNvPr>
        <xdr:cNvSpPr/>
      </xdr:nvSpPr>
      <xdr:spPr>
        <a:xfrm>
          <a:off x="0" y="3286125"/>
          <a:ext cx="485775" cy="142875"/>
        </a:xfrm>
        <a:prstGeom prst="leftArrow">
          <a:avLst/>
        </a:prstGeom>
        <a:solidFill>
          <a:srgbClr val="C0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v-SE" sz="1100"/>
        </a:p>
      </xdr:txBody>
    </xdr:sp>
    <xdr:clientData/>
  </xdr:twoCellAnchor>
  <xdr:twoCellAnchor>
    <xdr:from>
      <xdr:col>0</xdr:col>
      <xdr:colOff>0</xdr:colOff>
      <xdr:row>92</xdr:row>
      <xdr:rowOff>0</xdr:rowOff>
    </xdr:from>
    <xdr:to>
      <xdr:col>0</xdr:col>
      <xdr:colOff>485775</xdr:colOff>
      <xdr:row>114</xdr:row>
      <xdr:rowOff>142875</xdr:rowOff>
    </xdr:to>
    <xdr:sp macro="" textlink="">
      <xdr:nvSpPr>
        <xdr:cNvPr id="4" name="Pil: vänster 3">
          <a:extLst>
            <a:ext uri="{FF2B5EF4-FFF2-40B4-BE49-F238E27FC236}">
              <a16:creationId xmlns:a16="http://schemas.microsoft.com/office/drawing/2014/main" id="{D11FAB43-9BB8-4699-8D14-95F6BD06F7CF}"/>
            </a:ext>
          </a:extLst>
        </xdr:cNvPr>
        <xdr:cNvSpPr/>
      </xdr:nvSpPr>
      <xdr:spPr>
        <a:xfrm>
          <a:off x="0" y="3752850"/>
          <a:ext cx="485775" cy="142875"/>
        </a:xfrm>
        <a:prstGeom prst="leftArrow">
          <a:avLst/>
        </a:prstGeom>
        <a:solidFill>
          <a:srgbClr val="C0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v-SE" sz="1100"/>
        </a:p>
      </xdr:txBody>
    </xdr:sp>
    <xdr:clientData/>
  </xdr:twoCellAnchor>
  <xdr:twoCellAnchor>
    <xdr:from>
      <xdr:col>0</xdr:col>
      <xdr:colOff>0</xdr:colOff>
      <xdr:row>116</xdr:row>
      <xdr:rowOff>0</xdr:rowOff>
    </xdr:from>
    <xdr:to>
      <xdr:col>0</xdr:col>
      <xdr:colOff>485775</xdr:colOff>
      <xdr:row>146</xdr:row>
      <xdr:rowOff>142875</xdr:rowOff>
    </xdr:to>
    <xdr:sp macro="" textlink="">
      <xdr:nvSpPr>
        <xdr:cNvPr id="5" name="Pil: vänster 4">
          <a:extLst>
            <a:ext uri="{FF2B5EF4-FFF2-40B4-BE49-F238E27FC236}">
              <a16:creationId xmlns:a16="http://schemas.microsoft.com/office/drawing/2014/main" id="{150271B4-16F8-4D02-9B4F-AE16DB538DAA}"/>
            </a:ext>
          </a:extLst>
        </xdr:cNvPr>
        <xdr:cNvSpPr/>
      </xdr:nvSpPr>
      <xdr:spPr>
        <a:xfrm>
          <a:off x="0" y="4219575"/>
          <a:ext cx="485775" cy="142875"/>
        </a:xfrm>
        <a:prstGeom prst="leftArrow">
          <a:avLst/>
        </a:prstGeom>
        <a:solidFill>
          <a:srgbClr val="C0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v-SE" sz="1100"/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0</xdr:rowOff>
    </xdr:from>
    <xdr:to>
      <xdr:col>0</xdr:col>
      <xdr:colOff>485775</xdr:colOff>
      <xdr:row>56</xdr:row>
      <xdr:rowOff>142875</xdr:rowOff>
    </xdr:to>
    <xdr:sp macro="" textlink="">
      <xdr:nvSpPr>
        <xdr:cNvPr id="2" name="Pil: vänster 1">
          <a:extLst>
            <a:ext uri="{FF2B5EF4-FFF2-40B4-BE49-F238E27FC236}">
              <a16:creationId xmlns:a16="http://schemas.microsoft.com/office/drawing/2014/main" id="{C93B4147-856D-4D7E-8529-AB952DEDF94E}"/>
            </a:ext>
          </a:extLst>
        </xdr:cNvPr>
        <xdr:cNvSpPr/>
      </xdr:nvSpPr>
      <xdr:spPr>
        <a:xfrm>
          <a:off x="0" y="2819400"/>
          <a:ext cx="485775" cy="142875"/>
        </a:xfrm>
        <a:prstGeom prst="leftArrow">
          <a:avLst/>
        </a:prstGeom>
        <a:solidFill>
          <a:srgbClr val="C0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v-SE" sz="1100"/>
        </a:p>
      </xdr:txBody>
    </xdr:sp>
    <xdr:clientData/>
  </xdr:twoCellAnchor>
  <xdr:twoCellAnchor>
    <xdr:from>
      <xdr:col>0</xdr:col>
      <xdr:colOff>0</xdr:colOff>
      <xdr:row>58</xdr:row>
      <xdr:rowOff>0</xdr:rowOff>
    </xdr:from>
    <xdr:to>
      <xdr:col>0</xdr:col>
      <xdr:colOff>485775</xdr:colOff>
      <xdr:row>90</xdr:row>
      <xdr:rowOff>142875</xdr:rowOff>
    </xdr:to>
    <xdr:sp macro="" textlink="">
      <xdr:nvSpPr>
        <xdr:cNvPr id="3" name="Pil: vänster 2">
          <a:extLst>
            <a:ext uri="{FF2B5EF4-FFF2-40B4-BE49-F238E27FC236}">
              <a16:creationId xmlns:a16="http://schemas.microsoft.com/office/drawing/2014/main" id="{2239028E-3CEA-4257-899C-77727DCC7EFA}"/>
            </a:ext>
          </a:extLst>
        </xdr:cNvPr>
        <xdr:cNvSpPr/>
      </xdr:nvSpPr>
      <xdr:spPr>
        <a:xfrm>
          <a:off x="0" y="3286125"/>
          <a:ext cx="485775" cy="142875"/>
        </a:xfrm>
        <a:prstGeom prst="leftArrow">
          <a:avLst/>
        </a:prstGeom>
        <a:solidFill>
          <a:srgbClr val="C0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v-SE" sz="1100"/>
        </a:p>
      </xdr:txBody>
    </xdr:sp>
    <xdr:clientData/>
  </xdr:twoCellAnchor>
  <xdr:twoCellAnchor>
    <xdr:from>
      <xdr:col>0</xdr:col>
      <xdr:colOff>0</xdr:colOff>
      <xdr:row>92</xdr:row>
      <xdr:rowOff>0</xdr:rowOff>
    </xdr:from>
    <xdr:to>
      <xdr:col>0</xdr:col>
      <xdr:colOff>485775</xdr:colOff>
      <xdr:row>114</xdr:row>
      <xdr:rowOff>142875</xdr:rowOff>
    </xdr:to>
    <xdr:sp macro="" textlink="">
      <xdr:nvSpPr>
        <xdr:cNvPr id="4" name="Pil: vänster 3">
          <a:extLst>
            <a:ext uri="{FF2B5EF4-FFF2-40B4-BE49-F238E27FC236}">
              <a16:creationId xmlns:a16="http://schemas.microsoft.com/office/drawing/2014/main" id="{1020BDBA-DAF0-45BE-A989-B903F5103C32}"/>
            </a:ext>
          </a:extLst>
        </xdr:cNvPr>
        <xdr:cNvSpPr/>
      </xdr:nvSpPr>
      <xdr:spPr>
        <a:xfrm>
          <a:off x="0" y="3752850"/>
          <a:ext cx="485775" cy="142875"/>
        </a:xfrm>
        <a:prstGeom prst="leftArrow">
          <a:avLst/>
        </a:prstGeom>
        <a:solidFill>
          <a:srgbClr val="C0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v-SE" sz="1100"/>
        </a:p>
      </xdr:txBody>
    </xdr:sp>
    <xdr:clientData/>
  </xdr:twoCellAnchor>
  <xdr:twoCellAnchor>
    <xdr:from>
      <xdr:col>0</xdr:col>
      <xdr:colOff>0</xdr:colOff>
      <xdr:row>116</xdr:row>
      <xdr:rowOff>0</xdr:rowOff>
    </xdr:from>
    <xdr:to>
      <xdr:col>0</xdr:col>
      <xdr:colOff>485775</xdr:colOff>
      <xdr:row>146</xdr:row>
      <xdr:rowOff>142875</xdr:rowOff>
    </xdr:to>
    <xdr:sp macro="" textlink="">
      <xdr:nvSpPr>
        <xdr:cNvPr id="5" name="Pil: vänster 4">
          <a:extLst>
            <a:ext uri="{FF2B5EF4-FFF2-40B4-BE49-F238E27FC236}">
              <a16:creationId xmlns:a16="http://schemas.microsoft.com/office/drawing/2014/main" id="{A84C2E83-44AD-407A-A841-12D2FD4BDFE9}"/>
            </a:ext>
          </a:extLst>
        </xdr:cNvPr>
        <xdr:cNvSpPr/>
      </xdr:nvSpPr>
      <xdr:spPr>
        <a:xfrm>
          <a:off x="0" y="4219575"/>
          <a:ext cx="485775" cy="142875"/>
        </a:xfrm>
        <a:prstGeom prst="leftArrow">
          <a:avLst/>
        </a:prstGeom>
        <a:solidFill>
          <a:srgbClr val="C0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v-SE" sz="1100"/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0</xdr:rowOff>
    </xdr:from>
    <xdr:to>
      <xdr:col>0</xdr:col>
      <xdr:colOff>485775</xdr:colOff>
      <xdr:row>56</xdr:row>
      <xdr:rowOff>142875</xdr:rowOff>
    </xdr:to>
    <xdr:sp macro="" textlink="">
      <xdr:nvSpPr>
        <xdr:cNvPr id="2" name="Pil: vänster 1">
          <a:extLst>
            <a:ext uri="{FF2B5EF4-FFF2-40B4-BE49-F238E27FC236}">
              <a16:creationId xmlns:a16="http://schemas.microsoft.com/office/drawing/2014/main" id="{79D7401A-2AD3-4E3D-AC5C-C9460E0055EB}"/>
            </a:ext>
          </a:extLst>
        </xdr:cNvPr>
        <xdr:cNvSpPr/>
      </xdr:nvSpPr>
      <xdr:spPr>
        <a:xfrm>
          <a:off x="0" y="2819400"/>
          <a:ext cx="485775" cy="142875"/>
        </a:xfrm>
        <a:prstGeom prst="leftArrow">
          <a:avLst/>
        </a:prstGeom>
        <a:solidFill>
          <a:srgbClr val="C0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v-SE" sz="1100"/>
        </a:p>
      </xdr:txBody>
    </xdr:sp>
    <xdr:clientData/>
  </xdr:twoCellAnchor>
  <xdr:twoCellAnchor>
    <xdr:from>
      <xdr:col>0</xdr:col>
      <xdr:colOff>0</xdr:colOff>
      <xdr:row>58</xdr:row>
      <xdr:rowOff>0</xdr:rowOff>
    </xdr:from>
    <xdr:to>
      <xdr:col>0</xdr:col>
      <xdr:colOff>485775</xdr:colOff>
      <xdr:row>90</xdr:row>
      <xdr:rowOff>142875</xdr:rowOff>
    </xdr:to>
    <xdr:sp macro="" textlink="">
      <xdr:nvSpPr>
        <xdr:cNvPr id="3" name="Pil: vänster 2">
          <a:extLst>
            <a:ext uri="{FF2B5EF4-FFF2-40B4-BE49-F238E27FC236}">
              <a16:creationId xmlns:a16="http://schemas.microsoft.com/office/drawing/2014/main" id="{2C2514C4-819D-4F42-AB82-72931151B719}"/>
            </a:ext>
          </a:extLst>
        </xdr:cNvPr>
        <xdr:cNvSpPr/>
      </xdr:nvSpPr>
      <xdr:spPr>
        <a:xfrm>
          <a:off x="0" y="3286125"/>
          <a:ext cx="485775" cy="142875"/>
        </a:xfrm>
        <a:prstGeom prst="leftArrow">
          <a:avLst/>
        </a:prstGeom>
        <a:solidFill>
          <a:srgbClr val="C0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v-SE" sz="1100"/>
        </a:p>
      </xdr:txBody>
    </xdr:sp>
    <xdr:clientData/>
  </xdr:twoCellAnchor>
  <xdr:twoCellAnchor>
    <xdr:from>
      <xdr:col>0</xdr:col>
      <xdr:colOff>0</xdr:colOff>
      <xdr:row>92</xdr:row>
      <xdr:rowOff>0</xdr:rowOff>
    </xdr:from>
    <xdr:to>
      <xdr:col>0</xdr:col>
      <xdr:colOff>485775</xdr:colOff>
      <xdr:row>114</xdr:row>
      <xdr:rowOff>142875</xdr:rowOff>
    </xdr:to>
    <xdr:sp macro="" textlink="">
      <xdr:nvSpPr>
        <xdr:cNvPr id="4" name="Pil: vänster 3">
          <a:extLst>
            <a:ext uri="{FF2B5EF4-FFF2-40B4-BE49-F238E27FC236}">
              <a16:creationId xmlns:a16="http://schemas.microsoft.com/office/drawing/2014/main" id="{4C9D4E99-B2BA-4743-A849-CE928419B1A4}"/>
            </a:ext>
          </a:extLst>
        </xdr:cNvPr>
        <xdr:cNvSpPr/>
      </xdr:nvSpPr>
      <xdr:spPr>
        <a:xfrm>
          <a:off x="0" y="3752850"/>
          <a:ext cx="485775" cy="142875"/>
        </a:xfrm>
        <a:prstGeom prst="leftArrow">
          <a:avLst/>
        </a:prstGeom>
        <a:solidFill>
          <a:srgbClr val="C0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v-SE" sz="1100"/>
        </a:p>
      </xdr:txBody>
    </xdr:sp>
    <xdr:clientData/>
  </xdr:twoCellAnchor>
  <xdr:twoCellAnchor>
    <xdr:from>
      <xdr:col>0</xdr:col>
      <xdr:colOff>0</xdr:colOff>
      <xdr:row>116</xdr:row>
      <xdr:rowOff>0</xdr:rowOff>
    </xdr:from>
    <xdr:to>
      <xdr:col>0</xdr:col>
      <xdr:colOff>485775</xdr:colOff>
      <xdr:row>146</xdr:row>
      <xdr:rowOff>142875</xdr:rowOff>
    </xdr:to>
    <xdr:sp macro="" textlink="">
      <xdr:nvSpPr>
        <xdr:cNvPr id="5" name="Pil: vänster 4">
          <a:extLst>
            <a:ext uri="{FF2B5EF4-FFF2-40B4-BE49-F238E27FC236}">
              <a16:creationId xmlns:a16="http://schemas.microsoft.com/office/drawing/2014/main" id="{0E982509-D006-4431-B4DB-403ACEEC414B}"/>
            </a:ext>
          </a:extLst>
        </xdr:cNvPr>
        <xdr:cNvSpPr/>
      </xdr:nvSpPr>
      <xdr:spPr>
        <a:xfrm>
          <a:off x="0" y="4219575"/>
          <a:ext cx="485775" cy="142875"/>
        </a:xfrm>
        <a:prstGeom prst="leftArrow">
          <a:avLst/>
        </a:prstGeom>
        <a:solidFill>
          <a:srgbClr val="C0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v-SE" sz="1100"/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0</xdr:rowOff>
    </xdr:from>
    <xdr:to>
      <xdr:col>0</xdr:col>
      <xdr:colOff>485775</xdr:colOff>
      <xdr:row>56</xdr:row>
      <xdr:rowOff>142875</xdr:rowOff>
    </xdr:to>
    <xdr:sp macro="" textlink="">
      <xdr:nvSpPr>
        <xdr:cNvPr id="2" name="Pil: vänster 1">
          <a:extLst>
            <a:ext uri="{FF2B5EF4-FFF2-40B4-BE49-F238E27FC236}">
              <a16:creationId xmlns:a16="http://schemas.microsoft.com/office/drawing/2014/main" id="{281107C3-2C0E-4B04-AB4F-D66C703CFDD9}"/>
            </a:ext>
          </a:extLst>
        </xdr:cNvPr>
        <xdr:cNvSpPr/>
      </xdr:nvSpPr>
      <xdr:spPr>
        <a:xfrm>
          <a:off x="0" y="2819400"/>
          <a:ext cx="485775" cy="142875"/>
        </a:xfrm>
        <a:prstGeom prst="leftArrow">
          <a:avLst/>
        </a:prstGeom>
        <a:solidFill>
          <a:srgbClr val="C0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v-SE" sz="1100"/>
        </a:p>
      </xdr:txBody>
    </xdr:sp>
    <xdr:clientData/>
  </xdr:twoCellAnchor>
  <xdr:twoCellAnchor>
    <xdr:from>
      <xdr:col>0</xdr:col>
      <xdr:colOff>0</xdr:colOff>
      <xdr:row>58</xdr:row>
      <xdr:rowOff>0</xdr:rowOff>
    </xdr:from>
    <xdr:to>
      <xdr:col>0</xdr:col>
      <xdr:colOff>485775</xdr:colOff>
      <xdr:row>90</xdr:row>
      <xdr:rowOff>142875</xdr:rowOff>
    </xdr:to>
    <xdr:sp macro="" textlink="">
      <xdr:nvSpPr>
        <xdr:cNvPr id="3" name="Pil: vänster 2">
          <a:extLst>
            <a:ext uri="{FF2B5EF4-FFF2-40B4-BE49-F238E27FC236}">
              <a16:creationId xmlns:a16="http://schemas.microsoft.com/office/drawing/2014/main" id="{021708E2-F546-44B6-ABA2-C5F001A7B9B8}"/>
            </a:ext>
          </a:extLst>
        </xdr:cNvPr>
        <xdr:cNvSpPr/>
      </xdr:nvSpPr>
      <xdr:spPr>
        <a:xfrm>
          <a:off x="0" y="3286125"/>
          <a:ext cx="485775" cy="142875"/>
        </a:xfrm>
        <a:prstGeom prst="leftArrow">
          <a:avLst/>
        </a:prstGeom>
        <a:solidFill>
          <a:srgbClr val="C0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v-SE" sz="1100"/>
        </a:p>
      </xdr:txBody>
    </xdr:sp>
    <xdr:clientData/>
  </xdr:twoCellAnchor>
  <xdr:twoCellAnchor>
    <xdr:from>
      <xdr:col>0</xdr:col>
      <xdr:colOff>0</xdr:colOff>
      <xdr:row>92</xdr:row>
      <xdr:rowOff>0</xdr:rowOff>
    </xdr:from>
    <xdr:to>
      <xdr:col>0</xdr:col>
      <xdr:colOff>485775</xdr:colOff>
      <xdr:row>114</xdr:row>
      <xdr:rowOff>142875</xdr:rowOff>
    </xdr:to>
    <xdr:sp macro="" textlink="">
      <xdr:nvSpPr>
        <xdr:cNvPr id="4" name="Pil: vänster 3">
          <a:extLst>
            <a:ext uri="{FF2B5EF4-FFF2-40B4-BE49-F238E27FC236}">
              <a16:creationId xmlns:a16="http://schemas.microsoft.com/office/drawing/2014/main" id="{AE2A968D-665F-42F8-A3B7-3AA17D6C821F}"/>
            </a:ext>
          </a:extLst>
        </xdr:cNvPr>
        <xdr:cNvSpPr/>
      </xdr:nvSpPr>
      <xdr:spPr>
        <a:xfrm>
          <a:off x="0" y="3752850"/>
          <a:ext cx="485775" cy="142875"/>
        </a:xfrm>
        <a:prstGeom prst="leftArrow">
          <a:avLst/>
        </a:prstGeom>
        <a:solidFill>
          <a:srgbClr val="C0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v-SE" sz="1100"/>
        </a:p>
      </xdr:txBody>
    </xdr:sp>
    <xdr:clientData/>
  </xdr:twoCellAnchor>
  <xdr:twoCellAnchor>
    <xdr:from>
      <xdr:col>0</xdr:col>
      <xdr:colOff>0</xdr:colOff>
      <xdr:row>116</xdr:row>
      <xdr:rowOff>0</xdr:rowOff>
    </xdr:from>
    <xdr:to>
      <xdr:col>0</xdr:col>
      <xdr:colOff>485775</xdr:colOff>
      <xdr:row>146</xdr:row>
      <xdr:rowOff>142875</xdr:rowOff>
    </xdr:to>
    <xdr:sp macro="" textlink="">
      <xdr:nvSpPr>
        <xdr:cNvPr id="5" name="Pil: vänster 4">
          <a:extLst>
            <a:ext uri="{FF2B5EF4-FFF2-40B4-BE49-F238E27FC236}">
              <a16:creationId xmlns:a16="http://schemas.microsoft.com/office/drawing/2014/main" id="{C026969B-9C4B-4AC3-BF26-A76787916E01}"/>
            </a:ext>
          </a:extLst>
        </xdr:cNvPr>
        <xdr:cNvSpPr/>
      </xdr:nvSpPr>
      <xdr:spPr>
        <a:xfrm>
          <a:off x="0" y="4219575"/>
          <a:ext cx="485775" cy="142875"/>
        </a:xfrm>
        <a:prstGeom prst="leftArrow">
          <a:avLst/>
        </a:prstGeom>
        <a:solidFill>
          <a:srgbClr val="C0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v-SE" sz="1100"/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0</xdr:rowOff>
    </xdr:from>
    <xdr:to>
      <xdr:col>0</xdr:col>
      <xdr:colOff>485775</xdr:colOff>
      <xdr:row>56</xdr:row>
      <xdr:rowOff>142875</xdr:rowOff>
    </xdr:to>
    <xdr:sp macro="" textlink="">
      <xdr:nvSpPr>
        <xdr:cNvPr id="2" name="Pil: vänster 1">
          <a:extLst>
            <a:ext uri="{FF2B5EF4-FFF2-40B4-BE49-F238E27FC236}">
              <a16:creationId xmlns:a16="http://schemas.microsoft.com/office/drawing/2014/main" id="{5BFAED7F-4AF2-4D06-A286-5F06107E4AA2}"/>
            </a:ext>
          </a:extLst>
        </xdr:cNvPr>
        <xdr:cNvSpPr/>
      </xdr:nvSpPr>
      <xdr:spPr>
        <a:xfrm>
          <a:off x="0" y="2819400"/>
          <a:ext cx="485775" cy="142875"/>
        </a:xfrm>
        <a:prstGeom prst="leftArrow">
          <a:avLst/>
        </a:prstGeom>
        <a:solidFill>
          <a:srgbClr val="C0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v-SE" sz="1100"/>
        </a:p>
      </xdr:txBody>
    </xdr:sp>
    <xdr:clientData/>
  </xdr:twoCellAnchor>
  <xdr:twoCellAnchor>
    <xdr:from>
      <xdr:col>0</xdr:col>
      <xdr:colOff>0</xdr:colOff>
      <xdr:row>58</xdr:row>
      <xdr:rowOff>0</xdr:rowOff>
    </xdr:from>
    <xdr:to>
      <xdr:col>0</xdr:col>
      <xdr:colOff>485775</xdr:colOff>
      <xdr:row>90</xdr:row>
      <xdr:rowOff>142875</xdr:rowOff>
    </xdr:to>
    <xdr:sp macro="" textlink="">
      <xdr:nvSpPr>
        <xdr:cNvPr id="3" name="Pil: vänster 2">
          <a:extLst>
            <a:ext uri="{FF2B5EF4-FFF2-40B4-BE49-F238E27FC236}">
              <a16:creationId xmlns:a16="http://schemas.microsoft.com/office/drawing/2014/main" id="{A62FF8AA-9052-4A22-9918-7381F66E352F}"/>
            </a:ext>
          </a:extLst>
        </xdr:cNvPr>
        <xdr:cNvSpPr/>
      </xdr:nvSpPr>
      <xdr:spPr>
        <a:xfrm>
          <a:off x="0" y="3286125"/>
          <a:ext cx="485775" cy="142875"/>
        </a:xfrm>
        <a:prstGeom prst="leftArrow">
          <a:avLst/>
        </a:prstGeom>
        <a:solidFill>
          <a:srgbClr val="C0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v-SE" sz="1100"/>
        </a:p>
      </xdr:txBody>
    </xdr:sp>
    <xdr:clientData/>
  </xdr:twoCellAnchor>
  <xdr:twoCellAnchor>
    <xdr:from>
      <xdr:col>0</xdr:col>
      <xdr:colOff>0</xdr:colOff>
      <xdr:row>92</xdr:row>
      <xdr:rowOff>0</xdr:rowOff>
    </xdr:from>
    <xdr:to>
      <xdr:col>0</xdr:col>
      <xdr:colOff>485775</xdr:colOff>
      <xdr:row>114</xdr:row>
      <xdr:rowOff>142875</xdr:rowOff>
    </xdr:to>
    <xdr:sp macro="" textlink="">
      <xdr:nvSpPr>
        <xdr:cNvPr id="4" name="Pil: vänster 3">
          <a:extLst>
            <a:ext uri="{FF2B5EF4-FFF2-40B4-BE49-F238E27FC236}">
              <a16:creationId xmlns:a16="http://schemas.microsoft.com/office/drawing/2014/main" id="{87D5FC4D-7A81-4305-885E-A7F7B022463D}"/>
            </a:ext>
          </a:extLst>
        </xdr:cNvPr>
        <xdr:cNvSpPr/>
      </xdr:nvSpPr>
      <xdr:spPr>
        <a:xfrm>
          <a:off x="0" y="3752850"/>
          <a:ext cx="485775" cy="142875"/>
        </a:xfrm>
        <a:prstGeom prst="leftArrow">
          <a:avLst/>
        </a:prstGeom>
        <a:solidFill>
          <a:srgbClr val="C0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v-SE" sz="1100"/>
        </a:p>
      </xdr:txBody>
    </xdr:sp>
    <xdr:clientData/>
  </xdr:twoCellAnchor>
  <xdr:twoCellAnchor>
    <xdr:from>
      <xdr:col>0</xdr:col>
      <xdr:colOff>0</xdr:colOff>
      <xdr:row>116</xdr:row>
      <xdr:rowOff>0</xdr:rowOff>
    </xdr:from>
    <xdr:to>
      <xdr:col>0</xdr:col>
      <xdr:colOff>485775</xdr:colOff>
      <xdr:row>146</xdr:row>
      <xdr:rowOff>142875</xdr:rowOff>
    </xdr:to>
    <xdr:sp macro="" textlink="">
      <xdr:nvSpPr>
        <xdr:cNvPr id="5" name="Pil: vänster 4">
          <a:extLst>
            <a:ext uri="{FF2B5EF4-FFF2-40B4-BE49-F238E27FC236}">
              <a16:creationId xmlns:a16="http://schemas.microsoft.com/office/drawing/2014/main" id="{D156CA32-CF54-485B-9722-53B91B7EBB95}"/>
            </a:ext>
          </a:extLst>
        </xdr:cNvPr>
        <xdr:cNvSpPr/>
      </xdr:nvSpPr>
      <xdr:spPr>
        <a:xfrm>
          <a:off x="0" y="4219575"/>
          <a:ext cx="485775" cy="142875"/>
        </a:xfrm>
        <a:prstGeom prst="leftArrow">
          <a:avLst/>
        </a:prstGeom>
        <a:solidFill>
          <a:srgbClr val="C0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v-SE" sz="1100"/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0</xdr:rowOff>
    </xdr:from>
    <xdr:to>
      <xdr:col>0</xdr:col>
      <xdr:colOff>485775</xdr:colOff>
      <xdr:row>56</xdr:row>
      <xdr:rowOff>142875</xdr:rowOff>
    </xdr:to>
    <xdr:sp macro="" textlink="">
      <xdr:nvSpPr>
        <xdr:cNvPr id="2" name="Pil: vänster 1">
          <a:extLst>
            <a:ext uri="{FF2B5EF4-FFF2-40B4-BE49-F238E27FC236}">
              <a16:creationId xmlns:a16="http://schemas.microsoft.com/office/drawing/2014/main" id="{23754434-BD57-4CDF-9139-67CD551A081E}"/>
            </a:ext>
          </a:extLst>
        </xdr:cNvPr>
        <xdr:cNvSpPr/>
      </xdr:nvSpPr>
      <xdr:spPr>
        <a:xfrm>
          <a:off x="0" y="2819400"/>
          <a:ext cx="485775" cy="142875"/>
        </a:xfrm>
        <a:prstGeom prst="leftArrow">
          <a:avLst/>
        </a:prstGeom>
        <a:solidFill>
          <a:srgbClr val="C0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v-SE" sz="1100"/>
        </a:p>
      </xdr:txBody>
    </xdr:sp>
    <xdr:clientData/>
  </xdr:twoCellAnchor>
  <xdr:twoCellAnchor>
    <xdr:from>
      <xdr:col>0</xdr:col>
      <xdr:colOff>0</xdr:colOff>
      <xdr:row>58</xdr:row>
      <xdr:rowOff>0</xdr:rowOff>
    </xdr:from>
    <xdr:to>
      <xdr:col>0</xdr:col>
      <xdr:colOff>485775</xdr:colOff>
      <xdr:row>90</xdr:row>
      <xdr:rowOff>142875</xdr:rowOff>
    </xdr:to>
    <xdr:sp macro="" textlink="">
      <xdr:nvSpPr>
        <xdr:cNvPr id="3" name="Pil: vänster 2">
          <a:extLst>
            <a:ext uri="{FF2B5EF4-FFF2-40B4-BE49-F238E27FC236}">
              <a16:creationId xmlns:a16="http://schemas.microsoft.com/office/drawing/2014/main" id="{7D11154B-149D-4D97-B2B1-C5A3488CB74C}"/>
            </a:ext>
          </a:extLst>
        </xdr:cNvPr>
        <xdr:cNvSpPr/>
      </xdr:nvSpPr>
      <xdr:spPr>
        <a:xfrm>
          <a:off x="0" y="3286125"/>
          <a:ext cx="485775" cy="142875"/>
        </a:xfrm>
        <a:prstGeom prst="leftArrow">
          <a:avLst/>
        </a:prstGeom>
        <a:solidFill>
          <a:srgbClr val="C0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v-SE" sz="1100"/>
        </a:p>
      </xdr:txBody>
    </xdr:sp>
    <xdr:clientData/>
  </xdr:twoCellAnchor>
  <xdr:twoCellAnchor>
    <xdr:from>
      <xdr:col>0</xdr:col>
      <xdr:colOff>0</xdr:colOff>
      <xdr:row>92</xdr:row>
      <xdr:rowOff>0</xdr:rowOff>
    </xdr:from>
    <xdr:to>
      <xdr:col>0</xdr:col>
      <xdr:colOff>485775</xdr:colOff>
      <xdr:row>114</xdr:row>
      <xdr:rowOff>142875</xdr:rowOff>
    </xdr:to>
    <xdr:sp macro="" textlink="">
      <xdr:nvSpPr>
        <xdr:cNvPr id="4" name="Pil: vänster 3">
          <a:extLst>
            <a:ext uri="{FF2B5EF4-FFF2-40B4-BE49-F238E27FC236}">
              <a16:creationId xmlns:a16="http://schemas.microsoft.com/office/drawing/2014/main" id="{889C59A9-4D0A-4B8B-A583-7D1B0A4E30AF}"/>
            </a:ext>
          </a:extLst>
        </xdr:cNvPr>
        <xdr:cNvSpPr/>
      </xdr:nvSpPr>
      <xdr:spPr>
        <a:xfrm>
          <a:off x="0" y="3752850"/>
          <a:ext cx="485775" cy="142875"/>
        </a:xfrm>
        <a:prstGeom prst="leftArrow">
          <a:avLst/>
        </a:prstGeom>
        <a:solidFill>
          <a:srgbClr val="C0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v-SE" sz="1100"/>
        </a:p>
      </xdr:txBody>
    </xdr:sp>
    <xdr:clientData/>
  </xdr:twoCellAnchor>
  <xdr:twoCellAnchor>
    <xdr:from>
      <xdr:col>0</xdr:col>
      <xdr:colOff>0</xdr:colOff>
      <xdr:row>116</xdr:row>
      <xdr:rowOff>0</xdr:rowOff>
    </xdr:from>
    <xdr:to>
      <xdr:col>0</xdr:col>
      <xdr:colOff>485775</xdr:colOff>
      <xdr:row>146</xdr:row>
      <xdr:rowOff>142875</xdr:rowOff>
    </xdr:to>
    <xdr:sp macro="" textlink="">
      <xdr:nvSpPr>
        <xdr:cNvPr id="5" name="Pil: vänster 4">
          <a:extLst>
            <a:ext uri="{FF2B5EF4-FFF2-40B4-BE49-F238E27FC236}">
              <a16:creationId xmlns:a16="http://schemas.microsoft.com/office/drawing/2014/main" id="{9C5DA0B5-2494-4B8D-B101-27DF90EA2223}"/>
            </a:ext>
          </a:extLst>
        </xdr:cNvPr>
        <xdr:cNvSpPr/>
      </xdr:nvSpPr>
      <xdr:spPr>
        <a:xfrm>
          <a:off x="0" y="4219575"/>
          <a:ext cx="485775" cy="142875"/>
        </a:xfrm>
        <a:prstGeom prst="leftArrow">
          <a:avLst/>
        </a:prstGeom>
        <a:solidFill>
          <a:srgbClr val="C0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v-SE" sz="1100"/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0</xdr:rowOff>
    </xdr:from>
    <xdr:to>
      <xdr:col>0</xdr:col>
      <xdr:colOff>485775</xdr:colOff>
      <xdr:row>56</xdr:row>
      <xdr:rowOff>142875</xdr:rowOff>
    </xdr:to>
    <xdr:sp macro="" textlink="">
      <xdr:nvSpPr>
        <xdr:cNvPr id="2" name="Pil: vänster 1">
          <a:extLst>
            <a:ext uri="{FF2B5EF4-FFF2-40B4-BE49-F238E27FC236}">
              <a16:creationId xmlns:a16="http://schemas.microsoft.com/office/drawing/2014/main" id="{9F7306CA-19B7-4EA7-85D6-ED0C98636653}"/>
            </a:ext>
          </a:extLst>
        </xdr:cNvPr>
        <xdr:cNvSpPr/>
      </xdr:nvSpPr>
      <xdr:spPr>
        <a:xfrm>
          <a:off x="0" y="2819400"/>
          <a:ext cx="485775" cy="142875"/>
        </a:xfrm>
        <a:prstGeom prst="leftArrow">
          <a:avLst/>
        </a:prstGeom>
        <a:solidFill>
          <a:srgbClr val="C0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v-SE" sz="1100"/>
        </a:p>
      </xdr:txBody>
    </xdr:sp>
    <xdr:clientData/>
  </xdr:twoCellAnchor>
  <xdr:twoCellAnchor>
    <xdr:from>
      <xdr:col>0</xdr:col>
      <xdr:colOff>0</xdr:colOff>
      <xdr:row>58</xdr:row>
      <xdr:rowOff>0</xdr:rowOff>
    </xdr:from>
    <xdr:to>
      <xdr:col>0</xdr:col>
      <xdr:colOff>485775</xdr:colOff>
      <xdr:row>90</xdr:row>
      <xdr:rowOff>142875</xdr:rowOff>
    </xdr:to>
    <xdr:sp macro="" textlink="">
      <xdr:nvSpPr>
        <xdr:cNvPr id="3" name="Pil: vänster 2">
          <a:extLst>
            <a:ext uri="{FF2B5EF4-FFF2-40B4-BE49-F238E27FC236}">
              <a16:creationId xmlns:a16="http://schemas.microsoft.com/office/drawing/2014/main" id="{78A7C71B-3315-4CC4-96C1-B8EB17E77D9C}"/>
            </a:ext>
          </a:extLst>
        </xdr:cNvPr>
        <xdr:cNvSpPr/>
      </xdr:nvSpPr>
      <xdr:spPr>
        <a:xfrm>
          <a:off x="0" y="3286125"/>
          <a:ext cx="485775" cy="142875"/>
        </a:xfrm>
        <a:prstGeom prst="leftArrow">
          <a:avLst/>
        </a:prstGeom>
        <a:solidFill>
          <a:srgbClr val="C0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v-SE" sz="1100"/>
        </a:p>
      </xdr:txBody>
    </xdr:sp>
    <xdr:clientData/>
  </xdr:twoCellAnchor>
  <xdr:twoCellAnchor>
    <xdr:from>
      <xdr:col>0</xdr:col>
      <xdr:colOff>0</xdr:colOff>
      <xdr:row>92</xdr:row>
      <xdr:rowOff>0</xdr:rowOff>
    </xdr:from>
    <xdr:to>
      <xdr:col>0</xdr:col>
      <xdr:colOff>485775</xdr:colOff>
      <xdr:row>114</xdr:row>
      <xdr:rowOff>142875</xdr:rowOff>
    </xdr:to>
    <xdr:sp macro="" textlink="">
      <xdr:nvSpPr>
        <xdr:cNvPr id="4" name="Pil: vänster 3">
          <a:extLst>
            <a:ext uri="{FF2B5EF4-FFF2-40B4-BE49-F238E27FC236}">
              <a16:creationId xmlns:a16="http://schemas.microsoft.com/office/drawing/2014/main" id="{AD317CAD-5633-4C79-9AF6-F14941FDBDE2}"/>
            </a:ext>
          </a:extLst>
        </xdr:cNvPr>
        <xdr:cNvSpPr/>
      </xdr:nvSpPr>
      <xdr:spPr>
        <a:xfrm>
          <a:off x="0" y="3752850"/>
          <a:ext cx="485775" cy="142875"/>
        </a:xfrm>
        <a:prstGeom prst="leftArrow">
          <a:avLst/>
        </a:prstGeom>
        <a:solidFill>
          <a:srgbClr val="C0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v-SE" sz="1100"/>
        </a:p>
      </xdr:txBody>
    </xdr:sp>
    <xdr:clientData/>
  </xdr:twoCellAnchor>
  <xdr:twoCellAnchor>
    <xdr:from>
      <xdr:col>0</xdr:col>
      <xdr:colOff>0</xdr:colOff>
      <xdr:row>116</xdr:row>
      <xdr:rowOff>0</xdr:rowOff>
    </xdr:from>
    <xdr:to>
      <xdr:col>0</xdr:col>
      <xdr:colOff>485775</xdr:colOff>
      <xdr:row>146</xdr:row>
      <xdr:rowOff>142875</xdr:rowOff>
    </xdr:to>
    <xdr:sp macro="" textlink="">
      <xdr:nvSpPr>
        <xdr:cNvPr id="5" name="Pil: vänster 4">
          <a:extLst>
            <a:ext uri="{FF2B5EF4-FFF2-40B4-BE49-F238E27FC236}">
              <a16:creationId xmlns:a16="http://schemas.microsoft.com/office/drawing/2014/main" id="{36770AA6-7678-4B57-B33F-2F23F19BDDF4}"/>
            </a:ext>
          </a:extLst>
        </xdr:cNvPr>
        <xdr:cNvSpPr/>
      </xdr:nvSpPr>
      <xdr:spPr>
        <a:xfrm>
          <a:off x="0" y="4219575"/>
          <a:ext cx="485775" cy="142875"/>
        </a:xfrm>
        <a:prstGeom prst="leftArrow">
          <a:avLst/>
        </a:prstGeom>
        <a:solidFill>
          <a:srgbClr val="C0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v-SE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0</xdr:rowOff>
    </xdr:from>
    <xdr:to>
      <xdr:col>0</xdr:col>
      <xdr:colOff>485775</xdr:colOff>
      <xdr:row>56</xdr:row>
      <xdr:rowOff>142875</xdr:rowOff>
    </xdr:to>
    <xdr:sp macro="" textlink="">
      <xdr:nvSpPr>
        <xdr:cNvPr id="2" name="Pil: vänster 1">
          <a:extLst>
            <a:ext uri="{FF2B5EF4-FFF2-40B4-BE49-F238E27FC236}">
              <a16:creationId xmlns:a16="http://schemas.microsoft.com/office/drawing/2014/main" id="{F0733F2D-A7F1-4C28-A36D-26710AEE8E6F}"/>
            </a:ext>
          </a:extLst>
        </xdr:cNvPr>
        <xdr:cNvSpPr/>
      </xdr:nvSpPr>
      <xdr:spPr>
        <a:xfrm>
          <a:off x="0" y="2752725"/>
          <a:ext cx="485775" cy="142875"/>
        </a:xfrm>
        <a:prstGeom prst="leftArrow">
          <a:avLst/>
        </a:prstGeom>
        <a:solidFill>
          <a:srgbClr val="C0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v-SE" sz="1100"/>
        </a:p>
      </xdr:txBody>
    </xdr:sp>
    <xdr:clientData/>
  </xdr:twoCellAnchor>
  <xdr:twoCellAnchor>
    <xdr:from>
      <xdr:col>0</xdr:col>
      <xdr:colOff>0</xdr:colOff>
      <xdr:row>58</xdr:row>
      <xdr:rowOff>0</xdr:rowOff>
    </xdr:from>
    <xdr:to>
      <xdr:col>0</xdr:col>
      <xdr:colOff>485775</xdr:colOff>
      <xdr:row>90</xdr:row>
      <xdr:rowOff>142875</xdr:rowOff>
    </xdr:to>
    <xdr:sp macro="" textlink="">
      <xdr:nvSpPr>
        <xdr:cNvPr id="3" name="Pil: vänster 2">
          <a:extLst>
            <a:ext uri="{FF2B5EF4-FFF2-40B4-BE49-F238E27FC236}">
              <a16:creationId xmlns:a16="http://schemas.microsoft.com/office/drawing/2014/main" id="{E7D741D5-839F-4505-AE3A-401CEF732452}"/>
            </a:ext>
          </a:extLst>
        </xdr:cNvPr>
        <xdr:cNvSpPr/>
      </xdr:nvSpPr>
      <xdr:spPr>
        <a:xfrm>
          <a:off x="0" y="3219450"/>
          <a:ext cx="485775" cy="142875"/>
        </a:xfrm>
        <a:prstGeom prst="leftArrow">
          <a:avLst/>
        </a:prstGeom>
        <a:solidFill>
          <a:srgbClr val="C0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v-SE" sz="1100"/>
        </a:p>
      </xdr:txBody>
    </xdr:sp>
    <xdr:clientData/>
  </xdr:twoCellAnchor>
  <xdr:twoCellAnchor>
    <xdr:from>
      <xdr:col>0</xdr:col>
      <xdr:colOff>0</xdr:colOff>
      <xdr:row>92</xdr:row>
      <xdr:rowOff>0</xdr:rowOff>
    </xdr:from>
    <xdr:to>
      <xdr:col>0</xdr:col>
      <xdr:colOff>485775</xdr:colOff>
      <xdr:row>114</xdr:row>
      <xdr:rowOff>142875</xdr:rowOff>
    </xdr:to>
    <xdr:sp macro="" textlink="">
      <xdr:nvSpPr>
        <xdr:cNvPr id="4" name="Pil: vänster 3">
          <a:extLst>
            <a:ext uri="{FF2B5EF4-FFF2-40B4-BE49-F238E27FC236}">
              <a16:creationId xmlns:a16="http://schemas.microsoft.com/office/drawing/2014/main" id="{CD2125BE-4433-4D7C-B9B3-CB6CED201F20}"/>
            </a:ext>
          </a:extLst>
        </xdr:cNvPr>
        <xdr:cNvSpPr/>
      </xdr:nvSpPr>
      <xdr:spPr>
        <a:xfrm>
          <a:off x="0" y="3686175"/>
          <a:ext cx="485775" cy="142875"/>
        </a:xfrm>
        <a:prstGeom prst="leftArrow">
          <a:avLst/>
        </a:prstGeom>
        <a:solidFill>
          <a:srgbClr val="C0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v-SE" sz="1100"/>
        </a:p>
      </xdr:txBody>
    </xdr:sp>
    <xdr:clientData/>
  </xdr:twoCellAnchor>
  <xdr:twoCellAnchor>
    <xdr:from>
      <xdr:col>0</xdr:col>
      <xdr:colOff>0</xdr:colOff>
      <xdr:row>116</xdr:row>
      <xdr:rowOff>0</xdr:rowOff>
    </xdr:from>
    <xdr:to>
      <xdr:col>0</xdr:col>
      <xdr:colOff>485775</xdr:colOff>
      <xdr:row>146</xdr:row>
      <xdr:rowOff>142875</xdr:rowOff>
    </xdr:to>
    <xdr:sp macro="" textlink="">
      <xdr:nvSpPr>
        <xdr:cNvPr id="5" name="Pil: vänster 4">
          <a:extLst>
            <a:ext uri="{FF2B5EF4-FFF2-40B4-BE49-F238E27FC236}">
              <a16:creationId xmlns:a16="http://schemas.microsoft.com/office/drawing/2014/main" id="{58589759-53AE-4A88-8FD1-5930E1D62CF7}"/>
            </a:ext>
          </a:extLst>
        </xdr:cNvPr>
        <xdr:cNvSpPr/>
      </xdr:nvSpPr>
      <xdr:spPr>
        <a:xfrm>
          <a:off x="0" y="4152900"/>
          <a:ext cx="485775" cy="142875"/>
        </a:xfrm>
        <a:prstGeom prst="leftArrow">
          <a:avLst/>
        </a:prstGeom>
        <a:solidFill>
          <a:srgbClr val="C0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v-SE" sz="1100"/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0</xdr:rowOff>
    </xdr:from>
    <xdr:to>
      <xdr:col>0</xdr:col>
      <xdr:colOff>485775</xdr:colOff>
      <xdr:row>57</xdr:row>
      <xdr:rowOff>142875</xdr:rowOff>
    </xdr:to>
    <xdr:sp macro="" textlink="">
      <xdr:nvSpPr>
        <xdr:cNvPr id="2" name="Pil: vänster 1">
          <a:extLst>
            <a:ext uri="{FF2B5EF4-FFF2-40B4-BE49-F238E27FC236}">
              <a16:creationId xmlns:a16="http://schemas.microsoft.com/office/drawing/2014/main" id="{4624B7A8-CF3D-48F3-8858-E3FDB4F00185}"/>
            </a:ext>
          </a:extLst>
        </xdr:cNvPr>
        <xdr:cNvSpPr/>
      </xdr:nvSpPr>
      <xdr:spPr>
        <a:xfrm>
          <a:off x="0" y="2819400"/>
          <a:ext cx="485775" cy="142875"/>
        </a:xfrm>
        <a:prstGeom prst="leftArrow">
          <a:avLst/>
        </a:prstGeom>
        <a:solidFill>
          <a:srgbClr val="C0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v-SE" sz="1100"/>
        </a:p>
      </xdr:txBody>
    </xdr:sp>
    <xdr:clientData/>
  </xdr:twoCellAnchor>
  <xdr:twoCellAnchor>
    <xdr:from>
      <xdr:col>0</xdr:col>
      <xdr:colOff>0</xdr:colOff>
      <xdr:row>59</xdr:row>
      <xdr:rowOff>0</xdr:rowOff>
    </xdr:from>
    <xdr:to>
      <xdr:col>0</xdr:col>
      <xdr:colOff>485775</xdr:colOff>
      <xdr:row>91</xdr:row>
      <xdr:rowOff>142875</xdr:rowOff>
    </xdr:to>
    <xdr:sp macro="" textlink="">
      <xdr:nvSpPr>
        <xdr:cNvPr id="3" name="Pil: vänster 2">
          <a:extLst>
            <a:ext uri="{FF2B5EF4-FFF2-40B4-BE49-F238E27FC236}">
              <a16:creationId xmlns:a16="http://schemas.microsoft.com/office/drawing/2014/main" id="{302DD60F-CA2E-4A3B-BC11-72B990FC46B4}"/>
            </a:ext>
          </a:extLst>
        </xdr:cNvPr>
        <xdr:cNvSpPr/>
      </xdr:nvSpPr>
      <xdr:spPr>
        <a:xfrm>
          <a:off x="0" y="3286125"/>
          <a:ext cx="485775" cy="142875"/>
        </a:xfrm>
        <a:prstGeom prst="leftArrow">
          <a:avLst/>
        </a:prstGeom>
        <a:solidFill>
          <a:srgbClr val="C0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v-SE" sz="1100"/>
        </a:p>
      </xdr:txBody>
    </xdr:sp>
    <xdr:clientData/>
  </xdr:twoCellAnchor>
  <xdr:twoCellAnchor>
    <xdr:from>
      <xdr:col>0</xdr:col>
      <xdr:colOff>0</xdr:colOff>
      <xdr:row>93</xdr:row>
      <xdr:rowOff>0</xdr:rowOff>
    </xdr:from>
    <xdr:to>
      <xdr:col>0</xdr:col>
      <xdr:colOff>485775</xdr:colOff>
      <xdr:row>114</xdr:row>
      <xdr:rowOff>142875</xdr:rowOff>
    </xdr:to>
    <xdr:sp macro="" textlink="">
      <xdr:nvSpPr>
        <xdr:cNvPr id="4" name="Pil: vänster 3">
          <a:extLst>
            <a:ext uri="{FF2B5EF4-FFF2-40B4-BE49-F238E27FC236}">
              <a16:creationId xmlns:a16="http://schemas.microsoft.com/office/drawing/2014/main" id="{2A193782-74B2-4F7A-A6CE-CCD519B896F9}"/>
            </a:ext>
          </a:extLst>
        </xdr:cNvPr>
        <xdr:cNvSpPr/>
      </xdr:nvSpPr>
      <xdr:spPr>
        <a:xfrm>
          <a:off x="0" y="3752850"/>
          <a:ext cx="485775" cy="142875"/>
        </a:xfrm>
        <a:prstGeom prst="leftArrow">
          <a:avLst/>
        </a:prstGeom>
        <a:solidFill>
          <a:srgbClr val="C0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v-SE" sz="1100"/>
        </a:p>
      </xdr:txBody>
    </xdr:sp>
    <xdr:clientData/>
  </xdr:twoCellAnchor>
  <xdr:twoCellAnchor>
    <xdr:from>
      <xdr:col>0</xdr:col>
      <xdr:colOff>0</xdr:colOff>
      <xdr:row>116</xdr:row>
      <xdr:rowOff>0</xdr:rowOff>
    </xdr:from>
    <xdr:to>
      <xdr:col>0</xdr:col>
      <xdr:colOff>485775</xdr:colOff>
      <xdr:row>145</xdr:row>
      <xdr:rowOff>152400</xdr:rowOff>
    </xdr:to>
    <xdr:sp macro="" textlink="">
      <xdr:nvSpPr>
        <xdr:cNvPr id="5" name="Pil: vänster 4">
          <a:extLst>
            <a:ext uri="{FF2B5EF4-FFF2-40B4-BE49-F238E27FC236}">
              <a16:creationId xmlns:a16="http://schemas.microsoft.com/office/drawing/2014/main" id="{50B8005C-CBF0-4DE4-9567-3102DEB2E469}"/>
            </a:ext>
          </a:extLst>
        </xdr:cNvPr>
        <xdr:cNvSpPr/>
      </xdr:nvSpPr>
      <xdr:spPr>
        <a:xfrm>
          <a:off x="0" y="4219575"/>
          <a:ext cx="485775" cy="152400"/>
        </a:xfrm>
        <a:prstGeom prst="leftArrow">
          <a:avLst/>
        </a:prstGeom>
        <a:solidFill>
          <a:srgbClr val="C0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v-SE" sz="1100"/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0</xdr:rowOff>
    </xdr:from>
    <xdr:to>
      <xdr:col>0</xdr:col>
      <xdr:colOff>485775</xdr:colOff>
      <xdr:row>56</xdr:row>
      <xdr:rowOff>142875</xdr:rowOff>
    </xdr:to>
    <xdr:sp macro="" textlink="">
      <xdr:nvSpPr>
        <xdr:cNvPr id="2" name="Pil: vänster 1">
          <a:extLst>
            <a:ext uri="{FF2B5EF4-FFF2-40B4-BE49-F238E27FC236}">
              <a16:creationId xmlns:a16="http://schemas.microsoft.com/office/drawing/2014/main" id="{FC74E501-9FD5-4408-90F1-456AEE54892E}"/>
            </a:ext>
          </a:extLst>
        </xdr:cNvPr>
        <xdr:cNvSpPr/>
      </xdr:nvSpPr>
      <xdr:spPr>
        <a:xfrm>
          <a:off x="0" y="2819400"/>
          <a:ext cx="485775" cy="142875"/>
        </a:xfrm>
        <a:prstGeom prst="leftArrow">
          <a:avLst/>
        </a:prstGeom>
        <a:solidFill>
          <a:srgbClr val="C0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v-SE" sz="1100"/>
        </a:p>
      </xdr:txBody>
    </xdr:sp>
    <xdr:clientData/>
  </xdr:twoCellAnchor>
  <xdr:twoCellAnchor>
    <xdr:from>
      <xdr:col>0</xdr:col>
      <xdr:colOff>0</xdr:colOff>
      <xdr:row>58</xdr:row>
      <xdr:rowOff>0</xdr:rowOff>
    </xdr:from>
    <xdr:to>
      <xdr:col>0</xdr:col>
      <xdr:colOff>485775</xdr:colOff>
      <xdr:row>92</xdr:row>
      <xdr:rowOff>142875</xdr:rowOff>
    </xdr:to>
    <xdr:sp macro="" textlink="">
      <xdr:nvSpPr>
        <xdr:cNvPr id="3" name="Pil: vänster 2">
          <a:extLst>
            <a:ext uri="{FF2B5EF4-FFF2-40B4-BE49-F238E27FC236}">
              <a16:creationId xmlns:a16="http://schemas.microsoft.com/office/drawing/2014/main" id="{54F3DB00-BB7C-4B36-8F20-FF0F81104855}"/>
            </a:ext>
          </a:extLst>
        </xdr:cNvPr>
        <xdr:cNvSpPr/>
      </xdr:nvSpPr>
      <xdr:spPr>
        <a:xfrm>
          <a:off x="0" y="3286125"/>
          <a:ext cx="485775" cy="142875"/>
        </a:xfrm>
        <a:prstGeom prst="leftArrow">
          <a:avLst/>
        </a:prstGeom>
        <a:solidFill>
          <a:srgbClr val="C0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v-SE" sz="1100"/>
        </a:p>
      </xdr:txBody>
    </xdr:sp>
    <xdr:clientData/>
  </xdr:twoCellAnchor>
  <xdr:twoCellAnchor>
    <xdr:from>
      <xdr:col>0</xdr:col>
      <xdr:colOff>0</xdr:colOff>
      <xdr:row>94</xdr:row>
      <xdr:rowOff>0</xdr:rowOff>
    </xdr:from>
    <xdr:to>
      <xdr:col>0</xdr:col>
      <xdr:colOff>485775</xdr:colOff>
      <xdr:row>116</xdr:row>
      <xdr:rowOff>142875</xdr:rowOff>
    </xdr:to>
    <xdr:sp macro="" textlink="">
      <xdr:nvSpPr>
        <xdr:cNvPr id="4" name="Pil: vänster 3">
          <a:extLst>
            <a:ext uri="{FF2B5EF4-FFF2-40B4-BE49-F238E27FC236}">
              <a16:creationId xmlns:a16="http://schemas.microsoft.com/office/drawing/2014/main" id="{16B3CEBB-BBF2-4FB8-BE08-24B929B547B6}"/>
            </a:ext>
          </a:extLst>
        </xdr:cNvPr>
        <xdr:cNvSpPr/>
      </xdr:nvSpPr>
      <xdr:spPr>
        <a:xfrm>
          <a:off x="0" y="3752850"/>
          <a:ext cx="485775" cy="142875"/>
        </a:xfrm>
        <a:prstGeom prst="leftArrow">
          <a:avLst/>
        </a:prstGeom>
        <a:solidFill>
          <a:srgbClr val="C0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v-SE" sz="1100"/>
        </a:p>
      </xdr:txBody>
    </xdr:sp>
    <xdr:clientData/>
  </xdr:twoCellAnchor>
  <xdr:twoCellAnchor>
    <xdr:from>
      <xdr:col>0</xdr:col>
      <xdr:colOff>0</xdr:colOff>
      <xdr:row>118</xdr:row>
      <xdr:rowOff>0</xdr:rowOff>
    </xdr:from>
    <xdr:to>
      <xdr:col>0</xdr:col>
      <xdr:colOff>485775</xdr:colOff>
      <xdr:row>147</xdr:row>
      <xdr:rowOff>133350</xdr:rowOff>
    </xdr:to>
    <xdr:sp macro="" textlink="">
      <xdr:nvSpPr>
        <xdr:cNvPr id="5" name="Pil: vänster 4">
          <a:extLst>
            <a:ext uri="{FF2B5EF4-FFF2-40B4-BE49-F238E27FC236}">
              <a16:creationId xmlns:a16="http://schemas.microsoft.com/office/drawing/2014/main" id="{751D36F3-62C4-4996-99FA-C60EE0AA7F36}"/>
            </a:ext>
          </a:extLst>
        </xdr:cNvPr>
        <xdr:cNvSpPr/>
      </xdr:nvSpPr>
      <xdr:spPr>
        <a:xfrm>
          <a:off x="0" y="3914775"/>
          <a:ext cx="485775" cy="5619750"/>
        </a:xfrm>
        <a:prstGeom prst="leftArrow">
          <a:avLst/>
        </a:prstGeom>
        <a:solidFill>
          <a:srgbClr val="C0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v-SE" sz="1100"/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33</xdr:col>
      <xdr:colOff>37525</xdr:colOff>
      <xdr:row>40</xdr:row>
      <xdr:rowOff>100965</xdr:rowOff>
    </xdr:from>
    <xdr:to>
      <xdr:col>33</xdr:col>
      <xdr:colOff>874287</xdr:colOff>
      <xdr:row>50</xdr:row>
      <xdr:rowOff>100965</xdr:rowOff>
    </xdr:to>
    <xdr:sp macro="" textlink="">
      <xdr:nvSpPr>
        <xdr:cNvPr id="2" name="textruta 1">
          <a:extLst>
            <a:ext uri="{FF2B5EF4-FFF2-40B4-BE49-F238E27FC236}">
              <a16:creationId xmlns:a16="http://schemas.microsoft.com/office/drawing/2014/main" id="{F1300FC6-C12B-474E-8361-C2DAF9172760}"/>
            </a:ext>
          </a:extLst>
        </xdr:cNvPr>
        <xdr:cNvSpPr txBox="1"/>
      </xdr:nvSpPr>
      <xdr:spPr>
        <a:xfrm>
          <a:off x="11543725" y="6073140"/>
          <a:ext cx="836762" cy="18097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v-SE" sz="1000"/>
            <a:t>Priset för hjälpmedelstjänsten baseras på redovisad inköpsvolym per huvudman. Faktureras av förvaltning</a:t>
          </a:r>
        </a:p>
      </xdr:txBody>
    </xdr:sp>
    <xdr:clientData/>
  </xdr:twoCellAnchor>
  <xdr:twoCellAnchor>
    <xdr:from>
      <xdr:col>37</xdr:col>
      <xdr:colOff>15490</xdr:colOff>
      <xdr:row>4</xdr:row>
      <xdr:rowOff>15240</xdr:rowOff>
    </xdr:from>
    <xdr:to>
      <xdr:col>37</xdr:col>
      <xdr:colOff>190499</xdr:colOff>
      <xdr:row>24</xdr:row>
      <xdr:rowOff>154413</xdr:rowOff>
    </xdr:to>
    <xdr:sp macro="" textlink="">
      <xdr:nvSpPr>
        <xdr:cNvPr id="3" name="textruta 2">
          <a:extLst>
            <a:ext uri="{FF2B5EF4-FFF2-40B4-BE49-F238E27FC236}">
              <a16:creationId xmlns:a16="http://schemas.microsoft.com/office/drawing/2014/main" id="{0BDFDFE7-A474-4C7E-94CB-3F670F04C473}"/>
            </a:ext>
          </a:extLst>
        </xdr:cNvPr>
        <xdr:cNvSpPr txBox="1"/>
      </xdr:nvSpPr>
      <xdr:spPr>
        <a:xfrm>
          <a:off x="12598015" y="1424940"/>
          <a:ext cx="175009" cy="3768198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vert" wrap="square" rtlCol="0" anchor="ctr" anchorCtr="0"/>
        <a:lstStyle/>
        <a:p>
          <a:r>
            <a:rPr lang="sv-SE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Faktureras </a:t>
          </a:r>
          <a:r>
            <a:rPr lang="sv-SE" sz="1000">
              <a:solidFill>
                <a:schemeClr val="dk1"/>
              </a:solidFill>
              <a:latin typeface="+mn-lt"/>
              <a:ea typeface="+mn-ea"/>
              <a:cs typeface="+mn-cs"/>
            </a:rPr>
            <a:t>separat</a:t>
          </a:r>
          <a:r>
            <a:rPr lang="sv-SE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via förvaltning</a:t>
          </a:r>
          <a:endParaRPr lang="sv-SE" sz="1000">
            <a:effectLst/>
          </a:endParaRPr>
        </a:p>
      </xdr:txBody>
    </xdr:sp>
    <xdr:clientData/>
  </xdr:twoCellAnchor>
  <xdr:twoCellAnchor>
    <xdr:from>
      <xdr:col>41</xdr:col>
      <xdr:colOff>74071</xdr:colOff>
      <xdr:row>40</xdr:row>
      <xdr:rowOff>91440</xdr:rowOff>
    </xdr:from>
    <xdr:to>
      <xdr:col>42</xdr:col>
      <xdr:colOff>18042</xdr:colOff>
      <xdr:row>60</xdr:row>
      <xdr:rowOff>66821</xdr:rowOff>
    </xdr:to>
    <xdr:sp macro="" textlink="">
      <xdr:nvSpPr>
        <xdr:cNvPr id="4" name="textruta 3">
          <a:extLst>
            <a:ext uri="{FF2B5EF4-FFF2-40B4-BE49-F238E27FC236}">
              <a16:creationId xmlns:a16="http://schemas.microsoft.com/office/drawing/2014/main" id="{6C83827D-7A94-498C-8B11-92D2390874FC}"/>
            </a:ext>
          </a:extLst>
        </xdr:cNvPr>
        <xdr:cNvSpPr txBox="1"/>
      </xdr:nvSpPr>
      <xdr:spPr>
        <a:xfrm>
          <a:off x="13818646" y="6063615"/>
          <a:ext cx="886946" cy="359488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v-SE" sz="900"/>
            <a:t>För regioner direkt- upphandlas gemensamma licensavtal.  </a:t>
          </a:r>
        </a:p>
        <a:p>
          <a:r>
            <a:rPr lang="sv-SE" sz="900"/>
            <a:t>Största delen av licens- kostnaden gäller gemensamt basinnehåll som fördelas solidariskt mellan regioner baserat på invånarantal. Cirka 8-10% av licenskostnaderna är valbara. Faktureras av förvaltning</a:t>
          </a:r>
        </a:p>
      </xdr:txBody>
    </xdr:sp>
    <xdr:clientData/>
  </xdr:twoCellAnchor>
  <xdr:twoCellAnchor>
    <xdr:from>
      <xdr:col>45</xdr:col>
      <xdr:colOff>55690</xdr:colOff>
      <xdr:row>40</xdr:row>
      <xdr:rowOff>85723</xdr:rowOff>
    </xdr:from>
    <xdr:to>
      <xdr:col>45</xdr:col>
      <xdr:colOff>874060</xdr:colOff>
      <xdr:row>45</xdr:row>
      <xdr:rowOff>63499</xdr:rowOff>
    </xdr:to>
    <xdr:sp macro="" textlink="">
      <xdr:nvSpPr>
        <xdr:cNvPr id="9" name="textruta 8">
          <a:extLst>
            <a:ext uri="{FF2B5EF4-FFF2-40B4-BE49-F238E27FC236}">
              <a16:creationId xmlns:a16="http://schemas.microsoft.com/office/drawing/2014/main" id="{1FE70E30-B739-4381-AE66-BF8A82ED6853}"/>
            </a:ext>
          </a:extLst>
        </xdr:cNvPr>
        <xdr:cNvSpPr txBox="1"/>
      </xdr:nvSpPr>
      <xdr:spPr>
        <a:xfrm>
          <a:off x="14882940" y="6044140"/>
          <a:ext cx="818370" cy="87735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v-SE" sz="1000">
              <a:solidFill>
                <a:schemeClr val="dk1"/>
              </a:solidFill>
              <a:latin typeface="+mn-lt"/>
              <a:ea typeface="+mn-ea"/>
              <a:cs typeface="+mn-cs"/>
            </a:rPr>
            <a:t>Just nu enbart fakturering mot SKR</a:t>
          </a:r>
        </a:p>
        <a:p>
          <a:endParaRPr lang="sv-SE" sz="1000"/>
        </a:p>
      </xdr:txBody>
    </xdr:sp>
    <xdr:clientData/>
  </xdr:twoCellAnchor>
  <xdr:twoCellAnchor>
    <xdr:from>
      <xdr:col>33</xdr:col>
      <xdr:colOff>16565</xdr:colOff>
      <xdr:row>4</xdr:row>
      <xdr:rowOff>5715</xdr:rowOff>
    </xdr:from>
    <xdr:to>
      <xdr:col>33</xdr:col>
      <xdr:colOff>240195</xdr:colOff>
      <xdr:row>24</xdr:row>
      <xdr:rowOff>158642</xdr:rowOff>
    </xdr:to>
    <xdr:sp macro="" textlink="">
      <xdr:nvSpPr>
        <xdr:cNvPr id="18" name="textruta 17">
          <a:extLst>
            <a:ext uri="{FF2B5EF4-FFF2-40B4-BE49-F238E27FC236}">
              <a16:creationId xmlns:a16="http://schemas.microsoft.com/office/drawing/2014/main" id="{1A0D7668-91D3-4FCE-AC61-39D7E1206E5D}"/>
            </a:ext>
          </a:extLst>
        </xdr:cNvPr>
        <xdr:cNvSpPr txBox="1"/>
      </xdr:nvSpPr>
      <xdr:spPr>
        <a:xfrm>
          <a:off x="9864587" y="1355780"/>
          <a:ext cx="223630" cy="3962927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vert" wrap="square" rtlCol="0" anchor="ctr" anchorCtr="0"/>
        <a:lstStyle/>
        <a:p>
          <a:pPr marL="0" indent="0"/>
          <a:r>
            <a:rPr lang="sv-SE" sz="1000">
              <a:solidFill>
                <a:schemeClr val="dk1"/>
              </a:solidFill>
              <a:latin typeface="+mn-lt"/>
              <a:ea typeface="+mn-ea"/>
              <a:cs typeface="+mn-cs"/>
            </a:rPr>
            <a:t>Faktureras separat via förvaltning. Rörlig volymsdel tillkommer enl prislista</a:t>
          </a:r>
        </a:p>
      </xdr:txBody>
    </xdr:sp>
    <xdr:clientData/>
  </xdr:twoCellAnchor>
  <xdr:twoCellAnchor>
    <xdr:from>
      <xdr:col>41</xdr:col>
      <xdr:colOff>19051</xdr:colOff>
      <xdr:row>4</xdr:row>
      <xdr:rowOff>20955</xdr:rowOff>
    </xdr:from>
    <xdr:to>
      <xdr:col>41</xdr:col>
      <xdr:colOff>190501</xdr:colOff>
      <xdr:row>24</xdr:row>
      <xdr:rowOff>173882</xdr:rowOff>
    </xdr:to>
    <xdr:sp macro="" textlink="">
      <xdr:nvSpPr>
        <xdr:cNvPr id="19" name="textruta 18">
          <a:extLst>
            <a:ext uri="{FF2B5EF4-FFF2-40B4-BE49-F238E27FC236}">
              <a16:creationId xmlns:a16="http://schemas.microsoft.com/office/drawing/2014/main" id="{789EE9C5-4592-40C3-8119-67F187706BE7}"/>
            </a:ext>
          </a:extLst>
        </xdr:cNvPr>
        <xdr:cNvSpPr txBox="1"/>
      </xdr:nvSpPr>
      <xdr:spPr>
        <a:xfrm>
          <a:off x="13763626" y="1430655"/>
          <a:ext cx="171450" cy="3781952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vert" wrap="square" rtlCol="0" anchor="ctr" anchorCtr="0"/>
        <a:lstStyle/>
        <a:p>
          <a:pPr marL="0" indent="0"/>
          <a:r>
            <a:rPr lang="sv-SE" sz="1000">
              <a:solidFill>
                <a:schemeClr val="dk1"/>
              </a:solidFill>
              <a:latin typeface="+mn-lt"/>
              <a:ea typeface="+mn-ea"/>
              <a:cs typeface="+mn-cs"/>
            </a:rPr>
            <a:t>Faktureras separat via förvaltning</a:t>
          </a:r>
        </a:p>
        <a:p>
          <a:pPr marL="0" indent="0"/>
          <a:endParaRPr lang="sv-SE" sz="100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45</xdr:col>
      <xdr:colOff>17395</xdr:colOff>
      <xdr:row>4</xdr:row>
      <xdr:rowOff>15240</xdr:rowOff>
    </xdr:from>
    <xdr:to>
      <xdr:col>45</xdr:col>
      <xdr:colOff>238125</xdr:colOff>
      <xdr:row>24</xdr:row>
      <xdr:rowOff>150603</xdr:rowOff>
    </xdr:to>
    <xdr:sp macro="" textlink="">
      <xdr:nvSpPr>
        <xdr:cNvPr id="20" name="textruta 19">
          <a:extLst>
            <a:ext uri="{FF2B5EF4-FFF2-40B4-BE49-F238E27FC236}">
              <a16:creationId xmlns:a16="http://schemas.microsoft.com/office/drawing/2014/main" id="{ACE4C553-92DC-49F2-AF6A-462EDAC7C403}"/>
            </a:ext>
          </a:extLst>
        </xdr:cNvPr>
        <xdr:cNvSpPr txBox="1"/>
      </xdr:nvSpPr>
      <xdr:spPr>
        <a:xfrm>
          <a:off x="14838295" y="1424940"/>
          <a:ext cx="220730" cy="3764388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vert" wrap="square" rtlCol="0" anchor="ctr" anchorCtr="0"/>
        <a:lstStyle/>
        <a:p>
          <a:r>
            <a:rPr lang="sv-SE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Faktureras </a:t>
          </a:r>
          <a:r>
            <a:rPr lang="sv-SE" sz="1000">
              <a:solidFill>
                <a:schemeClr val="dk1"/>
              </a:solidFill>
              <a:latin typeface="+mn-lt"/>
              <a:ea typeface="+mn-ea"/>
              <a:cs typeface="+mn-cs"/>
            </a:rPr>
            <a:t>separat</a:t>
          </a:r>
          <a:r>
            <a:rPr lang="sv-SE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av förvaltning</a:t>
          </a:r>
          <a:endParaRPr lang="sv-SE" sz="1000">
            <a:effectLst/>
          </a:endParaRPr>
        </a:p>
      </xdr:txBody>
    </xdr:sp>
    <xdr:clientData/>
  </xdr:twoCellAnchor>
  <xdr:twoCellAnchor>
    <xdr:from>
      <xdr:col>45</xdr:col>
      <xdr:colOff>17395</xdr:colOff>
      <xdr:row>4</xdr:row>
      <xdr:rowOff>15240</xdr:rowOff>
    </xdr:from>
    <xdr:to>
      <xdr:col>45</xdr:col>
      <xdr:colOff>236220</xdr:colOff>
      <xdr:row>24</xdr:row>
      <xdr:rowOff>146793</xdr:rowOff>
    </xdr:to>
    <xdr:sp macro="" textlink="">
      <xdr:nvSpPr>
        <xdr:cNvPr id="21" name="textruta 20">
          <a:extLst>
            <a:ext uri="{FF2B5EF4-FFF2-40B4-BE49-F238E27FC236}">
              <a16:creationId xmlns:a16="http://schemas.microsoft.com/office/drawing/2014/main" id="{AAF43F93-F682-4B0C-85A1-FCF6F537CB24}"/>
            </a:ext>
          </a:extLst>
        </xdr:cNvPr>
        <xdr:cNvSpPr txBox="1"/>
      </xdr:nvSpPr>
      <xdr:spPr>
        <a:xfrm>
          <a:off x="14838295" y="1424940"/>
          <a:ext cx="218825" cy="3760578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vert" wrap="square" rtlCol="0" anchor="ctr" anchorCtr="0"/>
        <a:lstStyle/>
        <a:p>
          <a:r>
            <a:rPr lang="sv-SE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Faktureras </a:t>
          </a:r>
          <a:r>
            <a:rPr lang="sv-SE" sz="1000">
              <a:solidFill>
                <a:schemeClr val="dk1"/>
              </a:solidFill>
              <a:latin typeface="+mn-lt"/>
              <a:ea typeface="+mn-ea"/>
              <a:cs typeface="+mn-cs"/>
            </a:rPr>
            <a:t>separat</a:t>
          </a:r>
          <a:r>
            <a:rPr lang="sv-SE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via förvaltning</a:t>
          </a:r>
          <a:endParaRPr lang="sv-SE" sz="1000">
            <a:effectLst/>
          </a:endParaRPr>
        </a:p>
      </xdr:txBody>
    </xdr:sp>
    <xdr:clientData/>
  </xdr:twoCellAnchor>
  <xdr:twoCellAnchor>
    <xdr:from>
      <xdr:col>69</xdr:col>
      <xdr:colOff>57823</xdr:colOff>
      <xdr:row>4</xdr:row>
      <xdr:rowOff>12999</xdr:rowOff>
    </xdr:from>
    <xdr:to>
      <xdr:col>69</xdr:col>
      <xdr:colOff>233083</xdr:colOff>
      <xdr:row>24</xdr:row>
      <xdr:rowOff>148362</xdr:rowOff>
    </xdr:to>
    <xdr:sp macro="" textlink="">
      <xdr:nvSpPr>
        <xdr:cNvPr id="23" name="textruta 22">
          <a:extLst>
            <a:ext uri="{FF2B5EF4-FFF2-40B4-BE49-F238E27FC236}">
              <a16:creationId xmlns:a16="http://schemas.microsoft.com/office/drawing/2014/main" id="{C6772262-CCB5-462A-8249-CC3906CC4FC9}"/>
            </a:ext>
          </a:extLst>
        </xdr:cNvPr>
        <xdr:cNvSpPr txBox="1"/>
      </xdr:nvSpPr>
      <xdr:spPr>
        <a:xfrm>
          <a:off x="20452529" y="1536999"/>
          <a:ext cx="175260" cy="3945363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vert" wrap="square" rtlCol="0" anchor="ctr" anchorCtr="0"/>
        <a:lstStyle/>
        <a:p>
          <a:r>
            <a:rPr lang="sv-SE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Faktureras </a:t>
          </a:r>
          <a:r>
            <a:rPr lang="sv-SE" sz="1000">
              <a:solidFill>
                <a:schemeClr val="dk1"/>
              </a:solidFill>
              <a:latin typeface="+mn-lt"/>
              <a:ea typeface="+mn-ea"/>
              <a:cs typeface="+mn-cs"/>
            </a:rPr>
            <a:t>separat</a:t>
          </a:r>
          <a:r>
            <a:rPr lang="sv-SE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via förvaltning efter nytjad volym</a:t>
          </a:r>
          <a:endParaRPr lang="sv-SE" sz="1000">
            <a:effectLst/>
          </a:endParaRPr>
        </a:p>
      </xdr:txBody>
    </xdr:sp>
    <xdr:clientData/>
  </xdr:twoCellAnchor>
  <xdr:twoCellAnchor>
    <xdr:from>
      <xdr:col>77</xdr:col>
      <xdr:colOff>19050</xdr:colOff>
      <xdr:row>4</xdr:row>
      <xdr:rowOff>19050</xdr:rowOff>
    </xdr:from>
    <xdr:to>
      <xdr:col>77</xdr:col>
      <xdr:colOff>194310</xdr:colOff>
      <xdr:row>24</xdr:row>
      <xdr:rowOff>154413</xdr:rowOff>
    </xdr:to>
    <xdr:sp macro="" textlink="">
      <xdr:nvSpPr>
        <xdr:cNvPr id="26" name="textruta 25">
          <a:extLst>
            <a:ext uri="{FF2B5EF4-FFF2-40B4-BE49-F238E27FC236}">
              <a16:creationId xmlns:a16="http://schemas.microsoft.com/office/drawing/2014/main" id="{8902FDCC-E019-4577-9719-5FB5F6BA22D9}"/>
            </a:ext>
          </a:extLst>
        </xdr:cNvPr>
        <xdr:cNvSpPr txBox="1"/>
      </xdr:nvSpPr>
      <xdr:spPr>
        <a:xfrm>
          <a:off x="22250400" y="1371600"/>
          <a:ext cx="175260" cy="3945363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vert" wrap="square" rtlCol="0" anchor="ctr" anchorCtr="0"/>
        <a:lstStyle/>
        <a:p>
          <a:r>
            <a:rPr lang="sv-SE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Faktureras </a:t>
          </a:r>
          <a:r>
            <a:rPr lang="sv-SE" sz="1000">
              <a:solidFill>
                <a:schemeClr val="dk1"/>
              </a:solidFill>
              <a:latin typeface="+mn-lt"/>
              <a:ea typeface="+mn-ea"/>
              <a:cs typeface="+mn-cs"/>
            </a:rPr>
            <a:t>separat</a:t>
          </a:r>
          <a:r>
            <a:rPr lang="sv-SE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via förvaltning efter användning</a:t>
          </a:r>
          <a:endParaRPr lang="sv-SE" sz="1000">
            <a:effectLst/>
          </a:endParaRP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117</xdr:col>
      <xdr:colOff>26247</xdr:colOff>
      <xdr:row>7</xdr:row>
      <xdr:rowOff>19050</xdr:rowOff>
    </xdr:from>
    <xdr:to>
      <xdr:col>117</xdr:col>
      <xdr:colOff>233892</xdr:colOff>
      <xdr:row>27</xdr:row>
      <xdr:rowOff>131233</xdr:rowOff>
    </xdr:to>
    <xdr:sp macro="" textlink="">
      <xdr:nvSpPr>
        <xdr:cNvPr id="20" name="textruta 19">
          <a:extLst>
            <a:ext uri="{FF2B5EF4-FFF2-40B4-BE49-F238E27FC236}">
              <a16:creationId xmlns:a16="http://schemas.microsoft.com/office/drawing/2014/main" id="{EE110437-AEA4-42B1-891F-92D22ABE7E55}"/>
            </a:ext>
          </a:extLst>
        </xdr:cNvPr>
        <xdr:cNvSpPr txBox="1"/>
      </xdr:nvSpPr>
      <xdr:spPr>
        <a:xfrm>
          <a:off x="32516022" y="1447800"/>
          <a:ext cx="207645" cy="3912658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vert" wrap="square" rtlCol="0" anchor="ctr"/>
        <a:lstStyle/>
        <a:p>
          <a:r>
            <a:rPr lang="sv-SE" sz="1000"/>
            <a:t>Faktreras separat via förvaltning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0</xdr:rowOff>
    </xdr:from>
    <xdr:to>
      <xdr:col>0</xdr:col>
      <xdr:colOff>485775</xdr:colOff>
      <xdr:row>56</xdr:row>
      <xdr:rowOff>142875</xdr:rowOff>
    </xdr:to>
    <xdr:sp macro="" textlink="">
      <xdr:nvSpPr>
        <xdr:cNvPr id="2" name="Pil: vänster 1">
          <a:extLst>
            <a:ext uri="{FF2B5EF4-FFF2-40B4-BE49-F238E27FC236}">
              <a16:creationId xmlns:a16="http://schemas.microsoft.com/office/drawing/2014/main" id="{F4006142-D928-438E-9D2A-BFA57D4C5698}"/>
            </a:ext>
          </a:extLst>
        </xdr:cNvPr>
        <xdr:cNvSpPr/>
      </xdr:nvSpPr>
      <xdr:spPr>
        <a:xfrm>
          <a:off x="0" y="2819400"/>
          <a:ext cx="485775" cy="142875"/>
        </a:xfrm>
        <a:prstGeom prst="leftArrow">
          <a:avLst/>
        </a:prstGeom>
        <a:solidFill>
          <a:srgbClr val="C0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v-SE" sz="1100"/>
        </a:p>
      </xdr:txBody>
    </xdr:sp>
    <xdr:clientData/>
  </xdr:twoCellAnchor>
  <xdr:twoCellAnchor>
    <xdr:from>
      <xdr:col>0</xdr:col>
      <xdr:colOff>0</xdr:colOff>
      <xdr:row>58</xdr:row>
      <xdr:rowOff>0</xdr:rowOff>
    </xdr:from>
    <xdr:to>
      <xdr:col>0</xdr:col>
      <xdr:colOff>485775</xdr:colOff>
      <xdr:row>90</xdr:row>
      <xdr:rowOff>142875</xdr:rowOff>
    </xdr:to>
    <xdr:sp macro="" textlink="">
      <xdr:nvSpPr>
        <xdr:cNvPr id="3" name="Pil: vänster 2">
          <a:extLst>
            <a:ext uri="{FF2B5EF4-FFF2-40B4-BE49-F238E27FC236}">
              <a16:creationId xmlns:a16="http://schemas.microsoft.com/office/drawing/2014/main" id="{9BFF5043-D868-4017-8F9D-BE3D5860021F}"/>
            </a:ext>
          </a:extLst>
        </xdr:cNvPr>
        <xdr:cNvSpPr/>
      </xdr:nvSpPr>
      <xdr:spPr>
        <a:xfrm>
          <a:off x="0" y="3286125"/>
          <a:ext cx="485775" cy="142875"/>
        </a:xfrm>
        <a:prstGeom prst="leftArrow">
          <a:avLst/>
        </a:prstGeom>
        <a:solidFill>
          <a:srgbClr val="C0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v-SE" sz="1100"/>
        </a:p>
      </xdr:txBody>
    </xdr:sp>
    <xdr:clientData/>
  </xdr:twoCellAnchor>
  <xdr:twoCellAnchor>
    <xdr:from>
      <xdr:col>0</xdr:col>
      <xdr:colOff>0</xdr:colOff>
      <xdr:row>92</xdr:row>
      <xdr:rowOff>0</xdr:rowOff>
    </xdr:from>
    <xdr:to>
      <xdr:col>0</xdr:col>
      <xdr:colOff>485775</xdr:colOff>
      <xdr:row>114</xdr:row>
      <xdr:rowOff>142875</xdr:rowOff>
    </xdr:to>
    <xdr:sp macro="" textlink="">
      <xdr:nvSpPr>
        <xdr:cNvPr id="4" name="Pil: vänster 3">
          <a:extLst>
            <a:ext uri="{FF2B5EF4-FFF2-40B4-BE49-F238E27FC236}">
              <a16:creationId xmlns:a16="http://schemas.microsoft.com/office/drawing/2014/main" id="{950D3316-7F37-4A88-92A6-8702A93B2C53}"/>
            </a:ext>
          </a:extLst>
        </xdr:cNvPr>
        <xdr:cNvSpPr/>
      </xdr:nvSpPr>
      <xdr:spPr>
        <a:xfrm>
          <a:off x="0" y="3752850"/>
          <a:ext cx="485775" cy="142875"/>
        </a:xfrm>
        <a:prstGeom prst="leftArrow">
          <a:avLst/>
        </a:prstGeom>
        <a:solidFill>
          <a:srgbClr val="C0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v-SE" sz="1100"/>
        </a:p>
      </xdr:txBody>
    </xdr:sp>
    <xdr:clientData/>
  </xdr:twoCellAnchor>
  <xdr:twoCellAnchor>
    <xdr:from>
      <xdr:col>0</xdr:col>
      <xdr:colOff>0</xdr:colOff>
      <xdr:row>116</xdr:row>
      <xdr:rowOff>0</xdr:rowOff>
    </xdr:from>
    <xdr:to>
      <xdr:col>0</xdr:col>
      <xdr:colOff>485775</xdr:colOff>
      <xdr:row>146</xdr:row>
      <xdr:rowOff>142875</xdr:rowOff>
    </xdr:to>
    <xdr:sp macro="" textlink="">
      <xdr:nvSpPr>
        <xdr:cNvPr id="5" name="Pil: vänster 4">
          <a:extLst>
            <a:ext uri="{FF2B5EF4-FFF2-40B4-BE49-F238E27FC236}">
              <a16:creationId xmlns:a16="http://schemas.microsoft.com/office/drawing/2014/main" id="{90C5B56E-D3CE-4BD1-B852-263AE1587C84}"/>
            </a:ext>
          </a:extLst>
        </xdr:cNvPr>
        <xdr:cNvSpPr/>
      </xdr:nvSpPr>
      <xdr:spPr>
        <a:xfrm>
          <a:off x="0" y="4219575"/>
          <a:ext cx="485775" cy="142875"/>
        </a:xfrm>
        <a:prstGeom prst="leftArrow">
          <a:avLst/>
        </a:prstGeom>
        <a:solidFill>
          <a:srgbClr val="C0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v-SE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0</xdr:rowOff>
    </xdr:from>
    <xdr:to>
      <xdr:col>0</xdr:col>
      <xdr:colOff>485775</xdr:colOff>
      <xdr:row>56</xdr:row>
      <xdr:rowOff>142875</xdr:rowOff>
    </xdr:to>
    <xdr:sp macro="" textlink="">
      <xdr:nvSpPr>
        <xdr:cNvPr id="2" name="Pil: vänster 1">
          <a:extLst>
            <a:ext uri="{FF2B5EF4-FFF2-40B4-BE49-F238E27FC236}">
              <a16:creationId xmlns:a16="http://schemas.microsoft.com/office/drawing/2014/main" id="{60F5ACEC-6AEA-4CAA-9D94-7FC37D1CD0BC}"/>
            </a:ext>
          </a:extLst>
        </xdr:cNvPr>
        <xdr:cNvSpPr/>
      </xdr:nvSpPr>
      <xdr:spPr>
        <a:xfrm>
          <a:off x="0" y="2819400"/>
          <a:ext cx="485775" cy="142875"/>
        </a:xfrm>
        <a:prstGeom prst="leftArrow">
          <a:avLst/>
        </a:prstGeom>
        <a:solidFill>
          <a:srgbClr val="C0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v-SE" sz="1100"/>
        </a:p>
      </xdr:txBody>
    </xdr:sp>
    <xdr:clientData/>
  </xdr:twoCellAnchor>
  <xdr:twoCellAnchor>
    <xdr:from>
      <xdr:col>0</xdr:col>
      <xdr:colOff>0</xdr:colOff>
      <xdr:row>58</xdr:row>
      <xdr:rowOff>0</xdr:rowOff>
    </xdr:from>
    <xdr:to>
      <xdr:col>0</xdr:col>
      <xdr:colOff>485775</xdr:colOff>
      <xdr:row>90</xdr:row>
      <xdr:rowOff>142875</xdr:rowOff>
    </xdr:to>
    <xdr:sp macro="" textlink="">
      <xdr:nvSpPr>
        <xdr:cNvPr id="3" name="Pil: vänster 2">
          <a:extLst>
            <a:ext uri="{FF2B5EF4-FFF2-40B4-BE49-F238E27FC236}">
              <a16:creationId xmlns:a16="http://schemas.microsoft.com/office/drawing/2014/main" id="{220E2442-61D3-4CAE-896C-231B8961B7F3}"/>
            </a:ext>
          </a:extLst>
        </xdr:cNvPr>
        <xdr:cNvSpPr/>
      </xdr:nvSpPr>
      <xdr:spPr>
        <a:xfrm>
          <a:off x="0" y="3286125"/>
          <a:ext cx="485775" cy="142875"/>
        </a:xfrm>
        <a:prstGeom prst="leftArrow">
          <a:avLst/>
        </a:prstGeom>
        <a:solidFill>
          <a:srgbClr val="C0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v-SE" sz="1100"/>
        </a:p>
      </xdr:txBody>
    </xdr:sp>
    <xdr:clientData/>
  </xdr:twoCellAnchor>
  <xdr:twoCellAnchor>
    <xdr:from>
      <xdr:col>0</xdr:col>
      <xdr:colOff>0</xdr:colOff>
      <xdr:row>92</xdr:row>
      <xdr:rowOff>0</xdr:rowOff>
    </xdr:from>
    <xdr:to>
      <xdr:col>0</xdr:col>
      <xdr:colOff>485775</xdr:colOff>
      <xdr:row>114</xdr:row>
      <xdr:rowOff>142875</xdr:rowOff>
    </xdr:to>
    <xdr:sp macro="" textlink="">
      <xdr:nvSpPr>
        <xdr:cNvPr id="4" name="Pil: vänster 3">
          <a:extLst>
            <a:ext uri="{FF2B5EF4-FFF2-40B4-BE49-F238E27FC236}">
              <a16:creationId xmlns:a16="http://schemas.microsoft.com/office/drawing/2014/main" id="{C153F088-2BDA-47F8-9814-84D03192F3A5}"/>
            </a:ext>
          </a:extLst>
        </xdr:cNvPr>
        <xdr:cNvSpPr/>
      </xdr:nvSpPr>
      <xdr:spPr>
        <a:xfrm>
          <a:off x="0" y="3752850"/>
          <a:ext cx="485775" cy="142875"/>
        </a:xfrm>
        <a:prstGeom prst="leftArrow">
          <a:avLst/>
        </a:prstGeom>
        <a:solidFill>
          <a:srgbClr val="C0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v-SE" sz="1100"/>
        </a:p>
      </xdr:txBody>
    </xdr:sp>
    <xdr:clientData/>
  </xdr:twoCellAnchor>
  <xdr:twoCellAnchor>
    <xdr:from>
      <xdr:col>0</xdr:col>
      <xdr:colOff>0</xdr:colOff>
      <xdr:row>116</xdr:row>
      <xdr:rowOff>0</xdr:rowOff>
    </xdr:from>
    <xdr:to>
      <xdr:col>0</xdr:col>
      <xdr:colOff>485775</xdr:colOff>
      <xdr:row>146</xdr:row>
      <xdr:rowOff>142875</xdr:rowOff>
    </xdr:to>
    <xdr:sp macro="" textlink="">
      <xdr:nvSpPr>
        <xdr:cNvPr id="5" name="Pil: vänster 4">
          <a:extLst>
            <a:ext uri="{FF2B5EF4-FFF2-40B4-BE49-F238E27FC236}">
              <a16:creationId xmlns:a16="http://schemas.microsoft.com/office/drawing/2014/main" id="{2013F71D-8D0D-406B-8D27-7DF7C1E09DE8}"/>
            </a:ext>
          </a:extLst>
        </xdr:cNvPr>
        <xdr:cNvSpPr/>
      </xdr:nvSpPr>
      <xdr:spPr>
        <a:xfrm>
          <a:off x="0" y="4219575"/>
          <a:ext cx="485775" cy="142875"/>
        </a:xfrm>
        <a:prstGeom prst="leftArrow">
          <a:avLst/>
        </a:prstGeom>
        <a:solidFill>
          <a:srgbClr val="C0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v-SE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0</xdr:rowOff>
    </xdr:from>
    <xdr:to>
      <xdr:col>0</xdr:col>
      <xdr:colOff>485775</xdr:colOff>
      <xdr:row>56</xdr:row>
      <xdr:rowOff>142875</xdr:rowOff>
    </xdr:to>
    <xdr:sp macro="" textlink="">
      <xdr:nvSpPr>
        <xdr:cNvPr id="2" name="Pil: vänster 1">
          <a:extLst>
            <a:ext uri="{FF2B5EF4-FFF2-40B4-BE49-F238E27FC236}">
              <a16:creationId xmlns:a16="http://schemas.microsoft.com/office/drawing/2014/main" id="{202482F0-53B6-4A41-BAD1-00E59DB23B46}"/>
            </a:ext>
          </a:extLst>
        </xdr:cNvPr>
        <xdr:cNvSpPr/>
      </xdr:nvSpPr>
      <xdr:spPr>
        <a:xfrm>
          <a:off x="0" y="2819400"/>
          <a:ext cx="485775" cy="142875"/>
        </a:xfrm>
        <a:prstGeom prst="leftArrow">
          <a:avLst/>
        </a:prstGeom>
        <a:solidFill>
          <a:srgbClr val="C0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v-SE" sz="1100"/>
        </a:p>
      </xdr:txBody>
    </xdr:sp>
    <xdr:clientData/>
  </xdr:twoCellAnchor>
  <xdr:twoCellAnchor>
    <xdr:from>
      <xdr:col>0</xdr:col>
      <xdr:colOff>0</xdr:colOff>
      <xdr:row>58</xdr:row>
      <xdr:rowOff>0</xdr:rowOff>
    </xdr:from>
    <xdr:to>
      <xdr:col>0</xdr:col>
      <xdr:colOff>485775</xdr:colOff>
      <xdr:row>90</xdr:row>
      <xdr:rowOff>142875</xdr:rowOff>
    </xdr:to>
    <xdr:sp macro="" textlink="">
      <xdr:nvSpPr>
        <xdr:cNvPr id="3" name="Pil: vänster 2">
          <a:extLst>
            <a:ext uri="{FF2B5EF4-FFF2-40B4-BE49-F238E27FC236}">
              <a16:creationId xmlns:a16="http://schemas.microsoft.com/office/drawing/2014/main" id="{E43DDE1F-B2EA-43B7-AD50-C53AF5014140}"/>
            </a:ext>
          </a:extLst>
        </xdr:cNvPr>
        <xdr:cNvSpPr/>
      </xdr:nvSpPr>
      <xdr:spPr>
        <a:xfrm>
          <a:off x="0" y="3286125"/>
          <a:ext cx="485775" cy="142875"/>
        </a:xfrm>
        <a:prstGeom prst="leftArrow">
          <a:avLst/>
        </a:prstGeom>
        <a:solidFill>
          <a:srgbClr val="C0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v-SE" sz="1100"/>
        </a:p>
      </xdr:txBody>
    </xdr:sp>
    <xdr:clientData/>
  </xdr:twoCellAnchor>
  <xdr:twoCellAnchor>
    <xdr:from>
      <xdr:col>0</xdr:col>
      <xdr:colOff>0</xdr:colOff>
      <xdr:row>92</xdr:row>
      <xdr:rowOff>0</xdr:rowOff>
    </xdr:from>
    <xdr:to>
      <xdr:col>0</xdr:col>
      <xdr:colOff>485775</xdr:colOff>
      <xdr:row>114</xdr:row>
      <xdr:rowOff>142875</xdr:rowOff>
    </xdr:to>
    <xdr:sp macro="" textlink="">
      <xdr:nvSpPr>
        <xdr:cNvPr id="4" name="Pil: vänster 3">
          <a:extLst>
            <a:ext uri="{FF2B5EF4-FFF2-40B4-BE49-F238E27FC236}">
              <a16:creationId xmlns:a16="http://schemas.microsoft.com/office/drawing/2014/main" id="{76EA1DB9-4C41-493E-9B91-C5D9A919D6D9}"/>
            </a:ext>
          </a:extLst>
        </xdr:cNvPr>
        <xdr:cNvSpPr/>
      </xdr:nvSpPr>
      <xdr:spPr>
        <a:xfrm>
          <a:off x="0" y="3752850"/>
          <a:ext cx="485775" cy="142875"/>
        </a:xfrm>
        <a:prstGeom prst="leftArrow">
          <a:avLst/>
        </a:prstGeom>
        <a:solidFill>
          <a:srgbClr val="C0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v-SE" sz="1100"/>
        </a:p>
      </xdr:txBody>
    </xdr:sp>
    <xdr:clientData/>
  </xdr:twoCellAnchor>
  <xdr:twoCellAnchor>
    <xdr:from>
      <xdr:col>0</xdr:col>
      <xdr:colOff>0</xdr:colOff>
      <xdr:row>116</xdr:row>
      <xdr:rowOff>0</xdr:rowOff>
    </xdr:from>
    <xdr:to>
      <xdr:col>0</xdr:col>
      <xdr:colOff>485775</xdr:colOff>
      <xdr:row>146</xdr:row>
      <xdr:rowOff>142875</xdr:rowOff>
    </xdr:to>
    <xdr:sp macro="" textlink="">
      <xdr:nvSpPr>
        <xdr:cNvPr id="5" name="Pil: vänster 4">
          <a:extLst>
            <a:ext uri="{FF2B5EF4-FFF2-40B4-BE49-F238E27FC236}">
              <a16:creationId xmlns:a16="http://schemas.microsoft.com/office/drawing/2014/main" id="{5A832F23-26E7-4CD4-BCF1-98AC73B23F58}"/>
            </a:ext>
          </a:extLst>
        </xdr:cNvPr>
        <xdr:cNvSpPr/>
      </xdr:nvSpPr>
      <xdr:spPr>
        <a:xfrm>
          <a:off x="0" y="4219575"/>
          <a:ext cx="485775" cy="142875"/>
        </a:xfrm>
        <a:prstGeom prst="leftArrow">
          <a:avLst/>
        </a:prstGeom>
        <a:solidFill>
          <a:srgbClr val="C0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v-SE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0</xdr:rowOff>
    </xdr:from>
    <xdr:to>
      <xdr:col>0</xdr:col>
      <xdr:colOff>485775</xdr:colOff>
      <xdr:row>57</xdr:row>
      <xdr:rowOff>142875</xdr:rowOff>
    </xdr:to>
    <xdr:sp macro="" textlink="">
      <xdr:nvSpPr>
        <xdr:cNvPr id="2" name="Pil: vänster 1">
          <a:extLst>
            <a:ext uri="{FF2B5EF4-FFF2-40B4-BE49-F238E27FC236}">
              <a16:creationId xmlns:a16="http://schemas.microsoft.com/office/drawing/2014/main" id="{82D65BC0-8E95-47B9-86C9-F3D85DB0005B}"/>
            </a:ext>
          </a:extLst>
        </xdr:cNvPr>
        <xdr:cNvSpPr/>
      </xdr:nvSpPr>
      <xdr:spPr>
        <a:xfrm>
          <a:off x="0" y="2819400"/>
          <a:ext cx="485775" cy="142875"/>
        </a:xfrm>
        <a:prstGeom prst="leftArrow">
          <a:avLst/>
        </a:prstGeom>
        <a:solidFill>
          <a:srgbClr val="C0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v-SE" sz="1100"/>
        </a:p>
      </xdr:txBody>
    </xdr:sp>
    <xdr:clientData/>
  </xdr:twoCellAnchor>
  <xdr:twoCellAnchor>
    <xdr:from>
      <xdr:col>0</xdr:col>
      <xdr:colOff>0</xdr:colOff>
      <xdr:row>59</xdr:row>
      <xdr:rowOff>0</xdr:rowOff>
    </xdr:from>
    <xdr:to>
      <xdr:col>0</xdr:col>
      <xdr:colOff>485775</xdr:colOff>
      <xdr:row>91</xdr:row>
      <xdr:rowOff>142875</xdr:rowOff>
    </xdr:to>
    <xdr:sp macro="" textlink="">
      <xdr:nvSpPr>
        <xdr:cNvPr id="3" name="Pil: vänster 2">
          <a:extLst>
            <a:ext uri="{FF2B5EF4-FFF2-40B4-BE49-F238E27FC236}">
              <a16:creationId xmlns:a16="http://schemas.microsoft.com/office/drawing/2014/main" id="{060A2B3F-FB78-4EF1-9223-613F83C383E3}"/>
            </a:ext>
          </a:extLst>
        </xdr:cNvPr>
        <xdr:cNvSpPr/>
      </xdr:nvSpPr>
      <xdr:spPr>
        <a:xfrm>
          <a:off x="0" y="3286125"/>
          <a:ext cx="485775" cy="142875"/>
        </a:xfrm>
        <a:prstGeom prst="leftArrow">
          <a:avLst/>
        </a:prstGeom>
        <a:solidFill>
          <a:srgbClr val="C0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v-SE" sz="1100"/>
        </a:p>
      </xdr:txBody>
    </xdr:sp>
    <xdr:clientData/>
  </xdr:twoCellAnchor>
  <xdr:twoCellAnchor>
    <xdr:from>
      <xdr:col>0</xdr:col>
      <xdr:colOff>0</xdr:colOff>
      <xdr:row>93</xdr:row>
      <xdr:rowOff>0</xdr:rowOff>
    </xdr:from>
    <xdr:to>
      <xdr:col>0</xdr:col>
      <xdr:colOff>485775</xdr:colOff>
      <xdr:row>115</xdr:row>
      <xdr:rowOff>142875</xdr:rowOff>
    </xdr:to>
    <xdr:sp macro="" textlink="">
      <xdr:nvSpPr>
        <xdr:cNvPr id="4" name="Pil: vänster 3">
          <a:extLst>
            <a:ext uri="{FF2B5EF4-FFF2-40B4-BE49-F238E27FC236}">
              <a16:creationId xmlns:a16="http://schemas.microsoft.com/office/drawing/2014/main" id="{DFFDCA09-BBC0-48E5-914C-3DB0FFB01549}"/>
            </a:ext>
          </a:extLst>
        </xdr:cNvPr>
        <xdr:cNvSpPr/>
      </xdr:nvSpPr>
      <xdr:spPr>
        <a:xfrm>
          <a:off x="0" y="3752850"/>
          <a:ext cx="485775" cy="142875"/>
        </a:xfrm>
        <a:prstGeom prst="leftArrow">
          <a:avLst/>
        </a:prstGeom>
        <a:solidFill>
          <a:srgbClr val="C0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v-SE" sz="1100"/>
        </a:p>
      </xdr:txBody>
    </xdr:sp>
    <xdr:clientData/>
  </xdr:twoCellAnchor>
  <xdr:twoCellAnchor>
    <xdr:from>
      <xdr:col>0</xdr:col>
      <xdr:colOff>0</xdr:colOff>
      <xdr:row>117</xdr:row>
      <xdr:rowOff>0</xdr:rowOff>
    </xdr:from>
    <xdr:to>
      <xdr:col>0</xdr:col>
      <xdr:colOff>485775</xdr:colOff>
      <xdr:row>147</xdr:row>
      <xdr:rowOff>142875</xdr:rowOff>
    </xdr:to>
    <xdr:sp macro="" textlink="">
      <xdr:nvSpPr>
        <xdr:cNvPr id="5" name="Pil: vänster 4">
          <a:extLst>
            <a:ext uri="{FF2B5EF4-FFF2-40B4-BE49-F238E27FC236}">
              <a16:creationId xmlns:a16="http://schemas.microsoft.com/office/drawing/2014/main" id="{D3AF4E34-8652-4D88-886A-E4206C57EC82}"/>
            </a:ext>
          </a:extLst>
        </xdr:cNvPr>
        <xdr:cNvSpPr/>
      </xdr:nvSpPr>
      <xdr:spPr>
        <a:xfrm>
          <a:off x="0" y="4219575"/>
          <a:ext cx="485775" cy="142875"/>
        </a:xfrm>
        <a:prstGeom prst="leftArrow">
          <a:avLst/>
        </a:prstGeom>
        <a:solidFill>
          <a:srgbClr val="C0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v-SE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0</xdr:rowOff>
    </xdr:from>
    <xdr:to>
      <xdr:col>0</xdr:col>
      <xdr:colOff>485775</xdr:colOff>
      <xdr:row>56</xdr:row>
      <xdr:rowOff>142875</xdr:rowOff>
    </xdr:to>
    <xdr:sp macro="" textlink="">
      <xdr:nvSpPr>
        <xdr:cNvPr id="2" name="Pil: vänster 1">
          <a:extLst>
            <a:ext uri="{FF2B5EF4-FFF2-40B4-BE49-F238E27FC236}">
              <a16:creationId xmlns:a16="http://schemas.microsoft.com/office/drawing/2014/main" id="{D322C6C6-DD5C-4DDA-972F-F3D7B33C94FA}"/>
            </a:ext>
          </a:extLst>
        </xdr:cNvPr>
        <xdr:cNvSpPr/>
      </xdr:nvSpPr>
      <xdr:spPr>
        <a:xfrm>
          <a:off x="0" y="2819400"/>
          <a:ext cx="485775" cy="142875"/>
        </a:xfrm>
        <a:prstGeom prst="leftArrow">
          <a:avLst/>
        </a:prstGeom>
        <a:solidFill>
          <a:srgbClr val="C0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v-SE" sz="1100"/>
        </a:p>
      </xdr:txBody>
    </xdr:sp>
    <xdr:clientData/>
  </xdr:twoCellAnchor>
  <xdr:twoCellAnchor>
    <xdr:from>
      <xdr:col>0</xdr:col>
      <xdr:colOff>0</xdr:colOff>
      <xdr:row>58</xdr:row>
      <xdr:rowOff>0</xdr:rowOff>
    </xdr:from>
    <xdr:to>
      <xdr:col>0</xdr:col>
      <xdr:colOff>485775</xdr:colOff>
      <xdr:row>90</xdr:row>
      <xdr:rowOff>142875</xdr:rowOff>
    </xdr:to>
    <xdr:sp macro="" textlink="">
      <xdr:nvSpPr>
        <xdr:cNvPr id="3" name="Pil: vänster 2">
          <a:extLst>
            <a:ext uri="{FF2B5EF4-FFF2-40B4-BE49-F238E27FC236}">
              <a16:creationId xmlns:a16="http://schemas.microsoft.com/office/drawing/2014/main" id="{318CFB4D-12F9-4143-BBF7-8A881811CEA5}"/>
            </a:ext>
          </a:extLst>
        </xdr:cNvPr>
        <xdr:cNvSpPr/>
      </xdr:nvSpPr>
      <xdr:spPr>
        <a:xfrm>
          <a:off x="0" y="3286125"/>
          <a:ext cx="485775" cy="142875"/>
        </a:xfrm>
        <a:prstGeom prst="leftArrow">
          <a:avLst/>
        </a:prstGeom>
        <a:solidFill>
          <a:srgbClr val="C0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v-SE" sz="1100"/>
        </a:p>
      </xdr:txBody>
    </xdr:sp>
    <xdr:clientData/>
  </xdr:twoCellAnchor>
  <xdr:twoCellAnchor>
    <xdr:from>
      <xdr:col>0</xdr:col>
      <xdr:colOff>0</xdr:colOff>
      <xdr:row>92</xdr:row>
      <xdr:rowOff>0</xdr:rowOff>
    </xdr:from>
    <xdr:to>
      <xdr:col>0</xdr:col>
      <xdr:colOff>485775</xdr:colOff>
      <xdr:row>114</xdr:row>
      <xdr:rowOff>142875</xdr:rowOff>
    </xdr:to>
    <xdr:sp macro="" textlink="">
      <xdr:nvSpPr>
        <xdr:cNvPr id="4" name="Pil: vänster 3">
          <a:extLst>
            <a:ext uri="{FF2B5EF4-FFF2-40B4-BE49-F238E27FC236}">
              <a16:creationId xmlns:a16="http://schemas.microsoft.com/office/drawing/2014/main" id="{7EE4BD24-CBBE-4B32-814A-952B9FFDBFAD}"/>
            </a:ext>
          </a:extLst>
        </xdr:cNvPr>
        <xdr:cNvSpPr/>
      </xdr:nvSpPr>
      <xdr:spPr>
        <a:xfrm>
          <a:off x="0" y="3752850"/>
          <a:ext cx="485775" cy="142875"/>
        </a:xfrm>
        <a:prstGeom prst="leftArrow">
          <a:avLst/>
        </a:prstGeom>
        <a:solidFill>
          <a:srgbClr val="C0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v-SE" sz="1100"/>
        </a:p>
      </xdr:txBody>
    </xdr:sp>
    <xdr:clientData/>
  </xdr:twoCellAnchor>
  <xdr:twoCellAnchor>
    <xdr:from>
      <xdr:col>0</xdr:col>
      <xdr:colOff>0</xdr:colOff>
      <xdr:row>116</xdr:row>
      <xdr:rowOff>0</xdr:rowOff>
    </xdr:from>
    <xdr:to>
      <xdr:col>0</xdr:col>
      <xdr:colOff>485775</xdr:colOff>
      <xdr:row>146</xdr:row>
      <xdr:rowOff>142875</xdr:rowOff>
    </xdr:to>
    <xdr:sp macro="" textlink="">
      <xdr:nvSpPr>
        <xdr:cNvPr id="5" name="Pil: vänster 4">
          <a:extLst>
            <a:ext uri="{FF2B5EF4-FFF2-40B4-BE49-F238E27FC236}">
              <a16:creationId xmlns:a16="http://schemas.microsoft.com/office/drawing/2014/main" id="{F84D8DC1-BE6E-4A75-B72F-8BC942D2AE9E}"/>
            </a:ext>
          </a:extLst>
        </xdr:cNvPr>
        <xdr:cNvSpPr/>
      </xdr:nvSpPr>
      <xdr:spPr>
        <a:xfrm>
          <a:off x="0" y="4219575"/>
          <a:ext cx="485775" cy="142875"/>
        </a:xfrm>
        <a:prstGeom prst="leftArrow">
          <a:avLst/>
        </a:prstGeom>
        <a:solidFill>
          <a:srgbClr val="C0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v-SE" sz="110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0</xdr:rowOff>
    </xdr:from>
    <xdr:to>
      <xdr:col>0</xdr:col>
      <xdr:colOff>485775</xdr:colOff>
      <xdr:row>56</xdr:row>
      <xdr:rowOff>142875</xdr:rowOff>
    </xdr:to>
    <xdr:sp macro="" textlink="">
      <xdr:nvSpPr>
        <xdr:cNvPr id="2" name="Pil: vänster 1">
          <a:extLst>
            <a:ext uri="{FF2B5EF4-FFF2-40B4-BE49-F238E27FC236}">
              <a16:creationId xmlns:a16="http://schemas.microsoft.com/office/drawing/2014/main" id="{04215ADE-79C0-4E2E-9841-8B3598B186C4}"/>
            </a:ext>
          </a:extLst>
        </xdr:cNvPr>
        <xdr:cNvSpPr/>
      </xdr:nvSpPr>
      <xdr:spPr>
        <a:xfrm>
          <a:off x="0" y="2819400"/>
          <a:ext cx="485775" cy="142875"/>
        </a:xfrm>
        <a:prstGeom prst="leftArrow">
          <a:avLst/>
        </a:prstGeom>
        <a:solidFill>
          <a:srgbClr val="C0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v-SE" sz="1100"/>
        </a:p>
      </xdr:txBody>
    </xdr:sp>
    <xdr:clientData/>
  </xdr:twoCellAnchor>
  <xdr:twoCellAnchor>
    <xdr:from>
      <xdr:col>0</xdr:col>
      <xdr:colOff>0</xdr:colOff>
      <xdr:row>58</xdr:row>
      <xdr:rowOff>0</xdr:rowOff>
    </xdr:from>
    <xdr:to>
      <xdr:col>0</xdr:col>
      <xdr:colOff>485775</xdr:colOff>
      <xdr:row>90</xdr:row>
      <xdr:rowOff>142875</xdr:rowOff>
    </xdr:to>
    <xdr:sp macro="" textlink="">
      <xdr:nvSpPr>
        <xdr:cNvPr id="3" name="Pil: vänster 2">
          <a:extLst>
            <a:ext uri="{FF2B5EF4-FFF2-40B4-BE49-F238E27FC236}">
              <a16:creationId xmlns:a16="http://schemas.microsoft.com/office/drawing/2014/main" id="{08C66535-7DAA-48EE-8215-112C4744286C}"/>
            </a:ext>
          </a:extLst>
        </xdr:cNvPr>
        <xdr:cNvSpPr/>
      </xdr:nvSpPr>
      <xdr:spPr>
        <a:xfrm>
          <a:off x="0" y="3286125"/>
          <a:ext cx="485775" cy="142875"/>
        </a:xfrm>
        <a:prstGeom prst="leftArrow">
          <a:avLst/>
        </a:prstGeom>
        <a:solidFill>
          <a:srgbClr val="C0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v-SE" sz="1100"/>
        </a:p>
      </xdr:txBody>
    </xdr:sp>
    <xdr:clientData/>
  </xdr:twoCellAnchor>
  <xdr:twoCellAnchor>
    <xdr:from>
      <xdr:col>0</xdr:col>
      <xdr:colOff>0</xdr:colOff>
      <xdr:row>92</xdr:row>
      <xdr:rowOff>0</xdr:rowOff>
    </xdr:from>
    <xdr:to>
      <xdr:col>0</xdr:col>
      <xdr:colOff>485775</xdr:colOff>
      <xdr:row>114</xdr:row>
      <xdr:rowOff>142875</xdr:rowOff>
    </xdr:to>
    <xdr:sp macro="" textlink="">
      <xdr:nvSpPr>
        <xdr:cNvPr id="4" name="Pil: vänster 3">
          <a:extLst>
            <a:ext uri="{FF2B5EF4-FFF2-40B4-BE49-F238E27FC236}">
              <a16:creationId xmlns:a16="http://schemas.microsoft.com/office/drawing/2014/main" id="{C5CA34B2-B787-4208-A67B-BCFDA06EDB6C}"/>
            </a:ext>
          </a:extLst>
        </xdr:cNvPr>
        <xdr:cNvSpPr/>
      </xdr:nvSpPr>
      <xdr:spPr>
        <a:xfrm>
          <a:off x="0" y="3752850"/>
          <a:ext cx="485775" cy="142875"/>
        </a:xfrm>
        <a:prstGeom prst="leftArrow">
          <a:avLst/>
        </a:prstGeom>
        <a:solidFill>
          <a:srgbClr val="C0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v-SE" sz="1100"/>
        </a:p>
      </xdr:txBody>
    </xdr:sp>
    <xdr:clientData/>
  </xdr:twoCellAnchor>
  <xdr:twoCellAnchor>
    <xdr:from>
      <xdr:col>0</xdr:col>
      <xdr:colOff>0</xdr:colOff>
      <xdr:row>116</xdr:row>
      <xdr:rowOff>0</xdr:rowOff>
    </xdr:from>
    <xdr:to>
      <xdr:col>0</xdr:col>
      <xdr:colOff>485775</xdr:colOff>
      <xdr:row>146</xdr:row>
      <xdr:rowOff>142875</xdr:rowOff>
    </xdr:to>
    <xdr:sp macro="" textlink="">
      <xdr:nvSpPr>
        <xdr:cNvPr id="5" name="Pil: vänster 4">
          <a:extLst>
            <a:ext uri="{FF2B5EF4-FFF2-40B4-BE49-F238E27FC236}">
              <a16:creationId xmlns:a16="http://schemas.microsoft.com/office/drawing/2014/main" id="{0418A9EA-5CCA-4EFE-8C0A-C0EA1BCE3D23}"/>
            </a:ext>
          </a:extLst>
        </xdr:cNvPr>
        <xdr:cNvSpPr/>
      </xdr:nvSpPr>
      <xdr:spPr>
        <a:xfrm>
          <a:off x="0" y="4219575"/>
          <a:ext cx="485775" cy="142875"/>
        </a:xfrm>
        <a:prstGeom prst="leftArrow">
          <a:avLst/>
        </a:prstGeom>
        <a:solidFill>
          <a:srgbClr val="C0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v-SE" sz="110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0</xdr:rowOff>
    </xdr:from>
    <xdr:to>
      <xdr:col>0</xdr:col>
      <xdr:colOff>485775</xdr:colOff>
      <xdr:row>56</xdr:row>
      <xdr:rowOff>142875</xdr:rowOff>
    </xdr:to>
    <xdr:sp macro="" textlink="">
      <xdr:nvSpPr>
        <xdr:cNvPr id="2" name="Pil: vänster 1">
          <a:extLst>
            <a:ext uri="{FF2B5EF4-FFF2-40B4-BE49-F238E27FC236}">
              <a16:creationId xmlns:a16="http://schemas.microsoft.com/office/drawing/2014/main" id="{DD1FA42B-68FA-4F64-8898-7AE4D30C41B3}"/>
            </a:ext>
          </a:extLst>
        </xdr:cNvPr>
        <xdr:cNvSpPr/>
      </xdr:nvSpPr>
      <xdr:spPr>
        <a:xfrm>
          <a:off x="0" y="2819400"/>
          <a:ext cx="485775" cy="142875"/>
        </a:xfrm>
        <a:prstGeom prst="leftArrow">
          <a:avLst/>
        </a:prstGeom>
        <a:solidFill>
          <a:srgbClr val="C0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v-SE" sz="1100"/>
        </a:p>
      </xdr:txBody>
    </xdr:sp>
    <xdr:clientData/>
  </xdr:twoCellAnchor>
  <xdr:twoCellAnchor>
    <xdr:from>
      <xdr:col>0</xdr:col>
      <xdr:colOff>0</xdr:colOff>
      <xdr:row>58</xdr:row>
      <xdr:rowOff>0</xdr:rowOff>
    </xdr:from>
    <xdr:to>
      <xdr:col>0</xdr:col>
      <xdr:colOff>485775</xdr:colOff>
      <xdr:row>90</xdr:row>
      <xdr:rowOff>142875</xdr:rowOff>
    </xdr:to>
    <xdr:sp macro="" textlink="">
      <xdr:nvSpPr>
        <xdr:cNvPr id="3" name="Pil: vänster 2">
          <a:extLst>
            <a:ext uri="{FF2B5EF4-FFF2-40B4-BE49-F238E27FC236}">
              <a16:creationId xmlns:a16="http://schemas.microsoft.com/office/drawing/2014/main" id="{B659BD10-34E7-4329-BF0F-582CD60E3ECC}"/>
            </a:ext>
          </a:extLst>
        </xdr:cNvPr>
        <xdr:cNvSpPr/>
      </xdr:nvSpPr>
      <xdr:spPr>
        <a:xfrm>
          <a:off x="0" y="3286125"/>
          <a:ext cx="485775" cy="142875"/>
        </a:xfrm>
        <a:prstGeom prst="leftArrow">
          <a:avLst/>
        </a:prstGeom>
        <a:solidFill>
          <a:srgbClr val="C0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v-SE" sz="1100"/>
        </a:p>
      </xdr:txBody>
    </xdr:sp>
    <xdr:clientData/>
  </xdr:twoCellAnchor>
  <xdr:twoCellAnchor>
    <xdr:from>
      <xdr:col>0</xdr:col>
      <xdr:colOff>0</xdr:colOff>
      <xdr:row>92</xdr:row>
      <xdr:rowOff>0</xdr:rowOff>
    </xdr:from>
    <xdr:to>
      <xdr:col>0</xdr:col>
      <xdr:colOff>485775</xdr:colOff>
      <xdr:row>114</xdr:row>
      <xdr:rowOff>142875</xdr:rowOff>
    </xdr:to>
    <xdr:sp macro="" textlink="">
      <xdr:nvSpPr>
        <xdr:cNvPr id="4" name="Pil: vänster 3">
          <a:extLst>
            <a:ext uri="{FF2B5EF4-FFF2-40B4-BE49-F238E27FC236}">
              <a16:creationId xmlns:a16="http://schemas.microsoft.com/office/drawing/2014/main" id="{39066D91-B932-480A-B1EE-0BEB6B3FE129}"/>
            </a:ext>
          </a:extLst>
        </xdr:cNvPr>
        <xdr:cNvSpPr/>
      </xdr:nvSpPr>
      <xdr:spPr>
        <a:xfrm>
          <a:off x="0" y="3752850"/>
          <a:ext cx="485775" cy="142875"/>
        </a:xfrm>
        <a:prstGeom prst="leftArrow">
          <a:avLst/>
        </a:prstGeom>
        <a:solidFill>
          <a:srgbClr val="C0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v-SE" sz="1100"/>
        </a:p>
      </xdr:txBody>
    </xdr:sp>
    <xdr:clientData/>
  </xdr:twoCellAnchor>
  <xdr:twoCellAnchor>
    <xdr:from>
      <xdr:col>0</xdr:col>
      <xdr:colOff>0</xdr:colOff>
      <xdr:row>116</xdr:row>
      <xdr:rowOff>0</xdr:rowOff>
    </xdr:from>
    <xdr:to>
      <xdr:col>0</xdr:col>
      <xdr:colOff>485775</xdr:colOff>
      <xdr:row>146</xdr:row>
      <xdr:rowOff>142875</xdr:rowOff>
    </xdr:to>
    <xdr:sp macro="" textlink="">
      <xdr:nvSpPr>
        <xdr:cNvPr id="5" name="Pil: vänster 4">
          <a:extLst>
            <a:ext uri="{FF2B5EF4-FFF2-40B4-BE49-F238E27FC236}">
              <a16:creationId xmlns:a16="http://schemas.microsoft.com/office/drawing/2014/main" id="{7478EA27-5036-4784-8DCE-72B918BB5889}"/>
            </a:ext>
          </a:extLst>
        </xdr:cNvPr>
        <xdr:cNvSpPr/>
      </xdr:nvSpPr>
      <xdr:spPr>
        <a:xfrm>
          <a:off x="0" y="4219575"/>
          <a:ext cx="485775" cy="142875"/>
        </a:xfrm>
        <a:prstGeom prst="leftArrow">
          <a:avLst/>
        </a:prstGeom>
        <a:solidFill>
          <a:srgbClr val="C0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v-SE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3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4.bin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3.xml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8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1F239B-EAC5-4193-9855-F2945E96C17E}">
  <sheetPr>
    <tabColor rgb="FF92D050"/>
  </sheetPr>
  <dimension ref="A1:K147"/>
  <sheetViews>
    <sheetView showZeros="0" topLeftCell="B1" workbookViewId="0">
      <selection activeCell="D68" sqref="D68"/>
    </sheetView>
  </sheetViews>
  <sheetFormatPr defaultRowHeight="15" outlineLevelRow="1" x14ac:dyDescent="0.25"/>
  <cols>
    <col min="1" max="1" width="21" customWidth="1"/>
    <col min="2" max="2" width="29.7109375" customWidth="1"/>
    <col min="3" max="3" width="44.85546875" bestFit="1" customWidth="1"/>
    <col min="4" max="4" width="26.28515625" customWidth="1"/>
    <col min="6" max="6" width="28.85546875" customWidth="1"/>
    <col min="7" max="7" width="5.28515625" customWidth="1"/>
    <col min="8" max="8" width="21.7109375" bestFit="1" customWidth="1"/>
    <col min="9" max="9" width="4.7109375" customWidth="1"/>
    <col min="10" max="10" width="24.28515625" bestFit="1" customWidth="1"/>
    <col min="11" max="11" width="4.7109375" customWidth="1"/>
  </cols>
  <sheetData>
    <row r="1" spans="1:11" ht="40.700000000000003" customHeight="1" thickBot="1" x14ac:dyDescent="0.55000000000000004">
      <c r="C1" s="60" t="str">
        <f>'Gemensamma Tjänster'!B9</f>
        <v>Region Stockholm</v>
      </c>
    </row>
    <row r="2" spans="1:11" ht="92.25" customHeight="1" x14ac:dyDescent="0.4">
      <c r="C2" s="341" t="s">
        <v>64</v>
      </c>
      <c r="D2" s="342"/>
      <c r="E2" s="342"/>
      <c r="F2" s="342"/>
      <c r="G2" s="342"/>
      <c r="H2" s="342"/>
      <c r="I2" s="342"/>
      <c r="J2" s="343"/>
    </row>
    <row r="3" spans="1:11" ht="21.75" customHeight="1" thickBot="1" x14ac:dyDescent="0.3">
      <c r="A3" s="347" t="s">
        <v>45</v>
      </c>
      <c r="B3" s="347" t="s">
        <v>45</v>
      </c>
      <c r="C3" s="344" t="s">
        <v>46</v>
      </c>
      <c r="D3" s="345"/>
      <c r="E3" s="345"/>
      <c r="F3" s="345"/>
      <c r="G3" s="345"/>
      <c r="H3" s="345"/>
      <c r="I3" s="345"/>
      <c r="J3" s="346"/>
    </row>
    <row r="4" spans="1:11" x14ac:dyDescent="0.25">
      <c r="A4" s="347"/>
      <c r="B4" s="347"/>
    </row>
    <row r="5" spans="1:11" ht="15.75" x14ac:dyDescent="0.25">
      <c r="A5" s="347"/>
      <c r="B5" s="347"/>
      <c r="D5" s="53" t="s">
        <v>198</v>
      </c>
      <c r="E5" s="58"/>
      <c r="F5" s="53"/>
      <c r="G5" s="53"/>
      <c r="H5" s="59"/>
      <c r="I5" s="53"/>
      <c r="J5" s="53"/>
      <c r="K5" s="7"/>
    </row>
    <row r="6" spans="1:11" ht="15.75" thickBot="1" x14ac:dyDescent="0.3">
      <c r="A6" s="347"/>
      <c r="B6" s="347"/>
    </row>
    <row r="7" spans="1:11" ht="31.5" x14ac:dyDescent="0.35">
      <c r="A7" s="347"/>
      <c r="B7" s="347"/>
      <c r="C7" s="154" t="s">
        <v>34</v>
      </c>
      <c r="D7" s="155">
        <f>SUM(D8:D55)</f>
        <v>145156837.88818261</v>
      </c>
      <c r="E7" s="156"/>
      <c r="F7" s="112" t="s">
        <v>40</v>
      </c>
      <c r="G7" s="112"/>
      <c r="H7" s="112" t="s">
        <v>41</v>
      </c>
      <c r="I7" s="157"/>
      <c r="J7" s="287" t="s">
        <v>50</v>
      </c>
      <c r="K7" s="54"/>
    </row>
    <row r="8" spans="1:11" ht="15" hidden="1" customHeight="1" outlineLevel="1" x14ac:dyDescent="0.25">
      <c r="C8" s="158" t="str">
        <f>'Gemensamma Tjänster'!E2</f>
        <v>Identifierings-tjänster SITHS</v>
      </c>
      <c r="D8" s="159">
        <f>'Gemensamma Tjänster'!E9</f>
        <v>9731743.6373882834</v>
      </c>
      <c r="E8" s="114"/>
      <c r="F8" s="114" t="str">
        <f>'Gemensamma Tjänster'!E31</f>
        <v>Kvartal förskott</v>
      </c>
      <c r="G8" s="114"/>
      <c r="H8" s="114" t="str">
        <f>'Gemensamma Tjänster'!E32</f>
        <v>Dec,Mar,Jun,Sep</v>
      </c>
      <c r="I8" s="114"/>
      <c r="J8" s="160" t="str">
        <f>'Gemensamma Tjänster'!E33</f>
        <v xml:space="preserve"> -</v>
      </c>
    </row>
    <row r="9" spans="1:11" ht="15" hidden="1" customHeight="1" outlineLevel="1" x14ac:dyDescent="0.25">
      <c r="C9" s="158" t="str">
        <f>'Gemensamma Tjänster'!F2</f>
        <v>Katalogtjänster HSA</v>
      </c>
      <c r="D9" s="159">
        <f>'Gemensamma Tjänster'!F9</f>
        <v>1358617.9298614799</v>
      </c>
      <c r="E9" s="114"/>
      <c r="F9" s="114" t="str">
        <f>'Gemensamma Tjänster'!F31</f>
        <v>Kvartal förskott</v>
      </c>
      <c r="G9" s="114"/>
      <c r="H9" s="114" t="str">
        <f>'Gemensamma Tjänster'!F32</f>
        <v>Dec,Mar,Jun,Sep</v>
      </c>
      <c r="I9" s="114"/>
      <c r="J9" s="160" t="str">
        <f>'Gemensamma Tjänster'!F33</f>
        <v xml:space="preserve"> -</v>
      </c>
    </row>
    <row r="10" spans="1:11" ht="15" hidden="1" customHeight="1" outlineLevel="1" x14ac:dyDescent="0.25">
      <c r="C10" s="158" t="str">
        <f>'Gemensamma Tjänster'!G2</f>
        <v>Kommunikations-tjänster Sjunet</v>
      </c>
      <c r="D10" s="159">
        <f>'Gemensamma Tjänster'!G9</f>
        <v>431487.41959289758</v>
      </c>
      <c r="E10" s="114"/>
      <c r="F10" s="114" t="str">
        <f>'Gemensamma Tjänster'!G31</f>
        <v>Kvartal förskott</v>
      </c>
      <c r="G10" s="114"/>
      <c r="H10" s="114" t="str">
        <f>'Gemensamma Tjänster'!G32</f>
        <v>Dec,Mar,Jun,Sep</v>
      </c>
      <c r="I10" s="114"/>
      <c r="J10" s="160" t="str">
        <f>'Gemensamma Tjänster'!G33</f>
        <v xml:space="preserve"> -</v>
      </c>
    </row>
    <row r="11" spans="1:11" ht="15" hidden="1" customHeight="1" outlineLevel="1" x14ac:dyDescent="0.25">
      <c r="C11" s="158" t="str">
        <f>'Gemensamma Tjänster'!H2</f>
        <v>Säkerhetstjänster</v>
      </c>
      <c r="D11" s="159">
        <f>'Gemensamma Tjänster'!H9</f>
        <v>1574014.226276614</v>
      </c>
      <c r="E11" s="114"/>
      <c r="F11" s="114" t="str">
        <f>'Gemensamma Tjänster'!H31</f>
        <v>Kvartal förskott</v>
      </c>
      <c r="G11" s="114"/>
      <c r="H11" s="114" t="str">
        <f>'Gemensamma Tjänster'!H32</f>
        <v>Dec,Mar,Jun,Sep</v>
      </c>
      <c r="I11" s="114"/>
      <c r="J11" s="160" t="str">
        <f>'Gemensamma Tjänster'!H33</f>
        <v xml:space="preserve"> -</v>
      </c>
    </row>
    <row r="12" spans="1:11" ht="15" hidden="1" customHeight="1" outlineLevel="1" x14ac:dyDescent="0.25">
      <c r="C12" s="158" t="str">
        <f>'Gemensamma Tjänster'!I2</f>
        <v>1177 Vårdguidens e-tjänster</v>
      </c>
      <c r="D12" s="159">
        <f>'Gemensamma Tjänster'!I9</f>
        <v>18458536.167093482</v>
      </c>
      <c r="E12" s="114"/>
      <c r="F12" s="114" t="str">
        <f>'Gemensamma Tjänster'!I31</f>
        <v>Kvartal förskott</v>
      </c>
      <c r="G12" s="114"/>
      <c r="H12" s="114" t="str">
        <f>'Gemensamma Tjänster'!I32</f>
        <v>Dec,Mar,Jun,Sep</v>
      </c>
      <c r="I12" s="114"/>
      <c r="J12" s="160" t="str">
        <f>'Gemensamma Tjänster'!I33</f>
        <v xml:space="preserve"> -</v>
      </c>
    </row>
    <row r="13" spans="1:11" ht="15" hidden="1" customHeight="1" outlineLevel="1" x14ac:dyDescent="0.25">
      <c r="C13" s="158" t="str">
        <f>'Gemensamma Tjänster'!J2</f>
        <v xml:space="preserve">1177 Vårdguiden på telefon </v>
      </c>
      <c r="D13" s="159">
        <f>'Gemensamma Tjänster'!J9</f>
        <v>11113406.539835963</v>
      </c>
      <c r="E13" s="114"/>
      <c r="F13" s="114" t="str">
        <f>'Gemensamma Tjänster'!J31</f>
        <v>Kvartal förskott</v>
      </c>
      <c r="G13" s="114"/>
      <c r="H13" s="114" t="str">
        <f>'Gemensamma Tjänster'!J32</f>
        <v>Dec,Mar,Jun,Sep</v>
      </c>
      <c r="I13" s="114"/>
      <c r="J13" s="160" t="str">
        <f>'Gemensamma Tjänster'!J33</f>
        <v xml:space="preserve"> -</v>
      </c>
    </row>
    <row r="14" spans="1:11" ht="15" hidden="1" customHeight="1" outlineLevel="1" x14ac:dyDescent="0.25">
      <c r="C14" s="158" t="str">
        <f>'Gemensamma Tjänster'!K2</f>
        <v>1177 Vårdguiden på webben</v>
      </c>
      <c r="D14" s="159">
        <f>'Gemensamma Tjänster'!K9</f>
        <v>16231848.001786925</v>
      </c>
      <c r="E14" s="114"/>
      <c r="F14" s="114" t="str">
        <f>'Gemensamma Tjänster'!K31</f>
        <v>Kvartal förskott</v>
      </c>
      <c r="G14" s="114"/>
      <c r="H14" s="114" t="str">
        <f>'Gemensamma Tjänster'!K32</f>
        <v>Dec,Mar,Jun,Sep</v>
      </c>
      <c r="I14" s="114"/>
      <c r="J14" s="160" t="str">
        <f>'Gemensamma Tjänster'!K33</f>
        <v xml:space="preserve"> -</v>
      </c>
    </row>
    <row r="15" spans="1:11" ht="15" hidden="1" customHeight="1" outlineLevel="1" x14ac:dyDescent="0.25">
      <c r="C15" s="158" t="str">
        <f>'Gemensamma Tjänster'!L2</f>
        <v>Eira 
(biblioteks- konsortium)</v>
      </c>
      <c r="D15" s="159">
        <f>'Gemensamma Tjänster'!L9</f>
        <v>917634.54451264639</v>
      </c>
      <c r="E15" s="114"/>
      <c r="F15" s="114" t="str">
        <f>'Gemensamma Tjänster'!L31</f>
        <v>Kvartal förskott. Licens separat</v>
      </c>
      <c r="G15" s="114"/>
      <c r="H15" s="114" t="str">
        <f>'Gemensamma Tjänster'!L32</f>
        <v>Dec,Mar,Jun,Sep</v>
      </c>
      <c r="I15" s="114"/>
      <c r="J15" s="160" t="str">
        <f>'Gemensamma Tjänster'!L33</f>
        <v xml:space="preserve"> -</v>
      </c>
    </row>
    <row r="16" spans="1:11" ht="15" hidden="1" customHeight="1" outlineLevel="1" x14ac:dyDescent="0.25">
      <c r="C16" s="158" t="str">
        <f>'Gemensamma Tjänster'!M2</f>
        <v>Elektronisk remiss</v>
      </c>
      <c r="D16" s="159">
        <f>'Gemensamma Tjänster'!M9</f>
        <v>1181437.1053909664</v>
      </c>
      <c r="E16" s="114"/>
      <c r="F16" s="114" t="str">
        <f>'Gemensamma Tjänster'!M31</f>
        <v>Kvartal förskott</v>
      </c>
      <c r="G16" s="114"/>
      <c r="H16" s="114" t="str">
        <f>'Gemensamma Tjänster'!M32</f>
        <v>Dec,Mar,Jun,Sep</v>
      </c>
      <c r="I16" s="114"/>
      <c r="J16" s="160" t="str">
        <f>'Gemensamma Tjänster'!M33</f>
        <v xml:space="preserve"> -</v>
      </c>
    </row>
    <row r="17" spans="3:10" ht="15" hidden="1" customHeight="1" outlineLevel="1" x14ac:dyDescent="0.25">
      <c r="C17" s="158" t="str">
        <f>'Gemensamma Tjänster'!N2</f>
        <v>Födelseanmälan</v>
      </c>
      <c r="D17" s="159">
        <f>'Gemensamma Tjänster'!N9</f>
        <v>780290.45443288889</v>
      </c>
      <c r="E17" s="114"/>
      <c r="F17" s="114" t="str">
        <f>'Gemensamma Tjänster'!N31</f>
        <v>Kvartal förskott</v>
      </c>
      <c r="G17" s="114"/>
      <c r="H17" s="114" t="str">
        <f>'Gemensamma Tjänster'!N32</f>
        <v>Dec,Mar,Jun,Sep</v>
      </c>
      <c r="I17" s="114"/>
      <c r="J17" s="160" t="str">
        <f>'Gemensamma Tjänster'!N33</f>
        <v xml:space="preserve"> -</v>
      </c>
    </row>
    <row r="18" spans="3:10" ht="15" hidden="1" customHeight="1" outlineLevel="1" x14ac:dyDescent="0.25">
      <c r="C18" s="158" t="str">
        <f>'Gemensamma Tjänster'!O2</f>
        <v>Infektions-verktyget</v>
      </c>
      <c r="D18" s="159">
        <f>'Gemensamma Tjänster'!O9</f>
        <v>2224372.0760977929</v>
      </c>
      <c r="E18" s="114"/>
      <c r="F18" s="114" t="str">
        <f>'Gemensamma Tjänster'!O31</f>
        <v>Kvartal förskott</v>
      </c>
      <c r="G18" s="114"/>
      <c r="H18" s="114" t="str">
        <f>'Gemensamma Tjänster'!O32</f>
        <v>Dec,Mar,Jun,Sep</v>
      </c>
      <c r="I18" s="114"/>
      <c r="J18" s="160" t="str">
        <f>'Gemensamma Tjänster'!O33</f>
        <v xml:space="preserve"> -</v>
      </c>
    </row>
    <row r="19" spans="3:10" ht="15" hidden="1" customHeight="1" outlineLevel="1" x14ac:dyDescent="0.25">
      <c r="C19" s="158" t="str">
        <f>'Gemensamma Tjänster'!P2</f>
        <v>Journalen</v>
      </c>
      <c r="D19" s="159">
        <f>'Gemensamma Tjänster'!P9</f>
        <v>6909125.7186665209</v>
      </c>
      <c r="E19" s="114"/>
      <c r="F19" s="114" t="str">
        <f>'Gemensamma Tjänster'!P31</f>
        <v>Kvartal förskott</v>
      </c>
      <c r="G19" s="114"/>
      <c r="H19" s="114" t="str">
        <f>'Gemensamma Tjänster'!P32</f>
        <v>Dec,Mar,Jun,Sep</v>
      </c>
      <c r="I19" s="114"/>
      <c r="J19" s="160" t="str">
        <f>'Gemensamma Tjänster'!P33</f>
        <v xml:space="preserve"> -</v>
      </c>
    </row>
    <row r="20" spans="3:10" ht="15" hidden="1" customHeight="1" outlineLevel="1" x14ac:dyDescent="0.25">
      <c r="C20" s="158" t="str">
        <f>'Gemensamma Tjänster'!Q2</f>
        <v>Intygstjänster Webcert</v>
      </c>
      <c r="D20" s="159">
        <f>'Gemensamma Tjänster'!Q9</f>
        <v>3264296.1308332253</v>
      </c>
      <c r="E20" s="114"/>
      <c r="F20" s="114" t="str">
        <f>'Gemensamma Tjänster'!Q31</f>
        <v>Kvartal förskott</v>
      </c>
      <c r="G20" s="114"/>
      <c r="H20" s="114" t="str">
        <f>'Gemensamma Tjänster'!Q32</f>
        <v>Dec,Mar,Jun,Sep</v>
      </c>
      <c r="I20" s="114"/>
      <c r="J20" s="160" t="str">
        <f>'Gemensamma Tjänster'!Q33</f>
        <v xml:space="preserve"> -</v>
      </c>
    </row>
    <row r="21" spans="3:10" ht="15" hidden="1" customHeight="1" outlineLevel="1" x14ac:dyDescent="0.25">
      <c r="C21" s="158" t="str">
        <f>'Gemensamma Tjänster'!R2</f>
        <v>Nationell patientöversikt</v>
      </c>
      <c r="D21" s="159">
        <f>'Gemensamma Tjänster'!R9</f>
        <v>3670769.786971462</v>
      </c>
      <c r="E21" s="114"/>
      <c r="F21" s="114" t="str">
        <f>'Gemensamma Tjänster'!R31</f>
        <v>Kvartal förskott</v>
      </c>
      <c r="G21" s="114"/>
      <c r="H21" s="114" t="str">
        <f>'Gemensamma Tjänster'!R32</f>
        <v>Dec,Mar,Jun,Sep</v>
      </c>
      <c r="I21" s="114"/>
      <c r="J21" s="160" t="str">
        <f>'Gemensamma Tjänster'!R33</f>
        <v xml:space="preserve"> -</v>
      </c>
    </row>
    <row r="22" spans="3:10" ht="15" hidden="1" customHeight="1" outlineLevel="1" x14ac:dyDescent="0.25">
      <c r="C22" s="158" t="str">
        <f>'Gemensamma Tjänster'!S2</f>
        <v>Pascal</v>
      </c>
      <c r="D22" s="159">
        <f>'Gemensamma Tjänster'!S9</f>
        <v>527836.73067751667</v>
      </c>
      <c r="E22" s="114"/>
      <c r="F22" s="114" t="str">
        <f>'Gemensamma Tjänster'!S31</f>
        <v>Kvartal förskott</v>
      </c>
      <c r="G22" s="114"/>
      <c r="H22" s="114" t="str">
        <f>'Gemensamma Tjänster'!S32</f>
        <v>Dec,Mar,Jun,Sep</v>
      </c>
      <c r="I22" s="114"/>
      <c r="J22" s="160" t="str">
        <f>'Gemensamma Tjänster'!S33</f>
        <v xml:space="preserve"> -</v>
      </c>
    </row>
    <row r="23" spans="3:10" ht="15" hidden="1" customHeight="1" outlineLevel="1" x14ac:dyDescent="0.25">
      <c r="C23" s="158" t="str">
        <f>'Gemensamma Tjänster'!T2</f>
        <v>Rikshandboken i barnhälsovård</v>
      </c>
      <c r="D23" s="159">
        <f>'Gemensamma Tjänster'!T9</f>
        <v>2432820.1048866324</v>
      </c>
      <c r="E23" s="114"/>
      <c r="F23" s="114" t="str">
        <f>'Gemensamma Tjänster'!T31</f>
        <v>Kvartal förskott</v>
      </c>
      <c r="G23" s="114"/>
      <c r="H23" s="114" t="str">
        <f>'Gemensamma Tjänster'!T32</f>
        <v>Dec,Mar,Jun,Sep</v>
      </c>
      <c r="I23" s="114"/>
      <c r="J23" s="160" t="str">
        <f>'Gemensamma Tjänster'!T33</f>
        <v xml:space="preserve"> -</v>
      </c>
    </row>
    <row r="24" spans="3:10" ht="15" hidden="1" customHeight="1" outlineLevel="1" x14ac:dyDescent="0.25">
      <c r="C24" s="158" t="str">
        <f>'Gemensamma Tjänster'!U2</f>
        <v>Högkostnadsskydd</v>
      </c>
      <c r="D24" s="159">
        <f>'Gemensamma Tjänster'!U9</f>
        <v>1430416.6953331914</v>
      </c>
      <c r="E24" s="114"/>
      <c r="F24" s="114" t="str">
        <f>'Gemensamma Tjänster'!U31</f>
        <v>Kvartal förskott</v>
      </c>
      <c r="G24" s="114"/>
      <c r="H24" s="114" t="str">
        <f>'Gemensamma Tjänster'!U32</f>
        <v>Dec,Mar,Jun,Sep</v>
      </c>
      <c r="I24" s="114"/>
      <c r="J24" s="160" t="str">
        <f>'Gemensamma Tjänster'!U33</f>
        <v xml:space="preserve"> -</v>
      </c>
    </row>
    <row r="25" spans="3:10" ht="15" hidden="1" customHeight="1" outlineLevel="1" x14ac:dyDescent="0.25">
      <c r="C25" s="158" t="str">
        <f>'Gemensamma Tjänster'!V2</f>
        <v>NKK Nationellt kliniskt kunskapsstöd</v>
      </c>
      <c r="D25" s="159">
        <f>'Gemensamma Tjänster'!V9</f>
        <v>7504129.0363982189</v>
      </c>
      <c r="E25" s="114"/>
      <c r="F25" s="114" t="str">
        <f>'Gemensamma Tjänster'!V31</f>
        <v>Kvartal förskott</v>
      </c>
      <c r="G25" s="114"/>
      <c r="H25" s="114" t="str">
        <f>'Gemensamma Tjänster'!V32</f>
        <v>Dec,Mar,Jun,Sep</v>
      </c>
      <c r="I25" s="114"/>
      <c r="J25" s="160">
        <f>'Gemensamma Tjänster'!V33</f>
        <v>0</v>
      </c>
    </row>
    <row r="26" spans="3:10" ht="15" hidden="1" customHeight="1" outlineLevel="1" x14ac:dyDescent="0.25">
      <c r="C26" s="158" t="str">
        <f>'Gemensamma Tjänster'!W2</f>
        <v>Svenska informationstjänster för läkemedel (Sil)</v>
      </c>
      <c r="D26" s="159">
        <f>'Gemensamma Tjänster'!W9</f>
        <v>10277414.254973289</v>
      </c>
      <c r="E26" s="114"/>
      <c r="F26" s="114" t="str">
        <f>'Gemensamma Tjänster'!W31</f>
        <v>Kvartal förskott</v>
      </c>
      <c r="G26" s="114"/>
      <c r="H26" s="114" t="str">
        <f>'Gemensamma Tjänster'!W32</f>
        <v>Dec,Mar,Jun,Sep</v>
      </c>
      <c r="I26" s="114"/>
      <c r="J26" s="160" t="str">
        <f>'Gemensamma Tjänster'!W33</f>
        <v xml:space="preserve"> -</v>
      </c>
    </row>
    <row r="27" spans="3:10" ht="15" hidden="1" customHeight="1" outlineLevel="1" x14ac:dyDescent="0.25">
      <c r="C27" s="158" t="str">
        <f>'Gemensamma Tjänster'!X2</f>
        <v>UMO (Youmo)</v>
      </c>
      <c r="D27" s="159">
        <f>'Gemensamma Tjänster'!X9</f>
        <v>4932343.5789856939</v>
      </c>
      <c r="E27" s="114"/>
      <c r="F27" s="114" t="str">
        <f>'Gemensamma Tjänster'!X31</f>
        <v>Kvartal förskott</v>
      </c>
      <c r="G27" s="114"/>
      <c r="H27" s="114" t="str">
        <f>'Gemensamma Tjänster'!X32</f>
        <v>Dec,Mar,Jun,Sep</v>
      </c>
      <c r="I27" s="114"/>
      <c r="J27" s="160" t="str">
        <f>'Gemensamma Tjänster'!X33</f>
        <v xml:space="preserve"> -</v>
      </c>
    </row>
    <row r="28" spans="3:10" ht="15" hidden="1" customHeight="1" outlineLevel="1" x14ac:dyDescent="0.25">
      <c r="C28" s="158" t="str">
        <f>'Gemensamma Tjänster'!Y2</f>
        <v>Vårdhandboken</v>
      </c>
      <c r="D28" s="159">
        <f>'Gemensamma Tjänster'!Y9</f>
        <v>2344113.8881909372</v>
      </c>
      <c r="E28" s="114"/>
      <c r="F28" s="114" t="str">
        <f>'Gemensamma Tjänster'!Y31</f>
        <v>Kvartal förskott</v>
      </c>
      <c r="G28" s="114"/>
      <c r="H28" s="114" t="str">
        <f>'Gemensamma Tjänster'!Y32</f>
        <v>Dec,Mar,Jun,Sep</v>
      </c>
      <c r="I28" s="114"/>
      <c r="J28" s="160" t="str">
        <f>'Gemensamma Tjänster'!Y33</f>
        <v xml:space="preserve"> -</v>
      </c>
    </row>
    <row r="29" spans="3:10" ht="15" hidden="1" customHeight="1" outlineLevel="1" x14ac:dyDescent="0.25">
      <c r="C29" s="158" t="str">
        <f>'Gemensamma Tjänster'!Z2</f>
        <v>Rådgivnings-stöd webb</v>
      </c>
      <c r="D29" s="159">
        <f>'Gemensamma Tjänster'!Z9</f>
        <v>1899656.3690289564</v>
      </c>
      <c r="E29" s="114"/>
      <c r="F29" s="114" t="str">
        <f>'Gemensamma Tjänster'!Z31</f>
        <v>Kvartal förskott</v>
      </c>
      <c r="G29" s="114"/>
      <c r="H29" s="114" t="str">
        <f>'Gemensamma Tjänster'!Z32</f>
        <v>Dec,Mar,Jun,Sep</v>
      </c>
      <c r="I29" s="114"/>
      <c r="J29" s="160" t="str">
        <f>'Gemensamma Tjänster'!Z33</f>
        <v xml:space="preserve"> -</v>
      </c>
    </row>
    <row r="30" spans="3:10" ht="15" hidden="1" customHeight="1" outlineLevel="1" x14ac:dyDescent="0.25">
      <c r="C30" s="158" t="str">
        <f>'Gemensamma Tjänster'!AA2</f>
        <v>Plattformen för stöd och behandling</v>
      </c>
      <c r="D30" s="159">
        <f>'Gemensamma Tjänster'!AA9</f>
        <v>8298316.0260836966</v>
      </c>
      <c r="E30" s="114"/>
      <c r="F30" s="114" t="str">
        <f>'Gemensamma Tjänster'!AA31</f>
        <v>Kvartal förskott</v>
      </c>
      <c r="G30" s="114"/>
      <c r="H30" s="114" t="str">
        <f>'Gemensamma Tjänster'!AA32</f>
        <v>Dec,Mar,Jun,Sep</v>
      </c>
      <c r="I30" s="114"/>
      <c r="J30" s="160" t="str">
        <f>'Gemensamma Tjänster'!AA33</f>
        <v xml:space="preserve"> -</v>
      </c>
    </row>
    <row r="31" spans="3:10" ht="15" hidden="1" customHeight="1" outlineLevel="1" x14ac:dyDescent="0.25">
      <c r="C31" s="158" t="str">
        <f>'Gemensamma Tjänster'!AB2</f>
        <v>Utomläns- fakturering</v>
      </c>
      <c r="D31" s="159">
        <f>'Gemensamma Tjänster'!AB9</f>
        <v>1058221.1594846747</v>
      </c>
      <c r="E31" s="114"/>
      <c r="F31" s="114" t="str">
        <f>'Gemensamma Tjänster'!AB31</f>
        <v>Kvartal förskott</v>
      </c>
      <c r="G31" s="114"/>
      <c r="H31" s="114" t="str">
        <f>'Gemensamma Tjänster'!AB32</f>
        <v>Dec,Mar,Jun,Sep</v>
      </c>
      <c r="I31" s="114"/>
      <c r="J31" s="160" t="str">
        <f>'Gemensamma Tjänster'!AB33</f>
        <v xml:space="preserve"> -</v>
      </c>
    </row>
    <row r="32" spans="3:10" ht="15" hidden="1" customHeight="1" outlineLevel="1" x14ac:dyDescent="0.25">
      <c r="C32" s="158" t="str">
        <f>'Gemensamma Tjänster'!AC2</f>
        <v>Gemensam infrastruktur</v>
      </c>
      <c r="D32" s="159">
        <f>'Gemensamma Tjänster'!AC9</f>
        <v>18481002.232418504</v>
      </c>
      <c r="E32" s="114"/>
      <c r="F32" s="114" t="str">
        <f>'Gemensamma Tjänster'!AC31</f>
        <v>Kvartal förskott</v>
      </c>
      <c r="G32" s="114"/>
      <c r="H32" s="114" t="str">
        <f>'Gemensamma Tjänster'!AC32</f>
        <v>Dec,Mar,Jun,Sep</v>
      </c>
      <c r="I32" s="114"/>
      <c r="J32" s="160" t="str">
        <f>'Gemensamma Tjänster'!AC33</f>
        <v xml:space="preserve"> -</v>
      </c>
    </row>
    <row r="33" spans="3:10" ht="15" hidden="1" customHeight="1" outlineLevel="1" x14ac:dyDescent="0.25">
      <c r="C33" s="158" t="str">
        <f>'Gemensamma Tjänster'!AD2</f>
        <v>Gemensam arkitektur</v>
      </c>
      <c r="D33" s="159">
        <f>'Gemensamma Tjänster'!AD9</f>
        <v>5347155.1562754838</v>
      </c>
      <c r="E33" s="114"/>
      <c r="F33" s="114" t="str">
        <f>'Gemensamma Tjänster'!AD31</f>
        <v>Kvartal förskott</v>
      </c>
      <c r="G33" s="114"/>
      <c r="H33" s="114" t="str">
        <f>'Gemensamma Tjänster'!AD32</f>
        <v>Dec,Mar,Jun,Sep</v>
      </c>
      <c r="I33" s="114"/>
      <c r="J33" s="160" t="str">
        <f>'Gemensamma Tjänster'!AD33</f>
        <v xml:space="preserve"> -</v>
      </c>
    </row>
    <row r="34" spans="3:10" ht="15" hidden="1" customHeight="1" outlineLevel="1" x14ac:dyDescent="0.25">
      <c r="C34" s="158" t="str">
        <f>'Gemensamma Tjänster'!AE2</f>
        <v>1177 Listning</v>
      </c>
      <c r="D34" s="159">
        <f>'Gemensamma Tjänster'!AE9</f>
        <v>836803.03112675203</v>
      </c>
      <c r="E34" s="114"/>
      <c r="F34" s="114" t="str">
        <f>'Gemensamma Tjänster'!AE31</f>
        <v>Kvartal förskott</v>
      </c>
      <c r="G34" s="114"/>
      <c r="H34" s="114" t="str">
        <f>'Gemensamma Tjänster'!AE32</f>
        <v>Dec,Mar,Jun,Sep</v>
      </c>
      <c r="I34" s="114"/>
      <c r="J34" s="160" t="str">
        <f>'Gemensamma Tjänster'!AE33</f>
        <v xml:space="preserve"> -</v>
      </c>
    </row>
    <row r="35" spans="3:10" ht="15" hidden="1" customHeight="1" outlineLevel="1" x14ac:dyDescent="0.25">
      <c r="C35" s="158" t="str">
        <f>'Gemensamma Tjänster'!AF2</f>
        <v>IAM IDP Gemensam del</v>
      </c>
      <c r="D35" s="159">
        <f>'Gemensamma Tjänster'!AF9</f>
        <v>1939029.8855779595</v>
      </c>
      <c r="E35" s="114"/>
      <c r="F35" s="114" t="str">
        <f>'Gemensamma Tjänster'!AF31</f>
        <v>Kvartal förskott</v>
      </c>
      <c r="G35" s="114"/>
      <c r="H35" s="114" t="str">
        <f>'Gemensamma Tjänster'!AF32</f>
        <v>Dec,Mar,Jun,Sep</v>
      </c>
      <c r="I35" s="114"/>
      <c r="J35" s="160">
        <f>'Gemensamma Tjänster'!AF33</f>
        <v>0</v>
      </c>
    </row>
    <row r="36" spans="3:10" ht="15" hidden="1" customHeight="1" outlineLevel="1" x14ac:dyDescent="0.25">
      <c r="C36" s="158">
        <f>'Gemensamma Tjänster'!AG2</f>
        <v>0</v>
      </c>
      <c r="D36" s="159">
        <f>'Gemensamma Tjänster'!AG9</f>
        <v>0</v>
      </c>
      <c r="E36" s="114"/>
      <c r="F36" s="114">
        <f>'Gemensamma Tjänster'!AG31</f>
        <v>0</v>
      </c>
      <c r="G36" s="114"/>
      <c r="H36" s="114">
        <f>'Gemensamma Tjänster'!AG32</f>
        <v>0</v>
      </c>
      <c r="I36" s="114"/>
      <c r="J36" s="160">
        <f>'Gemensamma Tjänster'!AG33</f>
        <v>0</v>
      </c>
    </row>
    <row r="37" spans="3:10" ht="15" hidden="1" customHeight="1" outlineLevel="1" x14ac:dyDescent="0.25">
      <c r="C37" s="158">
        <f>'Gemensamma Tjänster'!AH2</f>
        <v>0</v>
      </c>
      <c r="D37" s="159">
        <f>'Gemensamma Tjänster'!AH9</f>
        <v>0</v>
      </c>
      <c r="E37" s="114"/>
      <c r="F37" s="114">
        <f>'Gemensamma Tjänster'!AH31</f>
        <v>0</v>
      </c>
      <c r="G37" s="114"/>
      <c r="H37" s="114">
        <f>'Gemensamma Tjänster'!AH32</f>
        <v>0</v>
      </c>
      <c r="I37" s="114"/>
      <c r="J37" s="160">
        <f>'Gemensamma Tjänster'!AH33</f>
        <v>0</v>
      </c>
    </row>
    <row r="38" spans="3:10" ht="15" hidden="1" customHeight="1" outlineLevel="1" x14ac:dyDescent="0.25">
      <c r="C38" s="158">
        <f>'Gemensamma Tjänster'!AI2</f>
        <v>0</v>
      </c>
      <c r="D38" s="159">
        <f>'Gemensamma Tjänster'!AI9</f>
        <v>0</v>
      </c>
      <c r="E38" s="114"/>
      <c r="F38" s="114">
        <f>'Gemensamma Tjänster'!AI31</f>
        <v>0</v>
      </c>
      <c r="G38" s="114"/>
      <c r="H38" s="114">
        <f>'Gemensamma Tjänster'!AI32</f>
        <v>0</v>
      </c>
      <c r="I38" s="114"/>
      <c r="J38" s="160">
        <f>'Gemensamma Tjänster'!AI33</f>
        <v>0</v>
      </c>
    </row>
    <row r="39" spans="3:10" ht="15" hidden="1" customHeight="1" outlineLevel="1" x14ac:dyDescent="0.25">
      <c r="C39" s="158">
        <f>'Gemensamma Tjänster'!AJ2</f>
        <v>0</v>
      </c>
      <c r="D39" s="159">
        <f>'Gemensamma Tjänster'!AJ9</f>
        <v>0</v>
      </c>
      <c r="E39" s="114"/>
      <c r="F39" s="114">
        <f>'Gemensamma Tjänster'!AJ31</f>
        <v>0</v>
      </c>
      <c r="G39" s="114"/>
      <c r="H39" s="114">
        <f>'Gemensamma Tjänster'!AJ32</f>
        <v>0</v>
      </c>
      <c r="I39" s="114"/>
      <c r="J39" s="160">
        <f>'Gemensamma Tjänster'!AJ33</f>
        <v>0</v>
      </c>
    </row>
    <row r="40" spans="3:10" ht="15" hidden="1" customHeight="1" outlineLevel="1" x14ac:dyDescent="0.25">
      <c r="C40" s="158">
        <f>'Gemensamma Tjänster'!AK2</f>
        <v>0</v>
      </c>
      <c r="D40" s="159">
        <f>'Gemensamma Tjänster'!AK9</f>
        <v>0</v>
      </c>
      <c r="E40" s="114"/>
      <c r="F40" s="114">
        <f>'Gemensamma Tjänster'!AK31</f>
        <v>0</v>
      </c>
      <c r="G40" s="114"/>
      <c r="H40" s="114">
        <f>'Gemensamma Tjänster'!AK32</f>
        <v>0</v>
      </c>
      <c r="I40" s="114"/>
      <c r="J40" s="160">
        <f>'Gemensamma Tjänster'!AK33</f>
        <v>0</v>
      </c>
    </row>
    <row r="41" spans="3:10" ht="15" hidden="1" customHeight="1" outlineLevel="1" x14ac:dyDescent="0.25">
      <c r="C41" s="158">
        <f>'Gemensamma Tjänster'!AL2</f>
        <v>0</v>
      </c>
      <c r="D41" s="159">
        <f>'Gemensamma Tjänster'!AL9</f>
        <v>0</v>
      </c>
      <c r="E41" s="114"/>
      <c r="F41" s="114">
        <f>'Gemensamma Tjänster'!AL31</f>
        <v>0</v>
      </c>
      <c r="G41" s="114"/>
      <c r="H41" s="114">
        <f>'Gemensamma Tjänster'!AL32</f>
        <v>0</v>
      </c>
      <c r="I41" s="114"/>
      <c r="J41" s="160">
        <f>'Gemensamma Tjänster'!AL33</f>
        <v>0</v>
      </c>
    </row>
    <row r="42" spans="3:10" ht="15" hidden="1" customHeight="1" outlineLevel="1" x14ac:dyDescent="0.25">
      <c r="C42" s="158">
        <f>'Gemensamma Tjänster'!AM2</f>
        <v>0</v>
      </c>
      <c r="D42" s="159">
        <f>'Gemensamma Tjänster'!AM9</f>
        <v>0</v>
      </c>
      <c r="E42" s="114"/>
      <c r="F42" s="114">
        <f>'Gemensamma Tjänster'!AM31</f>
        <v>0</v>
      </c>
      <c r="G42" s="114"/>
      <c r="H42" s="114">
        <f>'Gemensamma Tjänster'!AM32</f>
        <v>0</v>
      </c>
      <c r="I42" s="114"/>
      <c r="J42" s="160">
        <f>'Gemensamma Tjänster'!AM33</f>
        <v>0</v>
      </c>
    </row>
    <row r="43" spans="3:10" ht="15" hidden="1" customHeight="1" outlineLevel="1" x14ac:dyDescent="0.25">
      <c r="C43" s="158">
        <f>'Gemensamma Tjänster'!AN2</f>
        <v>0</v>
      </c>
      <c r="D43" s="159">
        <f>'Gemensamma Tjänster'!AN9</f>
        <v>0</v>
      </c>
      <c r="E43" s="114"/>
      <c r="F43" s="114">
        <f>'Gemensamma Tjänster'!AN31</f>
        <v>0</v>
      </c>
      <c r="G43" s="114"/>
      <c r="H43" s="114">
        <f>'Gemensamma Tjänster'!AN32</f>
        <v>0</v>
      </c>
      <c r="I43" s="114"/>
      <c r="J43" s="160">
        <f>'Gemensamma Tjänster'!AN33</f>
        <v>0</v>
      </c>
    </row>
    <row r="44" spans="3:10" ht="15" hidden="1" customHeight="1" outlineLevel="1" x14ac:dyDescent="0.25">
      <c r="C44" s="158">
        <f>'Gemensamma Tjänster'!AO2</f>
        <v>0</v>
      </c>
      <c r="D44" s="159">
        <f>'Gemensamma Tjänster'!AO9</f>
        <v>0</v>
      </c>
      <c r="E44" s="114"/>
      <c r="F44" s="114">
        <f>'Gemensamma Tjänster'!AO31</f>
        <v>0</v>
      </c>
      <c r="G44" s="114"/>
      <c r="H44" s="114">
        <f>'Gemensamma Tjänster'!AO32</f>
        <v>0</v>
      </c>
      <c r="I44" s="114"/>
      <c r="J44" s="160">
        <f>'Gemensamma Tjänster'!AO33</f>
        <v>0</v>
      </c>
    </row>
    <row r="45" spans="3:10" ht="15" hidden="1" customHeight="1" outlineLevel="1" x14ac:dyDescent="0.25">
      <c r="C45" s="158">
        <f>'Gemensamma Tjänster'!AP2</f>
        <v>0</v>
      </c>
      <c r="D45" s="159">
        <f>'Gemensamma Tjänster'!AP9</f>
        <v>0</v>
      </c>
      <c r="E45" s="114"/>
      <c r="F45" s="114">
        <f>'Gemensamma Tjänster'!AP31</f>
        <v>0</v>
      </c>
      <c r="G45" s="114"/>
      <c r="H45" s="114">
        <f>'Gemensamma Tjänster'!AP32</f>
        <v>0</v>
      </c>
      <c r="I45" s="114"/>
      <c r="J45" s="160">
        <f>'Gemensamma Tjänster'!AP33</f>
        <v>0</v>
      </c>
    </row>
    <row r="46" spans="3:10" ht="15" hidden="1" customHeight="1" outlineLevel="1" x14ac:dyDescent="0.25">
      <c r="C46" s="158">
        <f>'Gemensamma Tjänster'!AQ2</f>
        <v>0</v>
      </c>
      <c r="D46" s="159">
        <f>'Gemensamma Tjänster'!AQ9</f>
        <v>0</v>
      </c>
      <c r="E46" s="114"/>
      <c r="F46" s="114">
        <f>'Gemensamma Tjänster'!AQ31</f>
        <v>0</v>
      </c>
      <c r="G46" s="114"/>
      <c r="H46" s="114">
        <f>'Gemensamma Tjänster'!AQ32</f>
        <v>0</v>
      </c>
      <c r="I46" s="114"/>
      <c r="J46" s="160">
        <f>'Gemensamma Tjänster'!AQ33</f>
        <v>0</v>
      </c>
    </row>
    <row r="47" spans="3:10" ht="15" hidden="1" customHeight="1" outlineLevel="1" x14ac:dyDescent="0.25">
      <c r="C47" s="158">
        <f>'Gemensamma Tjänster'!AR2</f>
        <v>0</v>
      </c>
      <c r="D47" s="159">
        <f>'Gemensamma Tjänster'!AR9</f>
        <v>0</v>
      </c>
      <c r="E47" s="114"/>
      <c r="F47" s="114">
        <f>'Gemensamma Tjänster'!AR31</f>
        <v>0</v>
      </c>
      <c r="G47" s="114"/>
      <c r="H47" s="114">
        <f>'Gemensamma Tjänster'!AR32</f>
        <v>0</v>
      </c>
      <c r="I47" s="114"/>
      <c r="J47" s="160">
        <f>'Gemensamma Tjänster'!AR33</f>
        <v>0</v>
      </c>
    </row>
    <row r="48" spans="3:10" ht="15" hidden="1" customHeight="1" outlineLevel="1" x14ac:dyDescent="0.25">
      <c r="C48" s="158">
        <f>'Gemensamma Tjänster'!AS2</f>
        <v>0</v>
      </c>
      <c r="D48" s="159">
        <f>'Gemensamma Tjänster'!AS9</f>
        <v>0</v>
      </c>
      <c r="E48" s="114"/>
      <c r="F48" s="114">
        <f>'Gemensamma Tjänster'!AS31</f>
        <v>0</v>
      </c>
      <c r="G48" s="114"/>
      <c r="H48" s="114">
        <f>'Gemensamma Tjänster'!AS32</f>
        <v>0</v>
      </c>
      <c r="I48" s="114"/>
      <c r="J48" s="160">
        <f>'Gemensamma Tjänster'!AS33</f>
        <v>0</v>
      </c>
    </row>
    <row r="49" spans="3:10" ht="15" hidden="1" customHeight="1" outlineLevel="1" x14ac:dyDescent="0.25">
      <c r="C49" s="158">
        <f>'Gemensamma Tjänster'!AT2</f>
        <v>0</v>
      </c>
      <c r="D49" s="159">
        <f>'Gemensamma Tjänster'!AT9</f>
        <v>0</v>
      </c>
      <c r="E49" s="114"/>
      <c r="F49" s="114">
        <f>'Gemensamma Tjänster'!AT31</f>
        <v>0</v>
      </c>
      <c r="G49" s="114"/>
      <c r="H49" s="114">
        <f>'Gemensamma Tjänster'!AT32</f>
        <v>0</v>
      </c>
      <c r="I49" s="114"/>
      <c r="J49" s="160">
        <f>'Gemensamma Tjänster'!AT33</f>
        <v>0</v>
      </c>
    </row>
    <row r="50" spans="3:10" ht="15" hidden="1" customHeight="1" outlineLevel="1" x14ac:dyDescent="0.25">
      <c r="C50" s="158">
        <f>'Gemensamma Tjänster'!AU2</f>
        <v>0</v>
      </c>
      <c r="D50" s="159">
        <f>'Gemensamma Tjänster'!AU9</f>
        <v>0</v>
      </c>
      <c r="E50" s="114"/>
      <c r="F50" s="114">
        <f>'Gemensamma Tjänster'!AU31</f>
        <v>0</v>
      </c>
      <c r="G50" s="114"/>
      <c r="H50" s="114">
        <f>'Gemensamma Tjänster'!AU32</f>
        <v>0</v>
      </c>
      <c r="I50" s="114"/>
      <c r="J50" s="160">
        <f>'Gemensamma Tjänster'!AU33</f>
        <v>0</v>
      </c>
    </row>
    <row r="51" spans="3:10" ht="15" hidden="1" customHeight="1" outlineLevel="1" x14ac:dyDescent="0.25">
      <c r="C51" s="158">
        <f>'Gemensamma Tjänster'!AV2</f>
        <v>0</v>
      </c>
      <c r="D51" s="159">
        <f>'Gemensamma Tjänster'!AV9</f>
        <v>0</v>
      </c>
      <c r="E51" s="114"/>
      <c r="F51" s="114">
        <f>'Gemensamma Tjänster'!AV31</f>
        <v>0</v>
      </c>
      <c r="G51" s="114"/>
      <c r="H51" s="114">
        <f>'Gemensamma Tjänster'!AV32</f>
        <v>0</v>
      </c>
      <c r="I51" s="114"/>
      <c r="J51" s="160">
        <f>'Gemensamma Tjänster'!AV33</f>
        <v>0</v>
      </c>
    </row>
    <row r="52" spans="3:10" ht="15" hidden="1" customHeight="1" outlineLevel="1" x14ac:dyDescent="0.25">
      <c r="C52" s="158">
        <f>'Gemensamma Tjänster'!AW2</f>
        <v>0</v>
      </c>
      <c r="D52" s="159">
        <f>'Gemensamma Tjänster'!AW9</f>
        <v>0</v>
      </c>
      <c r="E52" s="114"/>
      <c r="F52" s="114">
        <f>'Gemensamma Tjänster'!AW31</f>
        <v>0</v>
      </c>
      <c r="G52" s="114"/>
      <c r="H52" s="114">
        <f>'Gemensamma Tjänster'!AW32</f>
        <v>0</v>
      </c>
      <c r="I52" s="114"/>
      <c r="J52" s="160">
        <f>'Gemensamma Tjänster'!AW33</f>
        <v>0</v>
      </c>
    </row>
    <row r="53" spans="3:10" ht="15" hidden="1" customHeight="1" outlineLevel="1" x14ac:dyDescent="0.25">
      <c r="C53" s="158">
        <f>'Gemensamma Tjänster'!AX2</f>
        <v>0</v>
      </c>
      <c r="D53" s="159">
        <f>'Gemensamma Tjänster'!AX9</f>
        <v>0</v>
      </c>
      <c r="E53" s="114"/>
      <c r="F53" s="114">
        <f>'Gemensamma Tjänster'!AX31</f>
        <v>0</v>
      </c>
      <c r="G53" s="114"/>
      <c r="H53" s="114">
        <f>'Gemensamma Tjänster'!AX32</f>
        <v>0</v>
      </c>
      <c r="I53" s="114"/>
      <c r="J53" s="160">
        <f>'Gemensamma Tjänster'!AX33</f>
        <v>0</v>
      </c>
    </row>
    <row r="54" spans="3:10" ht="15" hidden="1" customHeight="1" outlineLevel="1" x14ac:dyDescent="0.25">
      <c r="C54" s="158">
        <f>'Gemensamma Tjänster'!AY2</f>
        <v>0</v>
      </c>
      <c r="D54" s="159">
        <f>'Gemensamma Tjänster'!AY9</f>
        <v>0</v>
      </c>
      <c r="E54" s="114"/>
      <c r="F54" s="114">
        <f>'Gemensamma Tjänster'!AY31</f>
        <v>0</v>
      </c>
      <c r="G54" s="114"/>
      <c r="H54" s="114">
        <f>'Gemensamma Tjänster'!AY32</f>
        <v>0</v>
      </c>
      <c r="I54" s="114"/>
      <c r="J54" s="160">
        <f>'Gemensamma Tjänster'!AY33</f>
        <v>0</v>
      </c>
    </row>
    <row r="55" spans="3:10" ht="15" hidden="1" customHeight="1" outlineLevel="1" thickBot="1" x14ac:dyDescent="0.3">
      <c r="C55" s="127">
        <f>'Gemensamma Tjänster'!AZ2</f>
        <v>0</v>
      </c>
      <c r="D55" s="128">
        <f>'Gemensamma Tjänster'!AZ9</f>
        <v>0</v>
      </c>
      <c r="E55" s="129"/>
      <c r="F55" s="104">
        <f>'Gemensamma Tjänster'!AZ31</f>
        <v>0</v>
      </c>
      <c r="G55" s="129"/>
      <c r="H55" s="104">
        <f>'Gemensamma Tjänster'!AZ32</f>
        <v>0</v>
      </c>
      <c r="I55" s="129"/>
      <c r="J55" s="130">
        <f>'Gemensamma Tjänster'!AZ33</f>
        <v>0</v>
      </c>
    </row>
    <row r="56" spans="3:10" hidden="1" outlineLevel="1" x14ac:dyDescent="0.25">
      <c r="C56" s="114"/>
      <c r="D56" s="159"/>
      <c r="E56" s="114"/>
      <c r="F56" s="114"/>
      <c r="G56" s="114"/>
      <c r="H56" s="114"/>
      <c r="I56" s="114"/>
      <c r="J56" s="114"/>
    </row>
    <row r="57" spans="3:10" ht="15.75" collapsed="1" thickBot="1" x14ac:dyDescent="0.3">
      <c r="C57" s="164"/>
      <c r="D57" s="165"/>
      <c r="E57" s="164"/>
      <c r="F57" s="164"/>
      <c r="G57" s="164"/>
      <c r="H57" s="164"/>
      <c r="I57" s="164"/>
      <c r="J57" s="164"/>
    </row>
    <row r="58" spans="3:10" ht="21" x14ac:dyDescent="0.35">
      <c r="C58" s="154" t="s">
        <v>35</v>
      </c>
      <c r="D58" s="155">
        <f>SUM(D59:D89)</f>
        <v>24225830.48785479</v>
      </c>
      <c r="E58" s="156"/>
      <c r="F58" s="156" t="s">
        <v>43</v>
      </c>
      <c r="G58" s="156"/>
      <c r="H58" s="156"/>
      <c r="I58" s="156"/>
      <c r="J58" s="166"/>
    </row>
    <row r="59" spans="3:10" hidden="1" outlineLevel="1" x14ac:dyDescent="0.25">
      <c r="C59" s="158" t="str">
        <f>'Valbara Tjänster'!F1</f>
        <v>Händelseanalys (Nitha)</v>
      </c>
      <c r="D59" s="159">
        <f>'Valbara Tjänster'!F5</f>
        <v>1286955.91995</v>
      </c>
      <c r="E59" s="114"/>
      <c r="F59" s="114" t="str">
        <f>'Valbara Tjänster'!F27</f>
        <v>Kvartal förskott</v>
      </c>
      <c r="G59" s="114"/>
      <c r="H59" s="114" t="str">
        <f>'Valbara Tjänster'!F28</f>
        <v>Dec,Mar,Jun,Sep</v>
      </c>
      <c r="I59" s="114"/>
      <c r="J59" s="160" t="str">
        <f>'Valbara Tjänster'!F29</f>
        <v>N/A</v>
      </c>
    </row>
    <row r="60" spans="3:10" ht="30" hidden="1" outlineLevel="1" x14ac:dyDescent="0.25">
      <c r="C60" s="158" t="str">
        <f>'Valbara Tjänster'!J1</f>
        <v>IAM IdP
(egna anslutningar)</v>
      </c>
      <c r="D60" s="159">
        <f>'Valbara Tjänster'!J5</f>
        <v>364886.85</v>
      </c>
      <c r="E60" s="114"/>
      <c r="F60" s="114" t="str">
        <f>'Valbara Tjänster'!J27</f>
        <v>Kvartal förskott</v>
      </c>
      <c r="G60" s="114"/>
      <c r="H60" s="114" t="str">
        <f>'Valbara Tjänster'!J28</f>
        <v>Dec,Mar,Jun,Sep</v>
      </c>
      <c r="I60" s="114"/>
      <c r="J60" s="160" t="str">
        <f>'Valbara Tjänster'!J29</f>
        <v>N/A</v>
      </c>
    </row>
    <row r="61" spans="3:10" hidden="1" outlineLevel="1" x14ac:dyDescent="0.25">
      <c r="C61" s="158" t="str">
        <f>'Valbara Tjänster'!N1</f>
        <v>Säkerhets-tjänster Logg, spärr &amp; samtycke</v>
      </c>
      <c r="D61" s="159">
        <f>'Valbara Tjänster'!N5</f>
        <v>364886.85</v>
      </c>
      <c r="E61" s="114"/>
      <c r="F61" s="114" t="str">
        <f>'Valbara Tjänster'!N27</f>
        <v>Kvartal förskott</v>
      </c>
      <c r="G61" s="114"/>
      <c r="H61" s="114" t="str">
        <f>'Valbara Tjänster'!N28</f>
        <v>Dec,Mar,Jun,Sep</v>
      </c>
      <c r="I61" s="114"/>
      <c r="J61" s="160" t="str">
        <f>'Valbara Tjänster'!N29</f>
        <v>N/A</v>
      </c>
    </row>
    <row r="62" spans="3:10" hidden="1" outlineLevel="1" x14ac:dyDescent="0.25">
      <c r="C62" s="158" t="str">
        <f>'Valbara Tjänster'!R1</f>
        <v>IAM Autentisering (egna anslutningar)</v>
      </c>
      <c r="D62" s="159">
        <f>'Valbara Tjänster'!R5</f>
        <v>364886.85</v>
      </c>
      <c r="E62" s="114"/>
      <c r="F62" s="114" t="str">
        <f>'Valbara Tjänster'!R27</f>
        <v>Kvartal förskott</v>
      </c>
      <c r="G62" s="114"/>
      <c r="H62" s="114" t="str">
        <f>'Valbara Tjänster'!R28</f>
        <v>Dec,Mar,Jun,Sep</v>
      </c>
      <c r="I62" s="114"/>
      <c r="J62" s="160" t="str">
        <f>'Valbara Tjänster'!R29</f>
        <v>N/A</v>
      </c>
    </row>
    <row r="63" spans="3:10" hidden="1" outlineLevel="1" x14ac:dyDescent="0.25">
      <c r="C63" s="158" t="str">
        <f>'Valbara Tjänster'!V1</f>
        <v>Personuppgifts- tjänst</v>
      </c>
      <c r="D63" s="159">
        <f>'Valbara Tjänster'!V5</f>
        <v>364886.85</v>
      </c>
      <c r="E63" s="114"/>
      <c r="F63" s="114" t="str">
        <f>'Valbara Tjänster'!V27</f>
        <v>Kvartal förskott</v>
      </c>
      <c r="G63" s="114"/>
      <c r="H63" s="114" t="str">
        <f>'Valbara Tjänster'!V28</f>
        <v>Dec,Mar,Jun,Sep</v>
      </c>
      <c r="I63" s="114"/>
      <c r="J63" s="160" t="str">
        <f>'Valbara Tjänster'!V29</f>
        <v>N/A</v>
      </c>
    </row>
    <row r="64" spans="3:10" hidden="1" outlineLevel="1" x14ac:dyDescent="0.25">
      <c r="C64" s="158" t="str">
        <f>'Valbara Tjänster'!Z1</f>
        <v xml:space="preserve">Formulär- hantering </v>
      </c>
      <c r="D64" s="159">
        <f>'Valbara Tjänster'!Z5</f>
        <v>1600000</v>
      </c>
      <c r="E64" s="114"/>
      <c r="F64" s="114" t="str">
        <f>'Valbara Tjänster'!Z27</f>
        <v>Prognos! Faktureras separat av tjänstens förvaltning. Kvartalsvis</v>
      </c>
      <c r="G64" s="114"/>
      <c r="H64" s="114" t="str">
        <f>'Valbara Tjänster'!Z28</f>
        <v>Dec,Mar,Jun,Sep</v>
      </c>
      <c r="I64" s="114"/>
      <c r="J64" s="160">
        <f>'Valbara Tjänster'!Z29</f>
        <v>2023</v>
      </c>
    </row>
    <row r="65" spans="3:10" hidden="1" outlineLevel="1" x14ac:dyDescent="0.25">
      <c r="C65" s="158" t="str">
        <f>'Valbara Tjänster'!AD1</f>
        <v xml:space="preserve">Ombudstjänsten </v>
      </c>
      <c r="D65" s="159">
        <f>'Valbara Tjänster'!AD5</f>
        <v>895578.28463999997</v>
      </c>
      <c r="E65" s="114"/>
      <c r="F65" s="114" t="str">
        <f>'Valbara Tjänster'!AD27</f>
        <v>Kvartal förskott</v>
      </c>
      <c r="G65" s="114"/>
      <c r="H65" s="114" t="str">
        <f>'Valbara Tjänster'!AD28</f>
        <v>Dec,Mar,Jun,Sep</v>
      </c>
      <c r="I65" s="114"/>
      <c r="J65" s="160" t="str">
        <f>'Valbara Tjänster'!AD29</f>
        <v>N/A</v>
      </c>
    </row>
    <row r="66" spans="3:10" hidden="1" outlineLevel="1" x14ac:dyDescent="0.25">
      <c r="C66" s="158" t="str">
        <f>'Valbara Tjänster'!AH1</f>
        <v>Hjälpmedels-tjänsten abonnemang</v>
      </c>
      <c r="D66" s="159">
        <f>'Valbara Tjänster'!AH5</f>
        <v>300000</v>
      </c>
      <c r="E66" s="114"/>
      <c r="F66" s="114" t="str">
        <f>'Valbara Tjänster'!AH27</f>
        <v>Prognos! Faktureras kvartalsvis i förskott av förvaltning med volymsjusteringar i efterskott. Abonnemangspriset baseras på av kunden redovisad inköpsvolym. Tillkommer rörlig avgift enl. prislista på Inera.se</v>
      </c>
      <c r="G66" s="114"/>
      <c r="H66" s="114" t="str">
        <f>'Valbara Tjänster'!AH28</f>
        <v>Dec, Mar, Jun, Sep</v>
      </c>
      <c r="I66" s="114"/>
      <c r="J66" s="160" t="str">
        <f>'Valbara Tjänster'!AH29</f>
        <v>N/A</v>
      </c>
    </row>
    <row r="67" spans="3:10" hidden="1" outlineLevel="1" x14ac:dyDescent="0.25">
      <c r="C67" s="158" t="str">
        <f>'Valbara Tjänster'!AL1</f>
        <v>E-klient</v>
      </c>
      <c r="D67" s="159">
        <f>'Valbara Tjänster'!AL5</f>
        <v>3065668</v>
      </c>
      <c r="E67" s="114"/>
      <c r="F67" s="114" t="str">
        <f>'Valbara Tjänster'!AL27</f>
        <v>Halvårsvis i efterskott av förvaltning. Volymbaserade priser</v>
      </c>
      <c r="G67" s="114"/>
      <c r="H67" s="114" t="str">
        <f>'Valbara Tjänster'!AL28</f>
        <v>Jun, Dec</v>
      </c>
      <c r="I67" s="114"/>
      <c r="J67" s="160" t="str">
        <f>'Valbara Tjänster'!AL29</f>
        <v>N/A</v>
      </c>
    </row>
    <row r="68" spans="3:10" hidden="1" outlineLevel="1" x14ac:dyDescent="0.25">
      <c r="C68" s="158" t="str">
        <f>'Valbara Tjänster'!AP1</f>
        <v>Eira Licenser (innehåll)</v>
      </c>
      <c r="D68" s="159">
        <f>'Valbara Tjänster'!AP5</f>
        <v>12043663.843120301</v>
      </c>
      <c r="E68" s="114"/>
      <c r="F68" s="114" t="str">
        <f>'Valbara Tjänster'!AP27</f>
        <v>Licenskostnaden fördelas solidariskt mellan landsting och regioner baserat på antal invånare.</v>
      </c>
      <c r="G68" s="114"/>
      <c r="H68" s="114" t="str">
        <f>'Valbara Tjänster'!AP28</f>
        <v>Årsvis engång i Dec</v>
      </c>
      <c r="I68" s="114"/>
      <c r="J68" s="160" t="str">
        <f>'Valbara Tjänster'!AP29</f>
        <v>N/A</v>
      </c>
    </row>
    <row r="69" spans="3:10" hidden="1" outlineLevel="1" x14ac:dyDescent="0.25">
      <c r="C69" s="158" t="str">
        <f>'Valbara Tjänster'!AT1</f>
        <v>Informations- utlämning till kvalitetsregister</v>
      </c>
      <c r="D69" s="159">
        <f>'Valbara Tjänster'!AT5</f>
        <v>0</v>
      </c>
      <c r="E69" s="114"/>
      <c r="F69" s="114" t="str">
        <f>'Valbara Tjänster'!AT27</f>
        <v>Faktureras separat av tjänstens förvaltning</v>
      </c>
      <c r="G69" s="114"/>
      <c r="H69" s="114" t="str">
        <f>'Valbara Tjänster'!AT28</f>
        <v xml:space="preserve"> </v>
      </c>
      <c r="I69" s="114"/>
      <c r="J69" s="167" t="str">
        <f>'Valbara Tjänster'!AT29</f>
        <v>Ingen ab.fakturering</v>
      </c>
    </row>
    <row r="70" spans="3:10" ht="25.15" hidden="1" customHeight="1" outlineLevel="1" x14ac:dyDescent="0.25">
      <c r="C70" s="158" t="str">
        <f>'Valbara Tjänster'!AX1</f>
        <v>Säker Digital Kommunikation SDK Ny!</v>
      </c>
      <c r="D70" s="159">
        <f>'Valbara Tjänster'!AX5</f>
        <v>0</v>
      </c>
      <c r="E70" s="114"/>
      <c r="F70" s="114" t="str">
        <f>'Valbara Tjänster'!AX27</f>
        <v>Ingen abonnemangsfakt 2023</v>
      </c>
      <c r="G70" s="114"/>
      <c r="H70" s="114">
        <f>'Valbara Tjänster'!AX28</f>
        <v>0</v>
      </c>
      <c r="I70" s="114"/>
      <c r="J70" s="160">
        <f>'Valbara Tjänster'!AX29</f>
        <v>0</v>
      </c>
    </row>
    <row r="71" spans="3:10" hidden="1" outlineLevel="1" x14ac:dyDescent="0.25">
      <c r="C71" s="158" t="str">
        <f>'Valbara Tjänster'!BB1</f>
        <v>Bild i 1177 på telefon</v>
      </c>
      <c r="D71" s="159">
        <f>'Valbara Tjänster'!BB5</f>
        <v>0</v>
      </c>
      <c r="E71" s="114"/>
      <c r="F71" s="114" t="str">
        <f>'Valbara Tjänster'!BB27</f>
        <v>Kvartal förskott</v>
      </c>
      <c r="G71" s="114"/>
      <c r="H71" s="114" t="str">
        <f>'Valbara Tjänster'!BB28</f>
        <v>Dec,Mar,Jun,Sep</v>
      </c>
      <c r="I71" s="114"/>
      <c r="J71" s="160" t="str">
        <f>'Valbara Tjänster'!BB29</f>
        <v>N/A</v>
      </c>
    </row>
    <row r="72" spans="3:10" hidden="1" outlineLevel="1" x14ac:dyDescent="0.25">
      <c r="C72" s="158" t="str">
        <f>'Valbara Tjänster'!BF1</f>
        <v>Video i 1177 på telefon</v>
      </c>
      <c r="D72" s="159">
        <f>'Valbara Tjänster'!BF5</f>
        <v>0</v>
      </c>
      <c r="E72" s="114"/>
      <c r="F72" s="114" t="str">
        <f>'Valbara Tjänster'!BF27</f>
        <v>Kvartal förskott</v>
      </c>
      <c r="G72" s="114"/>
      <c r="H72" s="114" t="str">
        <f>'Valbara Tjänster'!BF28</f>
        <v>Dec,Mar,Jun,Sep</v>
      </c>
      <c r="I72" s="114"/>
      <c r="J72" s="160" t="str">
        <f>'Valbara Tjänster'!BF29</f>
        <v>N/A</v>
      </c>
    </row>
    <row r="73" spans="3:10" hidden="1" outlineLevel="1" x14ac:dyDescent="0.25">
      <c r="C73" s="158" t="str">
        <f>'Valbara Tjänster'!BJ1</f>
        <v>Utbudstjänsten</v>
      </c>
      <c r="D73" s="159">
        <f>'Valbara Tjänster'!BJ5</f>
        <v>1744268.8523128999</v>
      </c>
      <c r="E73" s="114"/>
      <c r="F73" s="114" t="str">
        <f>'Valbara Tjänster'!BJ27</f>
        <v>Kvartal förskott</v>
      </c>
      <c r="G73" s="114"/>
      <c r="H73" s="114" t="str">
        <f>'Valbara Tjänster'!BJ28</f>
        <v>Dec,Mar,Jun,Sep</v>
      </c>
      <c r="I73" s="114"/>
      <c r="J73" s="160" t="str">
        <f>'Valbara Tjänster'!BJ29</f>
        <v>N/A</v>
      </c>
    </row>
    <row r="74" spans="3:10" hidden="1" outlineLevel="1" x14ac:dyDescent="0.25">
      <c r="C74" s="158" t="str">
        <f>'Valbara Tjänster'!BN1</f>
        <v>Statistiktjänst Organisations-statistik</v>
      </c>
      <c r="D74" s="159">
        <f>'Valbara Tjänster'!BN5</f>
        <v>318108.35583000001</v>
      </c>
      <c r="E74" s="114"/>
      <c r="F74" s="114" t="str">
        <f>'Valbara Tjänster'!BN27</f>
        <v>Kvartal förskott</v>
      </c>
      <c r="G74" s="114"/>
      <c r="H74" s="114" t="str">
        <f>'Valbara Tjänster'!BN28</f>
        <v>Dec,Mar,Jun,Sep</v>
      </c>
      <c r="I74" s="114"/>
      <c r="J74" s="160" t="str">
        <f>'Valbara Tjänster'!BN29</f>
        <v>N/A</v>
      </c>
    </row>
    <row r="75" spans="3:10" s="101" customFormat="1" ht="45" hidden="1" outlineLevel="1" x14ac:dyDescent="0.25">
      <c r="C75" s="117" t="str">
        <f>'Valbara Tjänster'!BR1</f>
        <v xml:space="preserve">1177 Inkorg </v>
      </c>
      <c r="D75" s="124">
        <f>'Valbara Tjänster'!BR5</f>
        <v>0</v>
      </c>
      <c r="E75" s="125"/>
      <c r="F75" s="103" t="str">
        <f>'Valbara Tjänster'!BR27</f>
        <v>Volymsbaserad. Faktureras av förvaltning kvartalsvis efterskott</v>
      </c>
      <c r="G75" s="125"/>
      <c r="H75" s="103">
        <f>'Valbara Tjänster'!BR28</f>
        <v>0</v>
      </c>
      <c r="I75" s="125"/>
      <c r="J75" s="256">
        <f>'Valbara Tjänster'!BR29</f>
        <v>0</v>
      </c>
    </row>
    <row r="76" spans="3:10" s="101" customFormat="1" hidden="1" outlineLevel="1" x14ac:dyDescent="0.25">
      <c r="C76" s="117" t="str">
        <f>'Valbara Tjänster'!BV1</f>
        <v>Svevac (prel. Avser halvår)</v>
      </c>
      <c r="D76" s="124">
        <f>'Valbara Tjänster'!BV5</f>
        <v>0</v>
      </c>
      <c r="E76" s="125"/>
      <c r="F76" s="103" t="str">
        <f>'Valbara Tjänster'!BV27</f>
        <v>Prel. Engång förskott 2023</v>
      </c>
      <c r="G76" s="125"/>
      <c r="H76" s="103" t="str">
        <f>'Valbara Tjänster'!BV28</f>
        <v>Dec,Mars</v>
      </c>
      <c r="I76" s="125"/>
      <c r="J76" s="256" t="str">
        <f>'Valbara Tjänster'!BV29</f>
        <v>Avslutas halvår 2023</v>
      </c>
    </row>
    <row r="77" spans="3:10" s="101" customFormat="1" ht="30" hidden="1" outlineLevel="1" x14ac:dyDescent="0.25">
      <c r="C77" s="117" t="str">
        <f>'Valbara Tjänster'!BZ1</f>
        <v>Digitalt möte</v>
      </c>
      <c r="D77" s="124">
        <f>'Valbara Tjänster'!BZ5</f>
        <v>0</v>
      </c>
      <c r="E77" s="125"/>
      <c r="F77" s="103" t="str">
        <f>'Valbara Tjänster'!BZ27</f>
        <v>Volym. Faktureras av förvaltning</v>
      </c>
      <c r="G77" s="125"/>
      <c r="H77" s="103">
        <f>'Valbara Tjänster'!BZ28</f>
        <v>0</v>
      </c>
      <c r="I77" s="125"/>
      <c r="J77" s="256">
        <f>'Valbara Tjänster'!BZ29</f>
        <v>0</v>
      </c>
    </row>
    <row r="78" spans="3:10" s="101" customFormat="1" hidden="1" outlineLevel="1" x14ac:dyDescent="0.25">
      <c r="C78" s="117" t="str">
        <f>'Valbara Tjänster'!CD1</f>
        <v>Video och distans Infrastruktur</v>
      </c>
      <c r="D78" s="124">
        <f>'Valbara Tjänster'!CD5</f>
        <v>832039.83200159005</v>
      </c>
      <c r="E78" s="125"/>
      <c r="F78" s="103" t="str">
        <f>'Valbara Tjänster'!CD27</f>
        <v>Kvartal förskott</v>
      </c>
      <c r="G78" s="125"/>
      <c r="H78" s="103" t="str">
        <f>'Valbara Tjänster'!CD28</f>
        <v>Dec,Mar,Jun,Sep</v>
      </c>
      <c r="I78" s="125"/>
      <c r="J78" s="256" t="str">
        <f>'Valbara Tjänster'!CD29</f>
        <v>N/A</v>
      </c>
    </row>
    <row r="79" spans="3:10" s="101" customFormat="1" hidden="1" outlineLevel="1" x14ac:dyDescent="0.25">
      <c r="C79" s="117" t="str">
        <f>'Valbara Tjänster'!CH1</f>
        <v>Video &amp; distans Flerpartsmöte</v>
      </c>
      <c r="D79" s="124">
        <f>'Valbara Tjänster'!CH5</f>
        <v>0</v>
      </c>
      <c r="E79" s="125"/>
      <c r="F79" s="103" t="str">
        <f>'Valbara Tjänster'!CH27</f>
        <v>Kvartal förskott</v>
      </c>
      <c r="G79" s="125"/>
      <c r="H79" s="103" t="str">
        <f>'Valbara Tjänster'!CH28</f>
        <v>Dec,Mar,Jun,Sep</v>
      </c>
      <c r="I79" s="125"/>
      <c r="J79" s="256" t="str">
        <f>'Valbara Tjänster'!CH29</f>
        <v>N/A</v>
      </c>
    </row>
    <row r="80" spans="3:10" s="101" customFormat="1" hidden="1" outlineLevel="1" x14ac:dyDescent="0.25">
      <c r="C80" s="117" t="str">
        <f>'Valbara Tjänster'!CL1</f>
        <v xml:space="preserve">Egen provhantering </v>
      </c>
      <c r="D80" s="124">
        <f>'Valbara Tjänster'!CL5</f>
        <v>680000</v>
      </c>
      <c r="E80" s="125"/>
      <c r="F80" s="103" t="str">
        <f>'Valbara Tjänster'!CL27</f>
        <v>Kvartal förskott</v>
      </c>
      <c r="G80" s="125"/>
      <c r="H80" s="103" t="str">
        <f>'Valbara Tjänster'!CL28</f>
        <v>Dec,Mar,Jun,Sep</v>
      </c>
      <c r="I80" s="125"/>
      <c r="J80" s="256" t="str">
        <f>'Valbara Tjänster'!CL29</f>
        <v>N/A</v>
      </c>
    </row>
    <row r="81" spans="3:10" s="101" customFormat="1" hidden="1" outlineLevel="1" x14ac:dyDescent="0.25">
      <c r="C81" s="117" t="str">
        <f>'Valbara Tjänster'!CP1</f>
        <v>Symtombedöm-ning och hänvisning Förvaltning</v>
      </c>
      <c r="D81" s="124">
        <f>'Valbara Tjänster'!CP5</f>
        <v>0</v>
      </c>
      <c r="E81" s="125"/>
      <c r="F81" s="103" t="str">
        <f>'Valbara Tjänster'!CP27</f>
        <v>Pris ej fastställt</v>
      </c>
      <c r="G81" s="125"/>
      <c r="H81" s="103">
        <f>'Valbara Tjänster'!CP28</f>
        <v>0</v>
      </c>
      <c r="I81" s="125"/>
      <c r="J81" s="256">
        <f>'Valbara Tjänster'!CP29</f>
        <v>0</v>
      </c>
    </row>
    <row r="82" spans="3:10" s="101" customFormat="1" hidden="1" outlineLevel="1" x14ac:dyDescent="0.25">
      <c r="C82" s="117" t="str">
        <f>'Valbara Tjänster'!CT1</f>
        <v>Beställning läkemedelsnära produkter</v>
      </c>
      <c r="D82" s="124">
        <f>'Valbara Tjänster'!CT5</f>
        <v>0</v>
      </c>
      <c r="E82" s="125"/>
      <c r="F82" s="103" t="str">
        <f>'Valbara Tjänster'!CT27</f>
        <v>Pris ej fastställt</v>
      </c>
      <c r="G82" s="125"/>
      <c r="H82" s="103">
        <f>'Valbara Tjänster'!CT28</f>
        <v>0</v>
      </c>
      <c r="I82" s="125"/>
      <c r="J82" s="256">
        <f>'Valbara Tjänster'!CT29</f>
        <v>0</v>
      </c>
    </row>
    <row r="83" spans="3:10" s="101" customFormat="1" hidden="1" outlineLevel="1" x14ac:dyDescent="0.25">
      <c r="C83" s="117" t="str">
        <f>'Valbara Tjänster'!CX1</f>
        <v>Net-Id</v>
      </c>
      <c r="D83" s="124">
        <f>'Valbara Tjänster'!CX5</f>
        <v>0</v>
      </c>
      <c r="E83" s="125"/>
      <c r="F83" s="103" t="str">
        <f>'Valbara Tjänster'!CX27</f>
        <v>Väntar på avsiktsförklaring</v>
      </c>
      <c r="G83" s="125"/>
      <c r="H83" s="103">
        <f>'Valbara Tjänster'!CX28</f>
        <v>0</v>
      </c>
      <c r="I83" s="125"/>
      <c r="J83" s="256">
        <f>'Valbara Tjänster'!CX29</f>
        <v>0</v>
      </c>
    </row>
    <row r="84" spans="3:10" s="101" customFormat="1" hidden="1" outlineLevel="1" x14ac:dyDescent="0.25">
      <c r="C84" s="117">
        <f>'Valbara Tjänster'!DB1</f>
        <v>0</v>
      </c>
      <c r="D84" s="124">
        <f>'Valbara Tjänster'!DB5</f>
        <v>0</v>
      </c>
      <c r="E84" s="125"/>
      <c r="F84" s="103">
        <f>'Valbara Tjänster'!DB27</f>
        <v>0</v>
      </c>
      <c r="G84" s="125"/>
      <c r="H84" s="103">
        <f>'Valbara Tjänster'!DB28</f>
        <v>0</v>
      </c>
      <c r="I84" s="125"/>
      <c r="J84" s="256">
        <f>'Valbara Tjänster'!DB29</f>
        <v>0</v>
      </c>
    </row>
    <row r="85" spans="3:10" s="101" customFormat="1" hidden="1" outlineLevel="1" x14ac:dyDescent="0.25">
      <c r="C85" s="117">
        <f>'Valbara Tjänster'!DF1</f>
        <v>0</v>
      </c>
      <c r="D85" s="124">
        <f>'Valbara Tjänster'!DF5</f>
        <v>0</v>
      </c>
      <c r="E85" s="125"/>
      <c r="F85" s="103">
        <f>'Valbara Tjänster'!DF27</f>
        <v>0</v>
      </c>
      <c r="G85" s="125"/>
      <c r="H85" s="103">
        <f>'Valbara Tjänster'!DF28</f>
        <v>0</v>
      </c>
      <c r="I85" s="125"/>
      <c r="J85" s="256">
        <f>'Valbara Tjänster'!DF29</f>
        <v>0</v>
      </c>
    </row>
    <row r="86" spans="3:10" s="101" customFormat="1" hidden="1" outlineLevel="1" x14ac:dyDescent="0.25">
      <c r="C86" s="117">
        <f>'Valbara Tjänster'!DJ1</f>
        <v>0</v>
      </c>
      <c r="D86" s="124">
        <f>'Valbara Tjänster'!DJ5</f>
        <v>0</v>
      </c>
      <c r="E86" s="125"/>
      <c r="F86" s="103">
        <f>'Valbara Tjänster'!DN27</f>
        <v>0</v>
      </c>
      <c r="G86" s="125"/>
      <c r="H86" s="103">
        <f>'Valbara Tjänster'!DJ28</f>
        <v>0</v>
      </c>
      <c r="I86" s="125"/>
      <c r="J86" s="256">
        <f>'Valbara Tjänster'!DJ29</f>
        <v>0</v>
      </c>
    </row>
    <row r="87" spans="3:10" s="101" customFormat="1" hidden="1" outlineLevel="1" x14ac:dyDescent="0.25">
      <c r="C87" s="117">
        <f>'Valbara Tjänster'!DN1</f>
        <v>0</v>
      </c>
      <c r="D87" s="124">
        <f>'Valbara Tjänster'!DN5</f>
        <v>0</v>
      </c>
      <c r="E87" s="125"/>
      <c r="F87" s="103">
        <f>'Valbara Tjänster'!DN27</f>
        <v>0</v>
      </c>
      <c r="G87" s="125"/>
      <c r="H87" s="103">
        <f>'Valbara Tjänster'!DN28</f>
        <v>0</v>
      </c>
      <c r="I87" s="125"/>
      <c r="J87" s="256">
        <f>'Valbara Tjänster'!DN29</f>
        <v>0</v>
      </c>
    </row>
    <row r="88" spans="3:10" s="101" customFormat="1" hidden="1" outlineLevel="1" x14ac:dyDescent="0.25">
      <c r="C88" s="117">
        <f>'Valbara Tjänster'!DR1</f>
        <v>0</v>
      </c>
      <c r="D88" s="124">
        <f>'Valbara Tjänster'!DR5</f>
        <v>0</v>
      </c>
      <c r="E88" s="125"/>
      <c r="F88" s="103">
        <f>'Valbara Tjänster'!DR27</f>
        <v>0</v>
      </c>
      <c r="G88" s="125"/>
      <c r="H88" s="103">
        <f>'Valbara Tjänster'!DR28</f>
        <v>0</v>
      </c>
      <c r="I88" s="125"/>
      <c r="J88" s="256">
        <f>'Valbara Tjänster'!DR29</f>
        <v>0</v>
      </c>
    </row>
    <row r="89" spans="3:10" s="101" customFormat="1" ht="15.75" hidden="1" outlineLevel="1" thickBot="1" x14ac:dyDescent="0.3">
      <c r="C89" s="127">
        <f>'Valbara Tjänster'!DV1</f>
        <v>0</v>
      </c>
      <c r="D89" s="128">
        <f>'Valbara Tjänster'!DV5</f>
        <v>0</v>
      </c>
      <c r="E89" s="129"/>
      <c r="F89" s="104">
        <f>'Valbara Tjänster'!DV27</f>
        <v>0</v>
      </c>
      <c r="G89" s="129"/>
      <c r="H89" s="104">
        <f>'Valbara Tjänster'!DV28</f>
        <v>0</v>
      </c>
      <c r="I89" s="129"/>
      <c r="J89" s="257">
        <f>'Valbara Tjänster'!DV29</f>
        <v>0</v>
      </c>
    </row>
    <row r="90" spans="3:10" hidden="1" outlineLevel="1" x14ac:dyDescent="0.25">
      <c r="C90" s="114"/>
      <c r="D90" s="159"/>
      <c r="E90" s="114"/>
      <c r="F90" s="114"/>
      <c r="G90" s="114"/>
      <c r="H90" s="114"/>
      <c r="I90" s="114"/>
      <c r="J90" s="114"/>
    </row>
    <row r="91" spans="3:10" ht="15.75" collapsed="1" thickBot="1" x14ac:dyDescent="0.3">
      <c r="C91" s="164"/>
      <c r="D91" s="164"/>
      <c r="E91" s="164"/>
      <c r="F91" s="164"/>
      <c r="G91" s="164"/>
      <c r="H91" s="164"/>
      <c r="I91" s="164"/>
      <c r="J91" s="164"/>
    </row>
    <row r="92" spans="3:10" ht="21" x14ac:dyDescent="0.35">
      <c r="C92" s="154" t="s">
        <v>62</v>
      </c>
      <c r="D92" s="155">
        <f>SUM(D93:D113)</f>
        <v>13629269.471393578</v>
      </c>
      <c r="E92" s="156"/>
      <c r="F92" s="156" t="s">
        <v>43</v>
      </c>
      <c r="G92" s="121"/>
      <c r="H92" s="135"/>
      <c r="I92" s="120"/>
      <c r="J92" s="133"/>
    </row>
    <row r="93" spans="3:10" ht="14.25" hidden="1" customHeight="1" outlineLevel="1" x14ac:dyDescent="0.25">
      <c r="C93" s="158" t="str">
        <f>'Gemensamma i utveckling'!C1</f>
        <v>Utvecklingsram 2022</v>
      </c>
      <c r="D93" s="159">
        <f>'Gemensamma i utveckling'!C8</f>
        <v>10221952.103545183</v>
      </c>
      <c r="E93" s="114"/>
      <c r="F93" s="103" t="str">
        <f>'Gemensamma i utveckling'!C30</f>
        <v xml:space="preserve">Faktureras i januari för helår 2022 </v>
      </c>
      <c r="G93" s="125"/>
      <c r="H93" s="125" t="str">
        <f>'Gemensamma i utveckling'!C31</f>
        <v>Engång</v>
      </c>
      <c r="I93" s="125"/>
      <c r="J93" s="126" t="str">
        <f>'Gemensamma i utveckling'!C32</f>
        <v>Januari</v>
      </c>
    </row>
    <row r="94" spans="3:10" ht="14.25" hidden="1" customHeight="1" outlineLevel="1" x14ac:dyDescent="0.25">
      <c r="C94" s="158" t="str">
        <f>'Gemensamma i utveckling'!D1</f>
        <v>Utveckling/förvaltning tidbokings-tjänst 1177</v>
      </c>
      <c r="D94" s="159">
        <f>'Gemensamma i utveckling'!D8</f>
        <v>3407317.3678483944</v>
      </c>
      <c r="E94" s="114"/>
      <c r="F94" s="103" t="str">
        <f>'Gemensamma i utveckling'!D30</f>
        <v>Kvartal förskott</v>
      </c>
      <c r="G94" s="125"/>
      <c r="H94" s="125" t="str">
        <f>'Gemensamma i utveckling'!D31</f>
        <v>Dec,Mar,Jun,Sep</v>
      </c>
      <c r="I94" s="125"/>
      <c r="J94" s="126" t="str">
        <f>'Gemensamma i utveckling'!D32</f>
        <v>Pausad fakt. Avs. förkl. Retro senare 2023</v>
      </c>
    </row>
    <row r="95" spans="3:10" ht="14.25" hidden="1" customHeight="1" outlineLevel="1" x14ac:dyDescent="0.25">
      <c r="C95" s="158" t="str">
        <f>'Gemensamma i utveckling'!E1</f>
        <v>Fortsatt utveckling SITHS</v>
      </c>
      <c r="D95" s="159">
        <f>'Gemensamma i utveckling'!E8</f>
        <v>0</v>
      </c>
      <c r="E95" s="114"/>
      <c r="F95" s="116" t="str">
        <f>'Gemensamma i utveckling'!E30</f>
        <v>Ingen fakt 2023</v>
      </c>
      <c r="G95" s="125"/>
      <c r="H95" s="136" t="str">
        <f>'Gemensamma i utveckling'!E31</f>
        <v xml:space="preserve"> -</v>
      </c>
      <c r="I95" s="125"/>
      <c r="J95" s="134" t="str">
        <f>'Gemensamma i utveckling'!E32</f>
        <v xml:space="preserve"> -</v>
      </c>
    </row>
    <row r="96" spans="3:10" ht="14.25" hidden="1" customHeight="1" outlineLevel="1" x14ac:dyDescent="0.25">
      <c r="C96" s="158" t="str">
        <f>'Gemensamma i utveckling'!F1</f>
        <v>Pascal NLL-anpassning</v>
      </c>
      <c r="D96" s="159">
        <f>'Gemensamma i utveckling'!F8</f>
        <v>0</v>
      </c>
      <c r="E96" s="114"/>
      <c r="F96" s="103" t="str">
        <f>'Gemensamma i utveckling'!F30</f>
        <v>Ingen fakt 2023</v>
      </c>
      <c r="G96" s="125"/>
      <c r="H96" s="125" t="str">
        <f>'Gemensamma i utveckling'!F31</f>
        <v xml:space="preserve"> -</v>
      </c>
      <c r="I96" s="125"/>
      <c r="J96" s="126" t="str">
        <f>'Gemensamma i utveckling'!F32</f>
        <v xml:space="preserve"> -</v>
      </c>
    </row>
    <row r="97" spans="3:10" ht="14.25" hidden="1" customHeight="1" outlineLevel="1" x14ac:dyDescent="0.25">
      <c r="C97" s="158" t="str">
        <f>'Gemensamma i utveckling'!G1</f>
        <v>Utbyte av Säkerhetstj.</v>
      </c>
      <c r="D97" s="159">
        <f>'Gemensamma i utveckling'!G8</f>
        <v>0</v>
      </c>
      <c r="E97" s="114"/>
      <c r="F97" s="103" t="str">
        <f>'Gemensamma i utveckling'!G30</f>
        <v>Ingen fakt 2023</v>
      </c>
      <c r="G97" s="125"/>
      <c r="H97" s="125" t="str">
        <f>'Gemensamma i utveckling'!G31</f>
        <v xml:space="preserve"> -</v>
      </c>
      <c r="I97" s="125"/>
      <c r="J97" s="126" t="str">
        <f>'Gemensamma i utveckling'!G32</f>
        <v xml:space="preserve"> -</v>
      </c>
    </row>
    <row r="98" spans="3:10" ht="14.25" hidden="1" customHeight="1" outlineLevel="1" x14ac:dyDescent="0.25">
      <c r="C98" s="158" t="str">
        <f>'Gemensamma i utveckling'!H1</f>
        <v>Ny katalogtjänst HSA</v>
      </c>
      <c r="D98" s="159">
        <f>'Gemensamma i utveckling'!H8</f>
        <v>0</v>
      </c>
      <c r="E98" s="114"/>
      <c r="F98" s="103" t="str">
        <f>'Gemensamma i utveckling'!H30</f>
        <v>Ingen fakt 2023</v>
      </c>
      <c r="G98" s="125"/>
      <c r="H98" s="125" t="str">
        <f>'Gemensamma i utveckling'!H31</f>
        <v xml:space="preserve"> -</v>
      </c>
      <c r="I98" s="125"/>
      <c r="J98" s="126" t="str">
        <f>'Gemensamma i utveckling'!H32</f>
        <v xml:space="preserve"> -</v>
      </c>
    </row>
    <row r="99" spans="3:10" ht="14.25" hidden="1" customHeight="1" outlineLevel="1" x14ac:dyDescent="0.25">
      <c r="C99" s="158" t="str">
        <f>'Gemensamma i utveckling'!I1</f>
        <v>Journalen &amp; NPÖ plattformsutv.</v>
      </c>
      <c r="D99" s="159">
        <f>'Gemensamma i utveckling'!I8</f>
        <v>0</v>
      </c>
      <c r="E99" s="114"/>
      <c r="F99" s="103" t="str">
        <f>'Gemensamma i utveckling'!I30</f>
        <v>Ingen fakt 2023</v>
      </c>
      <c r="G99" s="125"/>
      <c r="H99" s="125" t="str">
        <f>'Gemensamma i utveckling'!I31</f>
        <v xml:space="preserve"> -</v>
      </c>
      <c r="I99" s="125"/>
      <c r="J99" s="126" t="str">
        <f>'Gemensamma i utveckling'!I32</f>
        <v xml:space="preserve"> -</v>
      </c>
    </row>
    <row r="100" spans="3:10" ht="14.25" hidden="1" customHeight="1" outlineLevel="1" x14ac:dyDescent="0.25">
      <c r="C100" s="158" t="str">
        <f>'Gemensamma i utveckling'!J1</f>
        <v xml:space="preserve">Hitta och jämför hjälpmedel på 1177 </v>
      </c>
      <c r="D100" s="159">
        <f>'Gemensamma i utveckling'!J8</f>
        <v>0</v>
      </c>
      <c r="E100" s="114"/>
      <c r="F100" s="103" t="str">
        <f>'Gemensamma i utveckling'!J30</f>
        <v>Ingen avs.förkl. Sannolikt finansiering utv.ram</v>
      </c>
      <c r="G100" s="125"/>
      <c r="H100" s="125" t="str">
        <f>'Gemensamma i utveckling'!J31</f>
        <v xml:space="preserve"> -</v>
      </c>
      <c r="I100" s="125"/>
      <c r="J100" s="126" t="str">
        <f>'Gemensamma i utveckling'!J32</f>
        <v xml:space="preserve"> -</v>
      </c>
    </row>
    <row r="101" spans="3:10" ht="14.25" hidden="1" customHeight="1" outlineLevel="1" x14ac:dyDescent="0.25">
      <c r="C101" s="158" t="str">
        <f>'Gemensamma i utveckling'!K1</f>
        <v>Självbetjäning Hjälpmedel Via 1177</v>
      </c>
      <c r="D101" s="159">
        <f>'Gemensamma i utveckling'!K8</f>
        <v>0</v>
      </c>
      <c r="E101" s="114"/>
      <c r="F101" s="103" t="str">
        <f>'Gemensamma i utveckling'!K30</f>
        <v>Väntar på avsiktsförklaring</v>
      </c>
      <c r="G101" s="125"/>
      <c r="H101" s="125">
        <f>'Gemensamma i utveckling'!K31</f>
        <v>0</v>
      </c>
      <c r="I101" s="125"/>
      <c r="J101" s="126" t="str">
        <f>'Gemensamma i utveckling'!K32</f>
        <v xml:space="preserve"> -</v>
      </c>
    </row>
    <row r="102" spans="3:10" ht="14.25" hidden="1" customHeight="1" outlineLevel="1" x14ac:dyDescent="0.25">
      <c r="C102" s="158">
        <f>'Gemensamma i utveckling'!L1</f>
        <v>0</v>
      </c>
      <c r="D102" s="159">
        <f>'Gemensamma i utveckling'!L8</f>
        <v>0</v>
      </c>
      <c r="E102" s="114"/>
      <c r="F102" s="103">
        <f>'Gemensamma i utveckling'!L30</f>
        <v>0</v>
      </c>
      <c r="G102" s="125"/>
      <c r="H102" s="125">
        <f>'Gemensamma i utveckling'!L31</f>
        <v>0</v>
      </c>
      <c r="I102" s="125"/>
      <c r="J102" s="126">
        <f>'Gemensamma i utveckling'!L32</f>
        <v>0</v>
      </c>
    </row>
    <row r="103" spans="3:10" ht="14.25" hidden="1" customHeight="1" outlineLevel="1" x14ac:dyDescent="0.25">
      <c r="C103" s="158">
        <f>'Gemensamma i utveckling'!M1</f>
        <v>0</v>
      </c>
      <c r="D103" s="159">
        <f>'Gemensamma i utveckling'!M8</f>
        <v>0</v>
      </c>
      <c r="E103" s="114"/>
      <c r="F103" s="103">
        <f>'Gemensamma i utveckling'!M30</f>
        <v>0</v>
      </c>
      <c r="G103" s="125"/>
      <c r="H103" s="125">
        <f>'Gemensamma i utveckling'!M31</f>
        <v>0</v>
      </c>
      <c r="I103" s="125"/>
      <c r="J103" s="126">
        <f>'Gemensamma i utveckling'!M32</f>
        <v>0</v>
      </c>
    </row>
    <row r="104" spans="3:10" ht="14.25" hidden="1" customHeight="1" outlineLevel="1" x14ac:dyDescent="0.25">
      <c r="C104" s="158">
        <f>'Gemensamma i utveckling'!N1</f>
        <v>0</v>
      </c>
      <c r="D104" s="159">
        <f>'Gemensamma i utveckling'!N8</f>
        <v>0</v>
      </c>
      <c r="E104" s="114"/>
      <c r="F104" s="103">
        <f>'Gemensamma i utveckling'!N30</f>
        <v>0</v>
      </c>
      <c r="G104" s="125"/>
      <c r="H104" s="125">
        <f>'Gemensamma i utveckling'!N31</f>
        <v>0</v>
      </c>
      <c r="I104" s="125"/>
      <c r="J104" s="126">
        <f>'Gemensamma i utveckling'!N32</f>
        <v>0</v>
      </c>
    </row>
    <row r="105" spans="3:10" ht="14.25" hidden="1" customHeight="1" outlineLevel="1" x14ac:dyDescent="0.25">
      <c r="C105" s="158">
        <f>'Gemensamma i utveckling'!O1</f>
        <v>0</v>
      </c>
      <c r="D105" s="159">
        <f>'Gemensamma i utveckling'!O8</f>
        <v>0</v>
      </c>
      <c r="E105" s="114"/>
      <c r="F105" s="103">
        <f>'Gemensamma i utveckling'!O30</f>
        <v>0</v>
      </c>
      <c r="G105" s="125"/>
      <c r="H105" s="125">
        <f>'Gemensamma i utveckling'!O31</f>
        <v>0</v>
      </c>
      <c r="I105" s="125"/>
      <c r="J105" s="126">
        <f>'Gemensamma i utveckling'!O32</f>
        <v>0</v>
      </c>
    </row>
    <row r="106" spans="3:10" ht="14.25" hidden="1" customHeight="1" outlineLevel="1" x14ac:dyDescent="0.25">
      <c r="C106" s="158">
        <f>'Gemensamma i utveckling'!P1</f>
        <v>0</v>
      </c>
      <c r="D106" s="159">
        <f>'Gemensamma i utveckling'!P8</f>
        <v>0</v>
      </c>
      <c r="E106" s="114"/>
      <c r="F106" s="103">
        <f>'Gemensamma i utveckling'!P30</f>
        <v>0</v>
      </c>
      <c r="G106" s="125"/>
      <c r="H106" s="125">
        <f>'Gemensamma i utveckling'!P31</f>
        <v>0</v>
      </c>
      <c r="I106" s="125"/>
      <c r="J106" s="126">
        <f>'Gemensamma i utveckling'!P32</f>
        <v>0</v>
      </c>
    </row>
    <row r="107" spans="3:10" ht="14.25" hidden="1" customHeight="1" outlineLevel="1" x14ac:dyDescent="0.25">
      <c r="C107" s="158">
        <f>'Gemensamma i utveckling'!Q1</f>
        <v>0</v>
      </c>
      <c r="D107" s="159">
        <f>'Gemensamma i utveckling'!Q8</f>
        <v>0</v>
      </c>
      <c r="E107" s="114"/>
      <c r="F107" s="103">
        <f>'Gemensamma i utveckling'!Q30</f>
        <v>0</v>
      </c>
      <c r="G107" s="125"/>
      <c r="H107" s="125">
        <f>'Gemensamma i utveckling'!Q31</f>
        <v>0</v>
      </c>
      <c r="I107" s="125"/>
      <c r="J107" s="126">
        <f>'Gemensamma i utveckling'!Q32</f>
        <v>0</v>
      </c>
    </row>
    <row r="108" spans="3:10" ht="14.25" hidden="1" customHeight="1" outlineLevel="1" x14ac:dyDescent="0.25">
      <c r="C108" s="158">
        <f>'Gemensamma i utveckling'!R1</f>
        <v>0</v>
      </c>
      <c r="D108" s="159">
        <f>'Gemensamma i utveckling'!R8</f>
        <v>0</v>
      </c>
      <c r="E108" s="114"/>
      <c r="F108" s="103">
        <f>'Gemensamma i utveckling'!R30</f>
        <v>0</v>
      </c>
      <c r="G108" s="125"/>
      <c r="H108" s="125">
        <f>'Gemensamma i utveckling'!R31</f>
        <v>0</v>
      </c>
      <c r="I108" s="125"/>
      <c r="J108" s="126">
        <f>'Gemensamma i utveckling'!R32</f>
        <v>0</v>
      </c>
    </row>
    <row r="109" spans="3:10" ht="14.25" hidden="1" customHeight="1" outlineLevel="1" x14ac:dyDescent="0.25">
      <c r="C109" s="158">
        <f>'Gemensamma i utveckling'!S1</f>
        <v>0</v>
      </c>
      <c r="D109" s="159">
        <f>'Gemensamma i utveckling'!S8</f>
        <v>0</v>
      </c>
      <c r="E109" s="114"/>
      <c r="F109" s="103">
        <f>'Gemensamma i utveckling'!S30</f>
        <v>0</v>
      </c>
      <c r="G109" s="125"/>
      <c r="H109" s="125">
        <f>'Gemensamma i utveckling'!S31</f>
        <v>0</v>
      </c>
      <c r="I109" s="125"/>
      <c r="J109" s="126">
        <f>'Gemensamma i utveckling'!S32</f>
        <v>0</v>
      </c>
    </row>
    <row r="110" spans="3:10" ht="14.25" hidden="1" customHeight="1" outlineLevel="1" x14ac:dyDescent="0.25">
      <c r="C110" s="158">
        <f>'Gemensamma i utveckling'!T1</f>
        <v>0</v>
      </c>
      <c r="D110" s="159">
        <f>'Gemensamma i utveckling'!T8</f>
        <v>0</v>
      </c>
      <c r="E110" s="114"/>
      <c r="F110" s="103">
        <f>'Gemensamma i utveckling'!T30</f>
        <v>0</v>
      </c>
      <c r="G110" s="125"/>
      <c r="H110" s="125">
        <f>'Gemensamma i utveckling'!T31</f>
        <v>0</v>
      </c>
      <c r="I110" s="125"/>
      <c r="J110" s="126">
        <f>'Gemensamma i utveckling'!T32</f>
        <v>0</v>
      </c>
    </row>
    <row r="111" spans="3:10" ht="14.25" hidden="1" customHeight="1" outlineLevel="1" x14ac:dyDescent="0.25">
      <c r="C111" s="158">
        <f>'Gemensamma i utveckling'!U1</f>
        <v>0</v>
      </c>
      <c r="D111" s="159">
        <f>'Gemensamma i utveckling'!U8</f>
        <v>0</v>
      </c>
      <c r="E111" s="114"/>
      <c r="F111" s="103">
        <f>'Gemensamma i utveckling'!U30</f>
        <v>0</v>
      </c>
      <c r="G111" s="125"/>
      <c r="H111" s="125">
        <f>'Gemensamma i utveckling'!U31</f>
        <v>0</v>
      </c>
      <c r="I111" s="125"/>
      <c r="J111" s="126">
        <f>'Gemensamma i utveckling'!U32</f>
        <v>0</v>
      </c>
    </row>
    <row r="112" spans="3:10" ht="14.25" hidden="1" customHeight="1" outlineLevel="1" x14ac:dyDescent="0.25">
      <c r="C112" s="158">
        <f>'Gemensamma i utveckling'!V1</f>
        <v>0</v>
      </c>
      <c r="D112" s="159">
        <f>'Gemensamma i utveckling'!V8</f>
        <v>0</v>
      </c>
      <c r="E112" s="114"/>
      <c r="F112" s="103">
        <f>'Gemensamma i utveckling'!V30</f>
        <v>0</v>
      </c>
      <c r="G112" s="125"/>
      <c r="H112" s="125">
        <f>'Gemensamma i utveckling'!V31</f>
        <v>0</v>
      </c>
      <c r="I112" s="125"/>
      <c r="J112" s="126">
        <f>'Gemensamma i utveckling'!V32</f>
        <v>0</v>
      </c>
    </row>
    <row r="113" spans="3:10" ht="14.25" hidden="1" customHeight="1" outlineLevel="1" thickBot="1" x14ac:dyDescent="0.3">
      <c r="C113" s="161">
        <f>'Gemensamma i utveckling'!W1</f>
        <v>0</v>
      </c>
      <c r="D113" s="162">
        <f>'Gemensamma i utveckling'!W8</f>
        <v>0</v>
      </c>
      <c r="E113" s="163"/>
      <c r="F113" s="104">
        <f>'Gemensamma i utveckling'!W30</f>
        <v>0</v>
      </c>
      <c r="G113" s="129"/>
      <c r="H113" s="129">
        <f>'Gemensamma i utveckling'!W31</f>
        <v>0</v>
      </c>
      <c r="I113" s="129"/>
      <c r="J113" s="130">
        <f>'Gemensamma i utveckling'!W32</f>
        <v>0</v>
      </c>
    </row>
    <row r="114" spans="3:10" hidden="1" outlineLevel="1" x14ac:dyDescent="0.25">
      <c r="C114" s="114"/>
      <c r="D114" s="159"/>
      <c r="E114" s="114"/>
      <c r="F114" s="114"/>
      <c r="G114" s="114"/>
      <c r="H114" s="114"/>
      <c r="I114" s="114"/>
      <c r="J114" s="114"/>
    </row>
    <row r="115" spans="3:10" ht="15.75" collapsed="1" thickBot="1" x14ac:dyDescent="0.3">
      <c r="C115" s="164"/>
      <c r="D115" s="164"/>
      <c r="E115" s="164"/>
      <c r="F115" s="164"/>
      <c r="G115" s="164"/>
      <c r="H115" s="164"/>
      <c r="I115" s="164"/>
      <c r="J115" s="164"/>
    </row>
    <row r="116" spans="3:10" ht="21" x14ac:dyDescent="0.35">
      <c r="C116" s="154" t="s">
        <v>63</v>
      </c>
      <c r="D116" s="155">
        <f>SUM(D117:D145)</f>
        <v>1141575.5118519</v>
      </c>
      <c r="E116" s="156"/>
      <c r="F116" s="156" t="s">
        <v>43</v>
      </c>
      <c r="G116" s="156"/>
      <c r="H116" s="156"/>
      <c r="I116" s="156"/>
      <c r="J116" s="166"/>
    </row>
    <row r="117" spans="3:10" hidden="1" outlineLevel="1" x14ac:dyDescent="0.25">
      <c r="C117" s="158" t="str">
        <f>'Valbara i utveckling'!F1</f>
        <v>Terminologi- tjänst NY!</v>
      </c>
      <c r="D117" s="159">
        <f>'Valbara i utveckling'!F8</f>
        <v>0</v>
      </c>
      <c r="E117" s="114"/>
      <c r="F117" s="125" t="str">
        <f>'Valbara i utveckling'!F30</f>
        <v>Kvartal förskott</v>
      </c>
      <c r="G117" s="125"/>
      <c r="H117" s="125" t="str">
        <f>'Valbara i utveckling'!F31</f>
        <v>Dec,Mar,Jun,Sep</v>
      </c>
      <c r="I117" s="125"/>
      <c r="J117" s="126">
        <f>'Valbara i utveckling'!F32</f>
        <v>0</v>
      </c>
    </row>
    <row r="118" spans="3:10" hidden="1" outlineLevel="1" x14ac:dyDescent="0.25">
      <c r="C118" s="158" t="str">
        <f>'Valbara i utveckling'!J1</f>
        <v xml:space="preserve"> Verksamhetsstöd 1177 Vårdguiden på telefon</v>
      </c>
      <c r="D118" s="159">
        <f>'Valbara i utveckling'!J8</f>
        <v>0</v>
      </c>
      <c r="E118" s="114"/>
      <c r="F118" s="114" t="str">
        <f>'Valbara i utveckling'!J30</f>
        <v>Kvartal förskott</v>
      </c>
      <c r="G118" s="114"/>
      <c r="H118" s="114" t="str">
        <f>'Valbara i utveckling'!J31</f>
        <v>Dec,Mar,Jun,Sep</v>
      </c>
      <c r="I118" s="114"/>
      <c r="J118" s="168">
        <f>'Valbara i utveckling'!J32</f>
        <v>0</v>
      </c>
    </row>
    <row r="119" spans="3:10" hidden="1" outlineLevel="1" x14ac:dyDescent="0.25">
      <c r="C119" s="158" t="str">
        <f>'Valbara i utveckling'!N1</f>
        <v>Statistiktjänst export</v>
      </c>
      <c r="D119" s="159">
        <f>'Valbara i utveckling'!N8</f>
        <v>1141575.5118519</v>
      </c>
      <c r="E119" s="114"/>
      <c r="F119" s="114" t="str">
        <f>'Valbara i utveckling'!N30</f>
        <v>Kvartal förskott</v>
      </c>
      <c r="G119" s="114"/>
      <c r="H119" s="114" t="str">
        <f>'Valbara i utveckling'!N31</f>
        <v>Dec,Mar,Jun,Sep</v>
      </c>
      <c r="I119" s="114"/>
      <c r="J119" s="168" t="str">
        <f>'Valbara i utveckling'!N32</f>
        <v>I förvaltning Q2-23</v>
      </c>
    </row>
    <row r="120" spans="3:10" hidden="1" outlineLevel="1" x14ac:dyDescent="0.25">
      <c r="C120" s="158" t="str">
        <f>'Valbara i utveckling'!R1</f>
        <v>Utvidgning Underskriftstjänst</v>
      </c>
      <c r="D120" s="159">
        <f>'Valbara i utveckling'!R8</f>
        <v>0</v>
      </c>
      <c r="E120" s="114"/>
      <c r="F120" s="114" t="str">
        <f>'Valbara i utveckling'!R30</f>
        <v>Väntar avsiktsförklaring</v>
      </c>
      <c r="G120" s="114"/>
      <c r="H120" s="114">
        <f>'Valbara i utveckling'!R31</f>
        <v>0</v>
      </c>
      <c r="I120" s="114"/>
      <c r="J120" s="168">
        <f>'Valbara i utveckling'!R32</f>
        <v>0</v>
      </c>
    </row>
    <row r="121" spans="3:10" hidden="1" outlineLevel="1" x14ac:dyDescent="0.25">
      <c r="C121" s="158" t="str">
        <f>'Valbara i utveckling'!V1</f>
        <v>ViSam</v>
      </c>
      <c r="D121" s="159">
        <f>'Valbara i utveckling'!V8</f>
        <v>0</v>
      </c>
      <c r="E121" s="114"/>
      <c r="F121" s="114" t="str">
        <f>'Valbara i utveckling'!V30</f>
        <v>Väntar avsiktsförklaring</v>
      </c>
      <c r="G121" s="95"/>
      <c r="H121" s="114">
        <f>'Valbara i utveckling'!V31</f>
        <v>0</v>
      </c>
      <c r="I121" s="95"/>
      <c r="J121" s="115">
        <f>'Valbara i utveckling'!V32</f>
        <v>0</v>
      </c>
    </row>
    <row r="122" spans="3:10" hidden="1" outlineLevel="1" x14ac:dyDescent="0.25">
      <c r="C122" s="158" t="str">
        <f>'Valbara i utveckling'!Z1</f>
        <v>Symtombedömning och hänvisning plattform</v>
      </c>
      <c r="D122" s="159">
        <f>'Valbara i utveckling'!Z8</f>
        <v>0</v>
      </c>
      <c r="E122" s="114"/>
      <c r="F122" s="114" t="str">
        <f>'Valbara i utveckling'!Z30</f>
        <v>Faktureras ej 2023</v>
      </c>
      <c r="G122" s="114"/>
      <c r="H122" s="114">
        <f>'Valbara i utveckling'!Z31</f>
        <v>0</v>
      </c>
      <c r="I122" s="114"/>
      <c r="J122" s="168">
        <f>'Valbara i utveckling'!Z32</f>
        <v>0</v>
      </c>
    </row>
    <row r="123" spans="3:10" hidden="1" outlineLevel="1" x14ac:dyDescent="0.25">
      <c r="C123" s="158">
        <f>'Valbara i utveckling'!AD1</f>
        <v>0</v>
      </c>
      <c r="D123" s="159">
        <f>'Valbara i utveckling'!AD8</f>
        <v>0</v>
      </c>
      <c r="E123" s="114"/>
      <c r="F123" s="114">
        <f>'Valbara i utveckling'!AD30</f>
        <v>0</v>
      </c>
      <c r="G123" s="114"/>
      <c r="H123" s="114">
        <f>'Valbara i utveckling'!AD31</f>
        <v>0</v>
      </c>
      <c r="I123" s="114"/>
      <c r="J123" s="168">
        <f>'Valbara i utveckling'!AD32</f>
        <v>0</v>
      </c>
    </row>
    <row r="124" spans="3:10" hidden="1" outlineLevel="1" x14ac:dyDescent="0.25">
      <c r="C124" s="158">
        <f>'Valbara i utveckling'!AH1</f>
        <v>0</v>
      </c>
      <c r="D124" s="159">
        <f>'Valbara i utveckling'!AH8</f>
        <v>0</v>
      </c>
      <c r="E124" s="114"/>
      <c r="F124" s="114">
        <f>'Valbara i utveckling'!AH30</f>
        <v>0</v>
      </c>
      <c r="G124" s="114"/>
      <c r="H124" s="114">
        <f>'Valbara i utveckling'!AH31</f>
        <v>0</v>
      </c>
      <c r="I124" s="114"/>
      <c r="J124" s="168">
        <f>'Valbara i utveckling'!AH32</f>
        <v>0</v>
      </c>
    </row>
    <row r="125" spans="3:10" hidden="1" outlineLevel="1" x14ac:dyDescent="0.25">
      <c r="C125" s="158">
        <f>'Valbara i utveckling'!AL1</f>
        <v>0</v>
      </c>
      <c r="D125" s="159">
        <f>'Valbara i utveckling'!AL8</f>
        <v>0</v>
      </c>
      <c r="E125" s="114"/>
      <c r="F125" s="114">
        <f>'Valbara i utveckling'!AL30</f>
        <v>0</v>
      </c>
      <c r="G125" s="114"/>
      <c r="H125" s="114">
        <f>'Valbara i utveckling'!AL31</f>
        <v>0</v>
      </c>
      <c r="I125" s="114"/>
      <c r="J125" s="168">
        <f>'Valbara i utveckling'!AL32</f>
        <v>0</v>
      </c>
    </row>
    <row r="126" spans="3:10" hidden="1" outlineLevel="1" x14ac:dyDescent="0.25">
      <c r="C126" s="158">
        <f>'Valbara i utveckling'!AP1</f>
        <v>0</v>
      </c>
      <c r="D126" s="159">
        <f>'Valbara i utveckling'!AP8</f>
        <v>0</v>
      </c>
      <c r="E126" s="114"/>
      <c r="F126" s="114">
        <f>'Valbara i utveckling'!AP30</f>
        <v>0</v>
      </c>
      <c r="G126" s="114"/>
      <c r="H126" s="114">
        <f>'Valbara i utveckling'!AP31</f>
        <v>0</v>
      </c>
      <c r="I126" s="114"/>
      <c r="J126" s="168">
        <f>'Valbara i utveckling'!AP32</f>
        <v>0</v>
      </c>
    </row>
    <row r="127" spans="3:10" hidden="1" outlineLevel="1" x14ac:dyDescent="0.25">
      <c r="C127" s="158">
        <f>'Valbara i utveckling'!AT1</f>
        <v>0</v>
      </c>
      <c r="D127" s="159">
        <f>'Valbara i utveckling'!AT8</f>
        <v>0</v>
      </c>
      <c r="E127" s="114"/>
      <c r="F127" s="114">
        <f>'Valbara i utveckling'!AT30</f>
        <v>0</v>
      </c>
      <c r="G127" s="114"/>
      <c r="H127" s="114">
        <f>'Valbara i utveckling'!AT31</f>
        <v>0</v>
      </c>
      <c r="I127" s="114"/>
      <c r="J127" s="168">
        <f>'Valbara i utveckling'!AT32</f>
        <v>0</v>
      </c>
    </row>
    <row r="128" spans="3:10" hidden="1" outlineLevel="1" x14ac:dyDescent="0.25">
      <c r="C128" s="158">
        <f>'Valbara i utveckling'!AX1</f>
        <v>0</v>
      </c>
      <c r="D128" s="159">
        <f>'Valbara i utveckling'!AX8</f>
        <v>0</v>
      </c>
      <c r="E128" s="114"/>
      <c r="F128" s="114">
        <f>'Valbara i utveckling'!AX30</f>
        <v>0</v>
      </c>
      <c r="G128" s="114"/>
      <c r="H128" s="114">
        <f>'Valbara i utveckling'!AX31</f>
        <v>0</v>
      </c>
      <c r="I128" s="114"/>
      <c r="J128" s="168">
        <f>'Valbara i utveckling'!AX32</f>
        <v>0</v>
      </c>
    </row>
    <row r="129" spans="3:10" hidden="1" outlineLevel="1" x14ac:dyDescent="0.25">
      <c r="C129" s="158">
        <f>'Valbara i utveckling'!BB1</f>
        <v>0</v>
      </c>
      <c r="D129" s="159">
        <f>'Valbara i utveckling'!BB8</f>
        <v>0</v>
      </c>
      <c r="E129" s="114"/>
      <c r="F129" s="114">
        <f>'Valbara i utveckling'!BB30</f>
        <v>0</v>
      </c>
      <c r="G129" s="114"/>
      <c r="H129" s="114">
        <f>'Valbara i utveckling'!BB31</f>
        <v>0</v>
      </c>
      <c r="I129" s="114"/>
      <c r="J129" s="168">
        <f>'Valbara i utveckling'!BB32</f>
        <v>0</v>
      </c>
    </row>
    <row r="130" spans="3:10" hidden="1" outlineLevel="1" x14ac:dyDescent="0.25">
      <c r="C130" s="158">
        <f>'Valbara i utveckling'!BF1</f>
        <v>0</v>
      </c>
      <c r="D130" s="159">
        <f>'Valbara i utveckling'!BF8</f>
        <v>0</v>
      </c>
      <c r="E130" s="114"/>
      <c r="F130" s="114">
        <f>'Valbara i utveckling'!BF30</f>
        <v>0</v>
      </c>
      <c r="G130" s="114"/>
      <c r="H130" s="114">
        <f>'Valbara i utveckling'!BF31</f>
        <v>0</v>
      </c>
      <c r="I130" s="114"/>
      <c r="J130" s="168">
        <f>'Valbara i utveckling'!BF32</f>
        <v>0</v>
      </c>
    </row>
    <row r="131" spans="3:10" ht="15.75" hidden="1" customHeight="1" outlineLevel="1" x14ac:dyDescent="0.25">
      <c r="C131" s="117">
        <f>'Valbara i utveckling'!BJ1</f>
        <v>0</v>
      </c>
      <c r="D131" s="124">
        <f>'Valbara i utveckling'!BJ8</f>
        <v>0</v>
      </c>
      <c r="E131" s="125"/>
      <c r="F131" s="125">
        <f>'Valbara i utveckling'!BJ30</f>
        <v>0</v>
      </c>
      <c r="G131" s="125"/>
      <c r="H131" s="125">
        <f>'Valbara i utveckling'!BJ31</f>
        <v>0</v>
      </c>
      <c r="I131" s="125"/>
      <c r="J131" s="137">
        <f>'Valbara i utveckling'!BJ32</f>
        <v>0</v>
      </c>
    </row>
    <row r="132" spans="3:10" ht="15.75" hidden="1" customHeight="1" outlineLevel="1" x14ac:dyDescent="0.25">
      <c r="C132" s="117">
        <f>'Valbara i utveckling'!BN1</f>
        <v>0</v>
      </c>
      <c r="D132" s="124">
        <f>'Valbara i utveckling'!BN8</f>
        <v>0</v>
      </c>
      <c r="E132" s="125"/>
      <c r="F132" s="125">
        <f>'Valbara i utveckling'!BN30</f>
        <v>0</v>
      </c>
      <c r="G132" s="125"/>
      <c r="H132" s="125">
        <f>'Valbara i utveckling'!BN31</f>
        <v>0</v>
      </c>
      <c r="I132" s="125"/>
      <c r="J132" s="137">
        <f>'Valbara i utveckling'!BN32</f>
        <v>0</v>
      </c>
    </row>
    <row r="133" spans="3:10" ht="15.75" hidden="1" customHeight="1" outlineLevel="1" x14ac:dyDescent="0.25">
      <c r="C133" s="117">
        <f>'Valbara i utveckling'!BR1</f>
        <v>0</v>
      </c>
      <c r="D133" s="124">
        <f>'Valbara i utveckling'!BR8</f>
        <v>0</v>
      </c>
      <c r="E133" s="125"/>
      <c r="F133" s="125">
        <f>'Valbara i utveckling'!BR30</f>
        <v>0</v>
      </c>
      <c r="G133" s="125"/>
      <c r="H133" s="125">
        <f>'Valbara i utveckling'!BR31</f>
        <v>0</v>
      </c>
      <c r="I133" s="125"/>
      <c r="J133" s="126">
        <f>'Valbara i utveckling'!BR32</f>
        <v>0</v>
      </c>
    </row>
    <row r="134" spans="3:10" ht="15.75" hidden="1" customHeight="1" outlineLevel="1" x14ac:dyDescent="0.25">
      <c r="C134" s="117">
        <f>'Valbara i utveckling'!BV1</f>
        <v>0</v>
      </c>
      <c r="D134" s="124">
        <f>'Valbara i utveckling'!BV8</f>
        <v>0</v>
      </c>
      <c r="E134" s="125"/>
      <c r="F134" s="125">
        <f>'Valbara i utveckling'!BV30</f>
        <v>0</v>
      </c>
      <c r="G134" s="125"/>
      <c r="H134" s="125">
        <f>'Valbara i utveckling'!BV31</f>
        <v>0</v>
      </c>
      <c r="I134" s="125"/>
      <c r="J134" s="126">
        <f>'Valbara i utveckling'!BV32</f>
        <v>0</v>
      </c>
    </row>
    <row r="135" spans="3:10" ht="15.75" hidden="1" customHeight="1" outlineLevel="1" x14ac:dyDescent="0.25">
      <c r="C135" s="117">
        <f>'Valbara i utveckling'!BZ1</f>
        <v>0</v>
      </c>
      <c r="D135" s="124">
        <f>'Valbara i utveckling'!BZ8</f>
        <v>0</v>
      </c>
      <c r="E135" s="125"/>
      <c r="F135" s="125">
        <f>'Valbara i utveckling'!BZ30</f>
        <v>0</v>
      </c>
      <c r="G135" s="125"/>
      <c r="H135" s="125">
        <f>'Valbara i utveckling'!BZ31</f>
        <v>0</v>
      </c>
      <c r="I135" s="125"/>
      <c r="J135" s="126">
        <f>'Valbara i utveckling'!BZ32</f>
        <v>0</v>
      </c>
    </row>
    <row r="136" spans="3:10" ht="15.75" hidden="1" customHeight="1" outlineLevel="1" x14ac:dyDescent="0.25">
      <c r="C136" s="263">
        <f>'Valbara i utveckling'!CD1</f>
        <v>0</v>
      </c>
      <c r="D136" s="124">
        <f>'Valbara i utveckling'!CD8</f>
        <v>0</v>
      </c>
      <c r="E136" s="95"/>
      <c r="F136" s="95">
        <f>'Valbara i utveckling'!CD30</f>
        <v>0</v>
      </c>
      <c r="G136" s="95"/>
      <c r="H136" s="95">
        <f>'Valbara i utveckling'!CD31</f>
        <v>0</v>
      </c>
      <c r="I136" s="95"/>
      <c r="J136" s="264">
        <f>'Valbara i utveckling'!CD32</f>
        <v>0</v>
      </c>
    </row>
    <row r="137" spans="3:10" ht="15.75" hidden="1" customHeight="1" outlineLevel="1" x14ac:dyDescent="0.25">
      <c r="C137" s="263">
        <f>'Valbara i utveckling'!CH1</f>
        <v>0</v>
      </c>
      <c r="D137" s="124">
        <f>'Valbara i utveckling'!CH8</f>
        <v>0</v>
      </c>
      <c r="E137" s="95"/>
      <c r="F137" s="95">
        <f>'Valbara i utveckling'!CH30</f>
        <v>0</v>
      </c>
      <c r="G137" s="95"/>
      <c r="H137" s="95">
        <f>'Valbara i utveckling'!CH31</f>
        <v>0</v>
      </c>
      <c r="I137" s="95"/>
      <c r="J137" s="264">
        <f>'Valbara i utveckling'!CH32</f>
        <v>0</v>
      </c>
    </row>
    <row r="138" spans="3:10" ht="15.75" hidden="1" customHeight="1" outlineLevel="1" x14ac:dyDescent="0.25">
      <c r="C138" s="263">
        <f>'Valbara i utveckling'!CL1</f>
        <v>0</v>
      </c>
      <c r="D138" s="124">
        <f>'Valbara i utveckling'!CL8</f>
        <v>0</v>
      </c>
      <c r="E138" s="95"/>
      <c r="F138" s="95">
        <f>'Valbara i utveckling'!CL30</f>
        <v>0</v>
      </c>
      <c r="G138" s="95"/>
      <c r="H138" s="95">
        <f>'Valbara i utveckling'!CL31</f>
        <v>0</v>
      </c>
      <c r="I138" s="95"/>
      <c r="J138" s="264">
        <f>'Valbara i utveckling'!CL32</f>
        <v>0</v>
      </c>
    </row>
    <row r="139" spans="3:10" ht="15.75" hidden="1" customHeight="1" outlineLevel="1" x14ac:dyDescent="0.25">
      <c r="C139" s="263">
        <f>'Valbara i utveckling'!CP1</f>
        <v>0</v>
      </c>
      <c r="D139" s="124">
        <f>'Valbara i utveckling'!CP8</f>
        <v>0</v>
      </c>
      <c r="E139" s="95"/>
      <c r="F139" s="95">
        <f>'Valbara i utveckling'!CP30</f>
        <v>0</v>
      </c>
      <c r="G139" s="95"/>
      <c r="H139" s="95">
        <f>'Valbara i utveckling'!CP31</f>
        <v>0</v>
      </c>
      <c r="I139" s="95"/>
      <c r="J139" s="264">
        <f>'Valbara i utveckling'!CP32</f>
        <v>0</v>
      </c>
    </row>
    <row r="140" spans="3:10" ht="15.75" hidden="1" customHeight="1" outlineLevel="1" x14ac:dyDescent="0.25">
      <c r="C140" s="263">
        <f>'Valbara i utveckling'!CT1</f>
        <v>0</v>
      </c>
      <c r="D140" s="124">
        <f>'Valbara i utveckling'!CT8</f>
        <v>0</v>
      </c>
      <c r="E140" s="95"/>
      <c r="F140" s="95">
        <f>'Valbara i utveckling'!CT30</f>
        <v>0</v>
      </c>
      <c r="G140" s="95"/>
      <c r="H140" s="95">
        <f>'Valbara i utveckling'!CT31</f>
        <v>0</v>
      </c>
      <c r="I140" s="95"/>
      <c r="J140" s="264">
        <f>'Valbara i utveckling'!CT32</f>
        <v>0</v>
      </c>
    </row>
    <row r="141" spans="3:10" ht="15.75" hidden="1" customHeight="1" outlineLevel="1" x14ac:dyDescent="0.25">
      <c r="C141" s="263">
        <f>'Valbara i utveckling'!CX1</f>
        <v>0</v>
      </c>
      <c r="D141" s="124">
        <f>'Valbara i utveckling'!CX8</f>
        <v>0</v>
      </c>
      <c r="E141" s="95"/>
      <c r="F141" s="95">
        <f>'Valbara i utveckling'!CX30</f>
        <v>0</v>
      </c>
      <c r="G141" s="95"/>
      <c r="H141" s="95">
        <f>'Valbara i utveckling'!CX31</f>
        <v>0</v>
      </c>
      <c r="I141" s="95"/>
      <c r="J141" s="264">
        <f>'Valbara i utveckling'!CX32</f>
        <v>0</v>
      </c>
    </row>
    <row r="142" spans="3:10" ht="15.75" hidden="1" customHeight="1" outlineLevel="1" x14ac:dyDescent="0.25">
      <c r="C142" s="263">
        <f>'Valbara i utveckling'!DB1</f>
        <v>0</v>
      </c>
      <c r="D142" s="124">
        <f>'Valbara i utveckling'!DB8</f>
        <v>0</v>
      </c>
      <c r="E142" s="95"/>
      <c r="F142" s="95">
        <f>'Valbara i utveckling'!DB30</f>
        <v>0</v>
      </c>
      <c r="G142" s="95"/>
      <c r="H142" s="95">
        <f>'Valbara i utveckling'!DB31</f>
        <v>0</v>
      </c>
      <c r="I142" s="95"/>
      <c r="J142" s="264">
        <f>'Valbara i utveckling'!DB32</f>
        <v>0</v>
      </c>
    </row>
    <row r="143" spans="3:10" ht="15.75" hidden="1" customHeight="1" outlineLevel="1" x14ac:dyDescent="0.25">
      <c r="C143" s="263">
        <f>'Valbara i utveckling'!DF1</f>
        <v>0</v>
      </c>
      <c r="D143" s="124">
        <f>'Valbara i utveckling'!DF8</f>
        <v>0</v>
      </c>
      <c r="E143" s="95"/>
      <c r="F143" s="95">
        <f>'Valbara i utveckling'!DF30</f>
        <v>0</v>
      </c>
      <c r="G143" s="95"/>
      <c r="H143" s="95">
        <f>'Valbara i utveckling'!DF31</f>
        <v>0</v>
      </c>
      <c r="I143" s="95"/>
      <c r="J143" s="264">
        <f>'Valbara i utveckling'!DF32</f>
        <v>0</v>
      </c>
    </row>
    <row r="144" spans="3:10" ht="15.75" hidden="1" customHeight="1" outlineLevel="1" x14ac:dyDescent="0.25">
      <c r="C144" s="263">
        <f>'Valbara i utveckling'!DJ1</f>
        <v>0</v>
      </c>
      <c r="D144" s="124">
        <f>'Valbara i utveckling'!DJ8</f>
        <v>0</v>
      </c>
      <c r="E144" s="95"/>
      <c r="F144" s="95">
        <f>'Valbara i utveckling'!DJ30</f>
        <v>0</v>
      </c>
      <c r="G144" s="95"/>
      <c r="H144" s="95">
        <f>'Valbara i utveckling'!DJ31</f>
        <v>0</v>
      </c>
      <c r="I144" s="95"/>
      <c r="J144" s="264">
        <f>'Valbara i utveckling'!DJ32</f>
        <v>0</v>
      </c>
    </row>
    <row r="145" spans="3:10" ht="15.75" hidden="1" customHeight="1" outlineLevel="1" thickBot="1" x14ac:dyDescent="0.3">
      <c r="C145" s="265">
        <f>'Valbara i utveckling'!DN1</f>
        <v>0</v>
      </c>
      <c r="D145" s="128">
        <f>'Valbara i utveckling'!DN8</f>
        <v>0</v>
      </c>
      <c r="E145" s="266"/>
      <c r="F145" s="266">
        <f>'Valbara i utveckling'!DN30</f>
        <v>0</v>
      </c>
      <c r="G145" s="266"/>
      <c r="H145" s="266">
        <f>'Valbara i utveckling'!DN31</f>
        <v>0</v>
      </c>
      <c r="I145" s="266"/>
      <c r="J145" s="267">
        <f>'Valbara i utveckling'!DN32</f>
        <v>0</v>
      </c>
    </row>
    <row r="146" spans="3:10" hidden="1" outlineLevel="1" x14ac:dyDescent="0.25">
      <c r="C146" s="164"/>
      <c r="D146" s="164"/>
      <c r="E146" s="164"/>
      <c r="F146" s="164"/>
      <c r="G146" s="164"/>
      <c r="H146" s="164"/>
      <c r="I146" s="164"/>
      <c r="J146" s="164"/>
    </row>
    <row r="147" spans="3:10" collapsed="1" x14ac:dyDescent="0.25">
      <c r="C147" s="164"/>
      <c r="D147" s="164"/>
      <c r="E147" s="164"/>
      <c r="F147" s="164"/>
      <c r="G147" s="164"/>
      <c r="H147" s="164"/>
      <c r="I147" s="164"/>
      <c r="J147" s="164"/>
    </row>
  </sheetData>
  <mergeCells count="4">
    <mergeCell ref="C2:J2"/>
    <mergeCell ref="C3:J3"/>
    <mergeCell ref="A3:A7"/>
    <mergeCell ref="B3:B7"/>
  </mergeCells>
  <conditionalFormatting sqref="D8:D40">
    <cfRule type="cellIs" dxfId="61" priority="9" operator="equal">
      <formula>0</formula>
    </cfRule>
  </conditionalFormatting>
  <conditionalFormatting sqref="D55">
    <cfRule type="cellIs" dxfId="60" priority="2" operator="equal">
      <formula>0</formula>
    </cfRule>
  </conditionalFormatting>
  <conditionalFormatting sqref="D41:D54">
    <cfRule type="cellIs" dxfId="59" priority="1" operator="equal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CA8E96-2AA5-4B43-BFED-F213B45CAE0E}">
  <sheetPr>
    <tabColor rgb="FF92D050"/>
  </sheetPr>
  <dimension ref="A1:K147"/>
  <sheetViews>
    <sheetView showZeros="0" workbookViewId="0">
      <selection activeCell="D72" sqref="D72"/>
    </sheetView>
  </sheetViews>
  <sheetFormatPr defaultRowHeight="15" outlineLevelRow="1" x14ac:dyDescent="0.25"/>
  <cols>
    <col min="1" max="1" width="21" customWidth="1"/>
    <col min="3" max="3" width="44.85546875" bestFit="1" customWidth="1"/>
    <col min="4" max="4" width="26.28515625" customWidth="1"/>
    <col min="6" max="6" width="28.85546875" customWidth="1"/>
    <col min="7" max="7" width="5.28515625" customWidth="1"/>
    <col min="8" max="8" width="21.7109375" bestFit="1" customWidth="1"/>
    <col min="9" max="9" width="4.7109375" customWidth="1"/>
    <col min="10" max="10" width="24.28515625" bestFit="1" customWidth="1"/>
    <col min="11" max="11" width="4.7109375" customWidth="1"/>
  </cols>
  <sheetData>
    <row r="1" spans="1:11" ht="40.700000000000003" customHeight="1" thickBot="1" x14ac:dyDescent="0.55000000000000004">
      <c r="C1" s="60" t="str">
        <f>'Gemensamma Tjänster'!B18</f>
        <v>Region Skåne</v>
      </c>
    </row>
    <row r="2" spans="1:11" ht="92.25" customHeight="1" x14ac:dyDescent="0.4">
      <c r="C2" s="341" t="s">
        <v>64</v>
      </c>
      <c r="D2" s="342"/>
      <c r="E2" s="342"/>
      <c r="F2" s="342"/>
      <c r="G2" s="342"/>
      <c r="H2" s="342"/>
      <c r="I2" s="342"/>
      <c r="J2" s="343"/>
    </row>
    <row r="3" spans="1:11" ht="21.75" customHeight="1" thickBot="1" x14ac:dyDescent="0.3">
      <c r="A3" s="347" t="s">
        <v>45</v>
      </c>
      <c r="C3" s="344" t="s">
        <v>46</v>
      </c>
      <c r="D3" s="345"/>
      <c r="E3" s="345"/>
      <c r="F3" s="345"/>
      <c r="G3" s="345"/>
      <c r="H3" s="345"/>
      <c r="I3" s="345"/>
      <c r="J3" s="346"/>
    </row>
    <row r="4" spans="1:11" x14ac:dyDescent="0.25">
      <c r="A4" s="347"/>
    </row>
    <row r="5" spans="1:11" ht="15.75" x14ac:dyDescent="0.25">
      <c r="A5" s="347"/>
      <c r="D5" s="53" t="s">
        <v>198</v>
      </c>
      <c r="E5" s="58"/>
      <c r="F5" s="53"/>
      <c r="G5" s="53"/>
      <c r="H5" s="59"/>
      <c r="I5" s="53"/>
      <c r="J5" s="53"/>
      <c r="K5" s="7"/>
    </row>
    <row r="6" spans="1:11" ht="15.75" thickBot="1" x14ac:dyDescent="0.3">
      <c r="A6" s="347"/>
    </row>
    <row r="7" spans="1:11" ht="30" x14ac:dyDescent="0.25">
      <c r="A7" s="347"/>
      <c r="C7" s="118" t="s">
        <v>34</v>
      </c>
      <c r="D7" s="119">
        <f>SUM(D8:D55)</f>
        <v>86334122.668573692</v>
      </c>
      <c r="E7" s="120"/>
      <c r="F7" s="121" t="s">
        <v>40</v>
      </c>
      <c r="G7" s="121"/>
      <c r="H7" s="106" t="s">
        <v>41</v>
      </c>
      <c r="I7" s="122"/>
      <c r="J7" s="123" t="s">
        <v>50</v>
      </c>
      <c r="K7" s="54"/>
    </row>
    <row r="8" spans="1:11" ht="15" hidden="1" customHeight="1" outlineLevel="1" x14ac:dyDescent="0.25">
      <c r="C8" s="117" t="str">
        <f>'Gemensamma Tjänster'!E2</f>
        <v>Identifierings-tjänster SITHS</v>
      </c>
      <c r="D8" s="124">
        <f>'Gemensamma Tjänster'!E18</f>
        <v>5644055.9775583241</v>
      </c>
      <c r="E8" s="125"/>
      <c r="F8" s="103" t="str">
        <f>'Gemensamma Tjänster'!E31</f>
        <v>Kvartal förskott</v>
      </c>
      <c r="G8" s="125"/>
      <c r="H8" s="103" t="str">
        <f>'Gemensamma Tjänster'!E32</f>
        <v>Dec,Mar,Jun,Sep</v>
      </c>
      <c r="I8" s="125"/>
      <c r="J8" s="126" t="str">
        <f>'Gemensamma Tjänster'!E33</f>
        <v xml:space="preserve"> -</v>
      </c>
    </row>
    <row r="9" spans="1:11" ht="15" hidden="1" customHeight="1" outlineLevel="1" x14ac:dyDescent="0.25">
      <c r="C9" s="117" t="str">
        <f>'Gemensamma Tjänster'!F2</f>
        <v>Katalogtjänster HSA</v>
      </c>
      <c r="D9" s="124">
        <f>'Gemensamma Tjänster'!F18</f>
        <v>787948.79252599191</v>
      </c>
      <c r="E9" s="125"/>
      <c r="F9" s="103" t="str">
        <f>'Gemensamma Tjänster'!F31</f>
        <v>Kvartal förskott</v>
      </c>
      <c r="G9" s="125"/>
      <c r="H9" s="103" t="str">
        <f>'Gemensamma Tjänster'!F32</f>
        <v>Dec,Mar,Jun,Sep</v>
      </c>
      <c r="I9" s="125"/>
      <c r="J9" s="126" t="str">
        <f>'Gemensamma Tjänster'!F33</f>
        <v xml:space="preserve"> -</v>
      </c>
    </row>
    <row r="10" spans="1:11" ht="15" hidden="1" customHeight="1" outlineLevel="1" x14ac:dyDescent="0.25">
      <c r="C10" s="117" t="str">
        <f>'Gemensamma Tjänster'!G2</f>
        <v>Kommunikations-tjänster Sjunet</v>
      </c>
      <c r="D10" s="124">
        <f>'Gemensamma Tjänster'!G18</f>
        <v>250246.94859800939</v>
      </c>
      <c r="E10" s="125"/>
      <c r="F10" s="103" t="str">
        <f>'Gemensamma Tjänster'!G31</f>
        <v>Kvartal förskott</v>
      </c>
      <c r="G10" s="125"/>
      <c r="H10" s="103" t="str">
        <f>'Gemensamma Tjänster'!G32</f>
        <v>Dec,Mar,Jun,Sep</v>
      </c>
      <c r="I10" s="125"/>
      <c r="J10" s="126" t="str">
        <f>'Gemensamma Tjänster'!G33</f>
        <v xml:space="preserve"> -</v>
      </c>
    </row>
    <row r="11" spans="1:11" ht="15" hidden="1" customHeight="1" outlineLevel="1" x14ac:dyDescent="0.25">
      <c r="C11" s="117" t="str">
        <f>'Gemensamma Tjänster'!H2</f>
        <v>Säkerhetstjänster</v>
      </c>
      <c r="D11" s="124">
        <f>'Gemensamma Tjänster'!H18</f>
        <v>912870.77974883083</v>
      </c>
      <c r="E11" s="125"/>
      <c r="F11" s="103" t="str">
        <f>'Gemensamma Tjänster'!H31</f>
        <v>Kvartal förskott</v>
      </c>
      <c r="G11" s="125"/>
      <c r="H11" s="103" t="str">
        <f>'Gemensamma Tjänster'!H32</f>
        <v>Dec,Mar,Jun,Sep</v>
      </c>
      <c r="I11" s="125"/>
      <c r="J11" s="126" t="str">
        <f>'Gemensamma Tjänster'!H33</f>
        <v xml:space="preserve"> -</v>
      </c>
    </row>
    <row r="12" spans="1:11" ht="15" hidden="1" customHeight="1" outlineLevel="1" x14ac:dyDescent="0.25">
      <c r="C12" s="117" t="str">
        <f>'Gemensamma Tjänster'!I2</f>
        <v>1177 Vårdguidens e-tjänster</v>
      </c>
      <c r="D12" s="124">
        <f>'Gemensamma Tjänster'!I18</f>
        <v>10705277.006127512</v>
      </c>
      <c r="E12" s="125"/>
      <c r="F12" s="103" t="str">
        <f>'Gemensamma Tjänster'!I31</f>
        <v>Kvartal förskott</v>
      </c>
      <c r="G12" s="125"/>
      <c r="H12" s="103" t="str">
        <f>'Gemensamma Tjänster'!I32</f>
        <v>Dec,Mar,Jun,Sep</v>
      </c>
      <c r="I12" s="125"/>
      <c r="J12" s="126" t="str">
        <f>'Gemensamma Tjänster'!I33</f>
        <v xml:space="preserve"> -</v>
      </c>
    </row>
    <row r="13" spans="1:11" ht="15" hidden="1" customHeight="1" outlineLevel="1" x14ac:dyDescent="0.25">
      <c r="C13" s="117" t="str">
        <f>'Gemensamma Tjänster'!J2</f>
        <v xml:space="preserve">1177 Vårdguiden på telefon </v>
      </c>
      <c r="D13" s="124">
        <f>'Gemensamma Tjänster'!J18</f>
        <v>8593826.7726266477</v>
      </c>
      <c r="E13" s="125"/>
      <c r="F13" s="103" t="str">
        <f>'Gemensamma Tjänster'!J31</f>
        <v>Kvartal förskott</v>
      </c>
      <c r="G13" s="125"/>
      <c r="H13" s="103" t="str">
        <f>'Gemensamma Tjänster'!J32</f>
        <v>Dec,Mar,Jun,Sep</v>
      </c>
      <c r="I13" s="125"/>
      <c r="J13" s="126" t="str">
        <f>'Gemensamma Tjänster'!J33</f>
        <v xml:space="preserve"> -</v>
      </c>
    </row>
    <row r="14" spans="1:11" ht="15" hidden="1" customHeight="1" outlineLevel="1" x14ac:dyDescent="0.25">
      <c r="C14" s="117" t="str">
        <f>'Gemensamma Tjänster'!K2</f>
        <v>1177 Vårdguiden på webben</v>
      </c>
      <c r="D14" s="124">
        <f>'Gemensamma Tjänster'!K18</f>
        <v>9413879.1726217344</v>
      </c>
      <c r="E14" s="125"/>
      <c r="F14" s="103" t="str">
        <f>'Gemensamma Tjänster'!K31</f>
        <v>Kvartal förskott</v>
      </c>
      <c r="G14" s="125"/>
      <c r="H14" s="103" t="str">
        <f>'Gemensamma Tjänster'!K32</f>
        <v>Dec,Mar,Jun,Sep</v>
      </c>
      <c r="I14" s="125"/>
      <c r="J14" s="126" t="str">
        <f>'Gemensamma Tjänster'!K33</f>
        <v xml:space="preserve"> -</v>
      </c>
    </row>
    <row r="15" spans="1:11" ht="15" hidden="1" customHeight="1" outlineLevel="1" x14ac:dyDescent="0.25">
      <c r="C15" s="117" t="str">
        <f>'Gemensamma Tjänster'!L2</f>
        <v>Eira 
(biblioteks- konsortium)</v>
      </c>
      <c r="D15" s="124">
        <f>'Gemensamma Tjänster'!L18</f>
        <v>532194.53051278216</v>
      </c>
      <c r="E15" s="125"/>
      <c r="F15" s="103" t="str">
        <f>'Gemensamma Tjänster'!L31</f>
        <v>Kvartal förskott. Licens separat</v>
      </c>
      <c r="G15" s="125"/>
      <c r="H15" s="103" t="str">
        <f>'Gemensamma Tjänster'!L32</f>
        <v>Dec,Mar,Jun,Sep</v>
      </c>
      <c r="I15" s="125"/>
      <c r="J15" s="126" t="str">
        <f>'Gemensamma Tjänster'!L33</f>
        <v xml:space="preserve"> -</v>
      </c>
    </row>
    <row r="16" spans="1:11" ht="15" hidden="1" customHeight="1" outlineLevel="1" x14ac:dyDescent="0.25">
      <c r="C16" s="117" t="str">
        <f>'Gemensamma Tjänster'!M2</f>
        <v>Elektronisk remiss</v>
      </c>
      <c r="D16" s="124">
        <f>'Gemensamma Tjänster'!M18</f>
        <v>685190.3836813987</v>
      </c>
      <c r="E16" s="125"/>
      <c r="F16" s="103" t="str">
        <f>'Gemensamma Tjänster'!M31</f>
        <v>Kvartal förskott</v>
      </c>
      <c r="G16" s="125"/>
      <c r="H16" s="103" t="str">
        <f>'Gemensamma Tjänster'!M32</f>
        <v>Dec,Mar,Jun,Sep</v>
      </c>
      <c r="I16" s="125"/>
      <c r="J16" s="126" t="str">
        <f>'Gemensamma Tjänster'!M33</f>
        <v xml:space="preserve"> -</v>
      </c>
    </row>
    <row r="17" spans="3:10" ht="15" hidden="1" customHeight="1" outlineLevel="1" x14ac:dyDescent="0.25">
      <c r="C17" s="117" t="str">
        <f>'Gemensamma Tjänster'!N2</f>
        <v>Födelseanmälan</v>
      </c>
      <c r="D17" s="124">
        <f>'Gemensamma Tjänster'!N18</f>
        <v>452539.97306854191</v>
      </c>
      <c r="E17" s="125"/>
      <c r="F17" s="103" t="str">
        <f>'Gemensamma Tjänster'!N31</f>
        <v>Kvartal förskott</v>
      </c>
      <c r="G17" s="125"/>
      <c r="H17" s="103" t="str">
        <f>'Gemensamma Tjänster'!N32</f>
        <v>Dec,Mar,Jun,Sep</v>
      </c>
      <c r="I17" s="125"/>
      <c r="J17" s="126" t="str">
        <f>'Gemensamma Tjänster'!N33</f>
        <v xml:space="preserve"> -</v>
      </c>
    </row>
    <row r="18" spans="3:10" ht="15" hidden="1" customHeight="1" outlineLevel="1" x14ac:dyDescent="0.25">
      <c r="C18" s="117" t="str">
        <f>'Gemensamma Tjänster'!O2</f>
        <v>Infektions-verktyget</v>
      </c>
      <c r="D18" s="124">
        <f>'Gemensamma Tjänster'!O18</f>
        <v>1290054.5863313377</v>
      </c>
      <c r="E18" s="125"/>
      <c r="F18" s="103" t="str">
        <f>'Gemensamma Tjänster'!O31</f>
        <v>Kvartal förskott</v>
      </c>
      <c r="G18" s="125"/>
      <c r="H18" s="103" t="str">
        <f>'Gemensamma Tjänster'!O32</f>
        <v>Dec,Mar,Jun,Sep</v>
      </c>
      <c r="I18" s="125"/>
      <c r="J18" s="126" t="str">
        <f>'Gemensamma Tjänster'!O33</f>
        <v xml:space="preserve"> -</v>
      </c>
    </row>
    <row r="19" spans="3:10" ht="15" hidden="1" customHeight="1" outlineLevel="1" x14ac:dyDescent="0.25">
      <c r="C19" s="117" t="str">
        <f>'Gemensamma Tjänster'!P2</f>
        <v>Journalen</v>
      </c>
      <c r="D19" s="124">
        <f>'Gemensamma Tjänster'!P18</f>
        <v>4007040.64606936</v>
      </c>
      <c r="E19" s="125"/>
      <c r="F19" s="103" t="str">
        <f>'Gemensamma Tjänster'!P31</f>
        <v>Kvartal förskott</v>
      </c>
      <c r="G19" s="125"/>
      <c r="H19" s="103" t="str">
        <f>'Gemensamma Tjänster'!P32</f>
        <v>Dec,Mar,Jun,Sep</v>
      </c>
      <c r="I19" s="125"/>
      <c r="J19" s="126" t="str">
        <f>'Gemensamma Tjänster'!P33</f>
        <v xml:space="preserve"> -</v>
      </c>
    </row>
    <row r="20" spans="3:10" ht="15" hidden="1" customHeight="1" outlineLevel="1" x14ac:dyDescent="0.25">
      <c r="C20" s="117" t="str">
        <f>'Gemensamma Tjänster'!Q2</f>
        <v>Intygstjänster Webcert</v>
      </c>
      <c r="D20" s="124">
        <f>'Gemensamma Tjänster'!Q18</f>
        <v>1893172.5676545058</v>
      </c>
      <c r="E20" s="125"/>
      <c r="F20" s="103" t="str">
        <f>'Gemensamma Tjänster'!Q31</f>
        <v>Kvartal förskott</v>
      </c>
      <c r="G20" s="125"/>
      <c r="H20" s="103" t="str">
        <f>'Gemensamma Tjänster'!Q32</f>
        <v>Dec,Mar,Jun,Sep</v>
      </c>
      <c r="I20" s="125"/>
      <c r="J20" s="126" t="str">
        <f>'Gemensamma Tjänster'!Q33</f>
        <v xml:space="preserve"> -</v>
      </c>
    </row>
    <row r="21" spans="3:10" ht="15" hidden="1" customHeight="1" outlineLevel="1" x14ac:dyDescent="0.25">
      <c r="C21" s="117" t="str">
        <f>'Gemensamma Tjänster'!R2</f>
        <v>Nationell patientöversikt</v>
      </c>
      <c r="D21" s="124">
        <f>'Gemensamma Tjänster'!R18</f>
        <v>2128912.4467685726</v>
      </c>
      <c r="E21" s="125"/>
      <c r="F21" s="103" t="str">
        <f>'Gemensamma Tjänster'!R31</f>
        <v>Kvartal förskott</v>
      </c>
      <c r="G21" s="125"/>
      <c r="H21" s="103" t="str">
        <f>'Gemensamma Tjänster'!R32</f>
        <v>Dec,Mar,Jun,Sep</v>
      </c>
      <c r="I21" s="125"/>
      <c r="J21" s="126" t="str">
        <f>'Gemensamma Tjänster'!R33</f>
        <v xml:space="preserve"> -</v>
      </c>
    </row>
    <row r="22" spans="3:10" ht="15" hidden="1" customHeight="1" outlineLevel="1" x14ac:dyDescent="0.25">
      <c r="C22" s="117" t="str">
        <f>'Gemensamma Tjänster'!S2</f>
        <v>Pascal</v>
      </c>
      <c r="D22" s="124">
        <f>'Gemensamma Tjänster'!S18</f>
        <v>306126.03105467709</v>
      </c>
      <c r="E22" s="125"/>
      <c r="F22" s="103" t="str">
        <f>'Gemensamma Tjänster'!S31</f>
        <v>Kvartal förskott</v>
      </c>
      <c r="G22" s="125"/>
      <c r="H22" s="103" t="str">
        <f>'Gemensamma Tjänster'!S32</f>
        <v>Dec,Mar,Jun,Sep</v>
      </c>
      <c r="I22" s="125"/>
      <c r="J22" s="126" t="str">
        <f>'Gemensamma Tjänster'!S33</f>
        <v xml:space="preserve"> -</v>
      </c>
    </row>
    <row r="23" spans="3:10" ht="15" hidden="1" customHeight="1" outlineLevel="1" x14ac:dyDescent="0.25">
      <c r="C23" s="117" t="str">
        <f>'Gemensamma Tjänster'!T2</f>
        <v>Rikshandboken i barnhälsovård</v>
      </c>
      <c r="D23" s="124">
        <f>'Gemensamma Tjänster'!T18</f>
        <v>1410946.8320308591</v>
      </c>
      <c r="E23" s="125"/>
      <c r="F23" s="103" t="str">
        <f>'Gemensamma Tjänster'!T31</f>
        <v>Kvartal förskott</v>
      </c>
      <c r="G23" s="125"/>
      <c r="H23" s="103" t="str">
        <f>'Gemensamma Tjänster'!T32</f>
        <v>Dec,Mar,Jun,Sep</v>
      </c>
      <c r="I23" s="125"/>
      <c r="J23" s="126" t="str">
        <f>'Gemensamma Tjänster'!T33</f>
        <v xml:space="preserve"> -</v>
      </c>
    </row>
    <row r="24" spans="3:10" ht="15" hidden="1" customHeight="1" outlineLevel="1" x14ac:dyDescent="0.25">
      <c r="C24" s="117" t="str">
        <f>'Gemensamma Tjänster'!U2</f>
        <v>Högkostnadsskydd</v>
      </c>
      <c r="D24" s="124">
        <f>'Gemensamma Tjänster'!U18</f>
        <v>829589.45493360492</v>
      </c>
      <c r="E24" s="125"/>
      <c r="F24" s="103" t="str">
        <f>'Gemensamma Tjänster'!U31</f>
        <v>Kvartal förskott</v>
      </c>
      <c r="G24" s="125"/>
      <c r="H24" s="103" t="str">
        <f>'Gemensamma Tjänster'!U32</f>
        <v>Dec,Mar,Jun,Sep</v>
      </c>
      <c r="I24" s="125"/>
      <c r="J24" s="126" t="str">
        <f>'Gemensamma Tjänster'!U33</f>
        <v xml:space="preserve"> -</v>
      </c>
    </row>
    <row r="25" spans="3:10" ht="15" hidden="1" customHeight="1" outlineLevel="1" x14ac:dyDescent="0.25">
      <c r="C25" s="117" t="str">
        <f>'Gemensamma Tjänster'!V2</f>
        <v>NKK Nationellt kliniskt kunskapsstöd</v>
      </c>
      <c r="D25" s="124">
        <f>'Gemensamma Tjänster'!V18</f>
        <v>4352120.8451827718</v>
      </c>
      <c r="E25" s="125"/>
      <c r="F25" s="103" t="str">
        <f>'Gemensamma Tjänster'!V31</f>
        <v>Kvartal förskott</v>
      </c>
      <c r="G25" s="125"/>
      <c r="H25" s="103" t="str">
        <f>'Gemensamma Tjänster'!V32</f>
        <v>Dec,Mar,Jun,Sep</v>
      </c>
      <c r="I25" s="125"/>
      <c r="J25" s="126">
        <f>'Gemensamma Tjänster'!V33</f>
        <v>0</v>
      </c>
    </row>
    <row r="26" spans="3:10" ht="15" hidden="1" customHeight="1" outlineLevel="1" x14ac:dyDescent="0.25">
      <c r="C26" s="117" t="str">
        <f>'Gemensamma Tjänster'!W2</f>
        <v>Svenska informationstjänster för läkemedel (Sil)</v>
      </c>
      <c r="D26" s="124">
        <f>'Gemensamma Tjänster'!W18</f>
        <v>5960525.0118561825</v>
      </c>
      <c r="E26" s="125"/>
      <c r="F26" s="103" t="str">
        <f>'Gemensamma Tjänster'!W31</f>
        <v>Kvartal förskott</v>
      </c>
      <c r="G26" s="125"/>
      <c r="H26" s="103" t="str">
        <f>'Gemensamma Tjänster'!W32</f>
        <v>Dec,Mar,Jun,Sep</v>
      </c>
      <c r="I26" s="125"/>
      <c r="J26" s="126" t="str">
        <f>'Gemensamma Tjänster'!W33</f>
        <v xml:space="preserve"> -</v>
      </c>
    </row>
    <row r="27" spans="3:10" ht="15" hidden="1" customHeight="1" outlineLevel="1" x14ac:dyDescent="0.25">
      <c r="C27" s="117" t="str">
        <f>'Gemensamma Tjänster'!X2</f>
        <v>UMO (Youmo)</v>
      </c>
      <c r="D27" s="124">
        <f>'Gemensamma Tjänster'!X18</f>
        <v>2860579.1826855652</v>
      </c>
      <c r="E27" s="125"/>
      <c r="F27" s="103" t="str">
        <f>'Gemensamma Tjänster'!X31</f>
        <v>Kvartal förskott</v>
      </c>
      <c r="G27" s="125"/>
      <c r="H27" s="103" t="str">
        <f>'Gemensamma Tjänster'!X32</f>
        <v>Dec,Mar,Jun,Sep</v>
      </c>
      <c r="I27" s="125"/>
      <c r="J27" s="126" t="str">
        <f>'Gemensamma Tjänster'!X33</f>
        <v xml:space="preserve"> -</v>
      </c>
    </row>
    <row r="28" spans="3:10" ht="15" hidden="1" customHeight="1" outlineLevel="1" x14ac:dyDescent="0.25">
      <c r="C28" s="117" t="str">
        <f>'Gemensamma Tjänster'!Y2</f>
        <v>Vårdhandboken</v>
      </c>
      <c r="D28" s="124">
        <f>'Gemensamma Tjänster'!Y18</f>
        <v>1359500.4652498406</v>
      </c>
      <c r="E28" s="125"/>
      <c r="F28" s="103" t="str">
        <f>'Gemensamma Tjänster'!Y31</f>
        <v>Kvartal förskott</v>
      </c>
      <c r="G28" s="125"/>
      <c r="H28" s="103" t="str">
        <f>'Gemensamma Tjänster'!Y32</f>
        <v>Dec,Mar,Jun,Sep</v>
      </c>
      <c r="I28" s="125"/>
      <c r="J28" s="126" t="str">
        <f>'Gemensamma Tjänster'!Y33</f>
        <v xml:space="preserve"> -</v>
      </c>
    </row>
    <row r="29" spans="3:10" ht="15" hidden="1" customHeight="1" outlineLevel="1" x14ac:dyDescent="0.25">
      <c r="C29" s="117" t="str">
        <f>'Gemensamma Tjänster'!Z2</f>
        <v>Rådgivnings-stöd webb</v>
      </c>
      <c r="D29" s="124">
        <f>'Gemensamma Tjänster'!Z18</f>
        <v>1101731.3324749721</v>
      </c>
      <c r="E29" s="125"/>
      <c r="F29" s="103" t="str">
        <f>'Gemensamma Tjänster'!Z31</f>
        <v>Kvartal förskott</v>
      </c>
      <c r="G29" s="125"/>
      <c r="H29" s="103" t="str">
        <f>'Gemensamma Tjänster'!Z32</f>
        <v>Dec,Mar,Jun,Sep</v>
      </c>
      <c r="I29" s="125"/>
      <c r="J29" s="126" t="str">
        <f>'Gemensamma Tjänster'!Z33</f>
        <v xml:space="preserve"> -</v>
      </c>
    </row>
    <row r="30" spans="3:10" ht="15" hidden="1" customHeight="1" outlineLevel="1" x14ac:dyDescent="0.25">
      <c r="C30" s="117" t="str">
        <f>'Gemensamma Tjänster'!AA2</f>
        <v>Plattformen för stöd och behandling</v>
      </c>
      <c r="D30" s="124">
        <f>'Gemensamma Tjänster'!AA18</f>
        <v>4812720.3012979487</v>
      </c>
      <c r="E30" s="125"/>
      <c r="F30" s="103" t="str">
        <f>'Gemensamma Tjänster'!AA31</f>
        <v>Kvartal förskott</v>
      </c>
      <c r="G30" s="125"/>
      <c r="H30" s="103" t="str">
        <f>'Gemensamma Tjänster'!AA32</f>
        <v>Dec,Mar,Jun,Sep</v>
      </c>
      <c r="I30" s="125"/>
      <c r="J30" s="126" t="str">
        <f>'Gemensamma Tjänster'!AA33</f>
        <v xml:space="preserve"> -</v>
      </c>
    </row>
    <row r="31" spans="3:10" ht="15" hidden="1" customHeight="1" outlineLevel="1" x14ac:dyDescent="0.25">
      <c r="C31" s="117" t="str">
        <f>'Gemensamma Tjänster'!AB2</f>
        <v>Utomläns- fakturering</v>
      </c>
      <c r="D31" s="124">
        <f>'Gemensamma Tjänster'!AB18</f>
        <v>613729.63400123722</v>
      </c>
      <c r="E31" s="125"/>
      <c r="F31" s="103" t="str">
        <f>'Gemensamma Tjänster'!AB31</f>
        <v>Kvartal förskott</v>
      </c>
      <c r="G31" s="125"/>
      <c r="H31" s="103" t="str">
        <f>'Gemensamma Tjänster'!AB32</f>
        <v>Dec,Mar,Jun,Sep</v>
      </c>
      <c r="I31" s="125"/>
      <c r="J31" s="126" t="str">
        <f>'Gemensamma Tjänster'!AB33</f>
        <v xml:space="preserve"> -</v>
      </c>
    </row>
    <row r="32" spans="3:10" ht="15" hidden="1" customHeight="1" outlineLevel="1" x14ac:dyDescent="0.25">
      <c r="C32" s="117" t="str">
        <f>'Gemensamma Tjänster'!AC2</f>
        <v>Gemensam infrastruktur</v>
      </c>
      <c r="D32" s="124">
        <f>'Gemensamma Tjänster'!AC18</f>
        <v>10718306.50371957</v>
      </c>
      <c r="E32" s="125"/>
      <c r="F32" s="103" t="str">
        <f>'Gemensamma Tjänster'!AC31</f>
        <v>Kvartal förskott</v>
      </c>
      <c r="G32" s="125"/>
      <c r="H32" s="103" t="str">
        <f>'Gemensamma Tjänster'!AC32</f>
        <v>Dec,Mar,Jun,Sep</v>
      </c>
      <c r="I32" s="125"/>
      <c r="J32" s="126" t="str">
        <f>'Gemensamma Tjänster'!AC33</f>
        <v xml:space="preserve"> -</v>
      </c>
    </row>
    <row r="33" spans="3:10" ht="15" hidden="1" customHeight="1" outlineLevel="1" x14ac:dyDescent="0.25">
      <c r="C33" s="117" t="str">
        <f>'Gemensamma Tjänster'!AD2</f>
        <v>Gemensam arkitektur</v>
      </c>
      <c r="D33" s="124">
        <f>'Gemensamma Tjänster'!AD18</f>
        <v>3101154.7516276129</v>
      </c>
      <c r="E33" s="125"/>
      <c r="F33" s="103" t="str">
        <f>'Gemensamma Tjänster'!AD31</f>
        <v>Kvartal förskott</v>
      </c>
      <c r="G33" s="125"/>
      <c r="H33" s="103" t="str">
        <f>'Gemensamma Tjänster'!AD32</f>
        <v>Dec,Mar,Jun,Sep</v>
      </c>
      <c r="I33" s="125"/>
      <c r="J33" s="126" t="str">
        <f>'Gemensamma Tjänster'!AD33</f>
        <v xml:space="preserve"> -</v>
      </c>
    </row>
    <row r="34" spans="3:10" ht="15" hidden="1" customHeight="1" outlineLevel="1" x14ac:dyDescent="0.25">
      <c r="C34" s="117" t="str">
        <f>'Gemensamma Tjänster'!AE2</f>
        <v>1177 Listning</v>
      </c>
      <c r="D34" s="124">
        <f>'Gemensamma Tjänster'!AE18</f>
        <v>485315.20412485662</v>
      </c>
      <c r="E34" s="125"/>
      <c r="F34" s="103" t="str">
        <f>'Gemensamma Tjänster'!AE31</f>
        <v>Kvartal förskott</v>
      </c>
      <c r="G34" s="125"/>
      <c r="H34" s="103" t="str">
        <f>'Gemensamma Tjänster'!AE32</f>
        <v>Dec,Mar,Jun,Sep</v>
      </c>
      <c r="I34" s="125"/>
      <c r="J34" s="126" t="str">
        <f>'Gemensamma Tjänster'!AE33</f>
        <v xml:space="preserve"> -</v>
      </c>
    </row>
    <row r="35" spans="3:10" ht="15" hidden="1" customHeight="1" outlineLevel="1" x14ac:dyDescent="0.25">
      <c r="C35" s="117" t="str">
        <f>'Gemensamma Tjänster'!AF2</f>
        <v>IAM IDP Gemensam del</v>
      </c>
      <c r="D35" s="124">
        <f>'Gemensamma Tjänster'!AF18</f>
        <v>1124566.5344404371</v>
      </c>
      <c r="E35" s="125"/>
      <c r="F35" s="103" t="str">
        <f>'Gemensamma Tjänster'!AF31</f>
        <v>Kvartal förskott</v>
      </c>
      <c r="G35" s="125"/>
      <c r="H35" s="103" t="str">
        <f>'Gemensamma Tjänster'!AF32</f>
        <v>Dec,Mar,Jun,Sep</v>
      </c>
      <c r="I35" s="125"/>
      <c r="J35" s="126">
        <f>'Gemensamma Tjänster'!AF33</f>
        <v>0</v>
      </c>
    </row>
    <row r="36" spans="3:10" ht="15" hidden="1" customHeight="1" outlineLevel="1" x14ac:dyDescent="0.25">
      <c r="C36" s="117">
        <f>'Gemensamma Tjänster'!AG2</f>
        <v>0</v>
      </c>
      <c r="D36" s="124">
        <f>'Gemensamma Tjänster'!AG18</f>
        <v>0</v>
      </c>
      <c r="E36" s="125"/>
      <c r="F36" s="103">
        <f>'Gemensamma Tjänster'!AG31</f>
        <v>0</v>
      </c>
      <c r="G36" s="125"/>
      <c r="H36" s="103">
        <f>'Gemensamma Tjänster'!AG32</f>
        <v>0</v>
      </c>
      <c r="I36" s="125"/>
      <c r="J36" s="126">
        <f>'Gemensamma Tjänster'!AG33</f>
        <v>0</v>
      </c>
    </row>
    <row r="37" spans="3:10" ht="15" hidden="1" customHeight="1" outlineLevel="1" x14ac:dyDescent="0.25">
      <c r="C37" s="117">
        <f>'Gemensamma Tjänster'!AH2</f>
        <v>0</v>
      </c>
      <c r="D37" s="124">
        <f>'Gemensamma Tjänster'!AH18</f>
        <v>0</v>
      </c>
      <c r="E37" s="125"/>
      <c r="F37" s="103">
        <f>'Gemensamma Tjänster'!AH31</f>
        <v>0</v>
      </c>
      <c r="G37" s="125"/>
      <c r="H37" s="103">
        <f>'Gemensamma Tjänster'!AH32</f>
        <v>0</v>
      </c>
      <c r="I37" s="125"/>
      <c r="J37" s="126">
        <f>'Gemensamma Tjänster'!AH33</f>
        <v>0</v>
      </c>
    </row>
    <row r="38" spans="3:10" ht="15" hidden="1" customHeight="1" outlineLevel="1" x14ac:dyDescent="0.25">
      <c r="C38" s="117">
        <f>'Gemensamma Tjänster'!AI2</f>
        <v>0</v>
      </c>
      <c r="D38" s="124">
        <f>'Gemensamma Tjänster'!AI18</f>
        <v>0</v>
      </c>
      <c r="E38" s="125"/>
      <c r="F38" s="103">
        <f>'Gemensamma Tjänster'!AI31</f>
        <v>0</v>
      </c>
      <c r="G38" s="125"/>
      <c r="H38" s="103">
        <f>'Gemensamma Tjänster'!AI32</f>
        <v>0</v>
      </c>
      <c r="I38" s="125"/>
      <c r="J38" s="126">
        <f>'Gemensamma Tjänster'!AI33</f>
        <v>0</v>
      </c>
    </row>
    <row r="39" spans="3:10" ht="15" hidden="1" customHeight="1" outlineLevel="1" x14ac:dyDescent="0.25">
      <c r="C39" s="117">
        <f>'Gemensamma Tjänster'!AJ2</f>
        <v>0</v>
      </c>
      <c r="D39" s="124">
        <f>'Gemensamma Tjänster'!AJ18</f>
        <v>0</v>
      </c>
      <c r="E39" s="125"/>
      <c r="F39" s="103">
        <f>'Gemensamma Tjänster'!AJ31</f>
        <v>0</v>
      </c>
      <c r="G39" s="125"/>
      <c r="H39" s="103">
        <f>'Gemensamma Tjänster'!AJ32</f>
        <v>0</v>
      </c>
      <c r="I39" s="125"/>
      <c r="J39" s="126">
        <f>'Gemensamma Tjänster'!AJ33</f>
        <v>0</v>
      </c>
    </row>
    <row r="40" spans="3:10" ht="15" hidden="1" customHeight="1" outlineLevel="1" x14ac:dyDescent="0.25">
      <c r="C40" s="117">
        <f>'Gemensamma Tjänster'!AK2</f>
        <v>0</v>
      </c>
      <c r="D40" s="124">
        <f>'Gemensamma Tjänster'!AK18</f>
        <v>0</v>
      </c>
      <c r="E40" s="125"/>
      <c r="F40" s="103">
        <f>'Gemensamma Tjänster'!AK31</f>
        <v>0</v>
      </c>
      <c r="G40" s="125"/>
      <c r="H40" s="103">
        <f>'Gemensamma Tjänster'!AK32</f>
        <v>0</v>
      </c>
      <c r="I40" s="125"/>
      <c r="J40" s="126">
        <f>'Gemensamma Tjänster'!AK33</f>
        <v>0</v>
      </c>
    </row>
    <row r="41" spans="3:10" ht="15" hidden="1" customHeight="1" outlineLevel="1" x14ac:dyDescent="0.25">
      <c r="C41" s="117">
        <f>'Gemensamma Tjänster'!AL2</f>
        <v>0</v>
      </c>
      <c r="D41" s="124">
        <f>'Gemensamma Tjänster'!AL18</f>
        <v>0</v>
      </c>
      <c r="E41" s="125"/>
      <c r="F41" s="103">
        <f>'Gemensamma Tjänster'!AL31</f>
        <v>0</v>
      </c>
      <c r="G41" s="125"/>
      <c r="H41" s="103">
        <f>'Gemensamma Tjänster'!AL32</f>
        <v>0</v>
      </c>
      <c r="I41" s="125"/>
      <c r="J41" s="126">
        <f>'Gemensamma Tjänster'!AL33</f>
        <v>0</v>
      </c>
    </row>
    <row r="42" spans="3:10" ht="15" hidden="1" customHeight="1" outlineLevel="1" x14ac:dyDescent="0.25">
      <c r="C42" s="117">
        <f>'Gemensamma Tjänster'!AM2</f>
        <v>0</v>
      </c>
      <c r="D42" s="124">
        <f>'Gemensamma Tjänster'!AM18</f>
        <v>0</v>
      </c>
      <c r="E42" s="125"/>
      <c r="F42" s="103">
        <f>'Gemensamma Tjänster'!AM31</f>
        <v>0</v>
      </c>
      <c r="G42" s="125"/>
      <c r="H42" s="103">
        <f>'Gemensamma Tjänster'!AM32</f>
        <v>0</v>
      </c>
      <c r="I42" s="125"/>
      <c r="J42" s="126">
        <f>'Gemensamma Tjänster'!AM33</f>
        <v>0</v>
      </c>
    </row>
    <row r="43" spans="3:10" ht="15" hidden="1" customHeight="1" outlineLevel="1" x14ac:dyDescent="0.25">
      <c r="C43" s="117">
        <f>'Gemensamma Tjänster'!AN2</f>
        <v>0</v>
      </c>
      <c r="D43" s="124">
        <f>'Gemensamma Tjänster'!AN18</f>
        <v>0</v>
      </c>
      <c r="E43" s="125"/>
      <c r="F43" s="103">
        <f>'Gemensamma Tjänster'!AN31</f>
        <v>0</v>
      </c>
      <c r="G43" s="125"/>
      <c r="H43" s="103">
        <f>'Gemensamma Tjänster'!AN32</f>
        <v>0</v>
      </c>
      <c r="I43" s="125"/>
      <c r="J43" s="126">
        <f>'Gemensamma Tjänster'!AN33</f>
        <v>0</v>
      </c>
    </row>
    <row r="44" spans="3:10" ht="15" hidden="1" customHeight="1" outlineLevel="1" x14ac:dyDescent="0.25">
      <c r="C44" s="117">
        <f>'Gemensamma Tjänster'!AO2</f>
        <v>0</v>
      </c>
      <c r="D44" s="124">
        <f>'Gemensamma Tjänster'!AO18</f>
        <v>0</v>
      </c>
      <c r="E44" s="125"/>
      <c r="F44" s="103">
        <f>'Gemensamma Tjänster'!AO31</f>
        <v>0</v>
      </c>
      <c r="G44" s="125"/>
      <c r="H44" s="103">
        <f>'Gemensamma Tjänster'!AO32</f>
        <v>0</v>
      </c>
      <c r="I44" s="125"/>
      <c r="J44" s="126">
        <f>'Gemensamma Tjänster'!AO33</f>
        <v>0</v>
      </c>
    </row>
    <row r="45" spans="3:10" ht="15" hidden="1" customHeight="1" outlineLevel="1" x14ac:dyDescent="0.25">
      <c r="C45" s="117">
        <f>'Gemensamma Tjänster'!AP2</f>
        <v>0</v>
      </c>
      <c r="D45" s="124">
        <f>'Gemensamma Tjänster'!AP18</f>
        <v>0</v>
      </c>
      <c r="E45" s="125"/>
      <c r="F45" s="103">
        <f>'Gemensamma Tjänster'!AP31</f>
        <v>0</v>
      </c>
      <c r="G45" s="125"/>
      <c r="H45" s="103">
        <f>'Gemensamma Tjänster'!AP32</f>
        <v>0</v>
      </c>
      <c r="I45" s="125"/>
      <c r="J45" s="126">
        <f>'Gemensamma Tjänster'!AP33</f>
        <v>0</v>
      </c>
    </row>
    <row r="46" spans="3:10" ht="15" hidden="1" customHeight="1" outlineLevel="1" x14ac:dyDescent="0.25">
      <c r="C46" s="117">
        <f>'Gemensamma Tjänster'!AQ2</f>
        <v>0</v>
      </c>
      <c r="D46" s="124">
        <f>'Gemensamma Tjänster'!AQ18</f>
        <v>0</v>
      </c>
      <c r="E46" s="125"/>
      <c r="F46" s="103">
        <f>'Gemensamma Tjänster'!AQ31</f>
        <v>0</v>
      </c>
      <c r="G46" s="125"/>
      <c r="H46" s="103">
        <f>'Gemensamma Tjänster'!AQ32</f>
        <v>0</v>
      </c>
      <c r="I46" s="125"/>
      <c r="J46" s="126">
        <f>'Gemensamma Tjänster'!AQ33</f>
        <v>0</v>
      </c>
    </row>
    <row r="47" spans="3:10" ht="15" hidden="1" customHeight="1" outlineLevel="1" x14ac:dyDescent="0.25">
      <c r="C47" s="117">
        <f>'Gemensamma Tjänster'!AR2</f>
        <v>0</v>
      </c>
      <c r="D47" s="124">
        <f>'Gemensamma Tjänster'!AR18</f>
        <v>0</v>
      </c>
      <c r="E47" s="125"/>
      <c r="F47" s="103">
        <f>'Gemensamma Tjänster'!AR31</f>
        <v>0</v>
      </c>
      <c r="G47" s="125"/>
      <c r="H47" s="103">
        <f>'Gemensamma Tjänster'!AR32</f>
        <v>0</v>
      </c>
      <c r="I47" s="125"/>
      <c r="J47" s="126">
        <f>'Gemensamma Tjänster'!AR33</f>
        <v>0</v>
      </c>
    </row>
    <row r="48" spans="3:10" ht="15" hidden="1" customHeight="1" outlineLevel="1" x14ac:dyDescent="0.25">
      <c r="C48" s="117">
        <f>'Gemensamma Tjänster'!AS2</f>
        <v>0</v>
      </c>
      <c r="D48" s="124">
        <f>'Gemensamma Tjänster'!AS18</f>
        <v>0</v>
      </c>
      <c r="E48" s="125"/>
      <c r="F48" s="103">
        <f>'Gemensamma Tjänster'!AS31</f>
        <v>0</v>
      </c>
      <c r="G48" s="125"/>
      <c r="H48" s="103">
        <f>'Gemensamma Tjänster'!AS32</f>
        <v>0</v>
      </c>
      <c r="I48" s="125"/>
      <c r="J48" s="126">
        <f>'Gemensamma Tjänster'!AS33</f>
        <v>0</v>
      </c>
    </row>
    <row r="49" spans="3:10" ht="15" hidden="1" customHeight="1" outlineLevel="1" x14ac:dyDescent="0.25">
      <c r="C49" s="117">
        <f>'Gemensamma Tjänster'!AT2</f>
        <v>0</v>
      </c>
      <c r="D49" s="124">
        <f>'Gemensamma Tjänster'!AT18</f>
        <v>0</v>
      </c>
      <c r="E49" s="125"/>
      <c r="F49" s="103">
        <f>'Gemensamma Tjänster'!AT31</f>
        <v>0</v>
      </c>
      <c r="G49" s="125"/>
      <c r="H49" s="103">
        <f>'Gemensamma Tjänster'!AT32</f>
        <v>0</v>
      </c>
      <c r="I49" s="125"/>
      <c r="J49" s="126">
        <f>'Gemensamma Tjänster'!AT33</f>
        <v>0</v>
      </c>
    </row>
    <row r="50" spans="3:10" ht="15" hidden="1" customHeight="1" outlineLevel="1" x14ac:dyDescent="0.25">
      <c r="C50" s="117">
        <f>'Gemensamma Tjänster'!AU2</f>
        <v>0</v>
      </c>
      <c r="D50" s="124">
        <f>'Gemensamma Tjänster'!AU18</f>
        <v>0</v>
      </c>
      <c r="E50" s="125"/>
      <c r="F50" s="103">
        <f>'Gemensamma Tjänster'!AU31</f>
        <v>0</v>
      </c>
      <c r="G50" s="125"/>
      <c r="H50" s="103">
        <f>'Gemensamma Tjänster'!AU32</f>
        <v>0</v>
      </c>
      <c r="I50" s="125"/>
      <c r="J50" s="126">
        <f>'Gemensamma Tjänster'!AU33</f>
        <v>0</v>
      </c>
    </row>
    <row r="51" spans="3:10" ht="15" hidden="1" customHeight="1" outlineLevel="1" x14ac:dyDescent="0.25">
      <c r="C51" s="117">
        <f>'Gemensamma Tjänster'!AV2</f>
        <v>0</v>
      </c>
      <c r="D51" s="124">
        <f>'Gemensamma Tjänster'!AV18</f>
        <v>0</v>
      </c>
      <c r="E51" s="125"/>
      <c r="F51" s="103">
        <f>'Gemensamma Tjänster'!AV31</f>
        <v>0</v>
      </c>
      <c r="G51" s="125"/>
      <c r="H51" s="103">
        <f>'Gemensamma Tjänster'!AV32</f>
        <v>0</v>
      </c>
      <c r="I51" s="125"/>
      <c r="J51" s="126">
        <f>'Gemensamma Tjänster'!AV33</f>
        <v>0</v>
      </c>
    </row>
    <row r="52" spans="3:10" ht="15" hidden="1" customHeight="1" outlineLevel="1" x14ac:dyDescent="0.25">
      <c r="C52" s="117">
        <f>'Gemensamma Tjänster'!AW2</f>
        <v>0</v>
      </c>
      <c r="D52" s="124">
        <f>'Gemensamma Tjänster'!AW18</f>
        <v>0</v>
      </c>
      <c r="E52" s="125"/>
      <c r="F52" s="103">
        <f>'Gemensamma Tjänster'!AW31</f>
        <v>0</v>
      </c>
      <c r="G52" s="125"/>
      <c r="H52" s="103">
        <f>'Gemensamma Tjänster'!AW32</f>
        <v>0</v>
      </c>
      <c r="I52" s="125"/>
      <c r="J52" s="126">
        <f>'Gemensamma Tjänster'!AW33</f>
        <v>0</v>
      </c>
    </row>
    <row r="53" spans="3:10" ht="15" hidden="1" customHeight="1" outlineLevel="1" x14ac:dyDescent="0.25">
      <c r="C53" s="117">
        <f>'Gemensamma Tjänster'!AX2</f>
        <v>0</v>
      </c>
      <c r="D53" s="124">
        <f>'Gemensamma Tjänster'!AX18</f>
        <v>0</v>
      </c>
      <c r="E53" s="125"/>
      <c r="F53" s="103">
        <f>'Gemensamma Tjänster'!AX31</f>
        <v>0</v>
      </c>
      <c r="G53" s="125"/>
      <c r="H53" s="103">
        <f>'Gemensamma Tjänster'!AX32</f>
        <v>0</v>
      </c>
      <c r="I53" s="125"/>
      <c r="J53" s="126">
        <f>'Gemensamma Tjänster'!AX33</f>
        <v>0</v>
      </c>
    </row>
    <row r="54" spans="3:10" ht="15" hidden="1" customHeight="1" outlineLevel="1" x14ac:dyDescent="0.25">
      <c r="C54" s="117">
        <f>'Gemensamma Tjänster'!AY2</f>
        <v>0</v>
      </c>
      <c r="D54" s="124">
        <f>'Gemensamma Tjänster'!AY18</f>
        <v>0</v>
      </c>
      <c r="E54" s="125"/>
      <c r="F54" s="103">
        <f>'Gemensamma Tjänster'!AY31</f>
        <v>0</v>
      </c>
      <c r="G54" s="125"/>
      <c r="H54" s="103">
        <f>'Gemensamma Tjänster'!AY32</f>
        <v>0</v>
      </c>
      <c r="I54" s="125"/>
      <c r="J54" s="126">
        <f>'Gemensamma Tjänster'!AY33</f>
        <v>0</v>
      </c>
    </row>
    <row r="55" spans="3:10" ht="15" hidden="1" customHeight="1" outlineLevel="1" thickBot="1" x14ac:dyDescent="0.3">
      <c r="C55" s="127">
        <f>'Gemensamma Tjänster'!AZ2</f>
        <v>0</v>
      </c>
      <c r="D55" s="128">
        <f>'Gemensamma Tjänster'!AZ18</f>
        <v>0</v>
      </c>
      <c r="E55" s="129"/>
      <c r="F55" s="104">
        <f>'Gemensamma Tjänster'!AZ31</f>
        <v>0</v>
      </c>
      <c r="G55" s="129"/>
      <c r="H55" s="104">
        <f>'Gemensamma Tjänster'!AZ32</f>
        <v>0</v>
      </c>
      <c r="I55" s="129"/>
      <c r="J55" s="130">
        <f>'Gemensamma Tjänster'!AZ33</f>
        <v>0</v>
      </c>
    </row>
    <row r="56" spans="3:10" hidden="1" outlineLevel="1" x14ac:dyDescent="0.25">
      <c r="C56" s="125"/>
      <c r="D56" s="124"/>
      <c r="E56" s="125"/>
      <c r="F56" s="125"/>
      <c r="G56" s="125"/>
      <c r="H56" s="125"/>
      <c r="I56" s="125"/>
      <c r="J56" s="125"/>
    </row>
    <row r="57" spans="3:10" ht="15.75" collapsed="1" thickBot="1" x14ac:dyDescent="0.3">
      <c r="C57" s="131"/>
      <c r="D57" s="132"/>
      <c r="E57" s="131"/>
      <c r="F57" s="131"/>
      <c r="G57" s="131"/>
      <c r="H57" s="131"/>
      <c r="I57" s="131"/>
      <c r="J57" s="131"/>
    </row>
    <row r="58" spans="3:10" ht="21" x14ac:dyDescent="0.25">
      <c r="C58" s="118" t="s">
        <v>35</v>
      </c>
      <c r="D58" s="119">
        <f>SUM(D59:D89)</f>
        <v>18526639.448038369</v>
      </c>
      <c r="E58" s="120"/>
      <c r="F58" s="120" t="s">
        <v>43</v>
      </c>
      <c r="G58" s="120"/>
      <c r="H58" s="120"/>
      <c r="I58" s="120"/>
      <c r="J58" s="133"/>
    </row>
    <row r="59" spans="3:10" hidden="1" outlineLevel="1" x14ac:dyDescent="0.25">
      <c r="C59" s="117" t="str">
        <f>'Valbara Tjänster'!F1</f>
        <v>Händelseanalys (Nitha)</v>
      </c>
      <c r="D59" s="124">
        <f>'Valbara Tjänster'!F14</f>
        <v>746387.44335000007</v>
      </c>
      <c r="E59" s="125"/>
      <c r="F59" s="125" t="str">
        <f>'Valbara Tjänster'!F27</f>
        <v>Kvartal förskott</v>
      </c>
      <c r="G59" s="125"/>
      <c r="H59" s="125" t="str">
        <f>'Valbara Tjänster'!F28</f>
        <v>Dec,Mar,Jun,Sep</v>
      </c>
      <c r="I59" s="125"/>
      <c r="J59" s="126" t="str">
        <f>'Valbara Tjänster'!F29</f>
        <v>N/A</v>
      </c>
    </row>
    <row r="60" spans="3:10" ht="30" hidden="1" outlineLevel="1" x14ac:dyDescent="0.25">
      <c r="C60" s="117" t="str">
        <f>'Valbara Tjänster'!J1</f>
        <v>IAM IdP
(egna anslutningar)</v>
      </c>
      <c r="D60" s="124">
        <f>'Valbara Tjänster'!J14</f>
        <v>211621.05</v>
      </c>
      <c r="E60" s="125"/>
      <c r="F60" s="125" t="str">
        <f>'Valbara Tjänster'!J27</f>
        <v>Kvartal förskott</v>
      </c>
      <c r="G60" s="125"/>
      <c r="H60" s="125" t="str">
        <f>'Valbara Tjänster'!J28</f>
        <v>Dec,Mar,Jun,Sep</v>
      </c>
      <c r="I60" s="125"/>
      <c r="J60" s="126" t="str">
        <f>'Valbara Tjänster'!J29</f>
        <v>N/A</v>
      </c>
    </row>
    <row r="61" spans="3:10" hidden="1" outlineLevel="1" x14ac:dyDescent="0.25">
      <c r="C61" s="117" t="str">
        <f>'Valbara Tjänster'!N1</f>
        <v>Säkerhets-tjänster Logg, spärr &amp; samtycke</v>
      </c>
      <c r="D61" s="124">
        <f>'Valbara Tjänster'!N14</f>
        <v>211621.05</v>
      </c>
      <c r="E61" s="125"/>
      <c r="F61" s="125" t="str">
        <f>'Valbara Tjänster'!N27</f>
        <v>Kvartal förskott</v>
      </c>
      <c r="G61" s="125"/>
      <c r="H61" s="125" t="str">
        <f>'Valbara Tjänster'!N28</f>
        <v>Dec,Mar,Jun,Sep</v>
      </c>
      <c r="I61" s="125"/>
      <c r="J61" s="126" t="str">
        <f>'Valbara Tjänster'!N29</f>
        <v>N/A</v>
      </c>
    </row>
    <row r="62" spans="3:10" hidden="1" outlineLevel="1" x14ac:dyDescent="0.25">
      <c r="C62" s="117" t="str">
        <f>'Valbara Tjänster'!R1</f>
        <v>IAM Autentisering (egna anslutningar)</v>
      </c>
      <c r="D62" s="124">
        <f>'Valbara Tjänster'!R14</f>
        <v>0</v>
      </c>
      <c r="E62" s="125"/>
      <c r="F62" s="125" t="str">
        <f>'Valbara Tjänster'!R27</f>
        <v>Kvartal förskott</v>
      </c>
      <c r="G62" s="125"/>
      <c r="H62" s="125" t="str">
        <f>'Valbara Tjänster'!R28</f>
        <v>Dec,Mar,Jun,Sep</v>
      </c>
      <c r="I62" s="125"/>
      <c r="J62" s="126" t="str">
        <f>'Valbara Tjänster'!R29</f>
        <v>N/A</v>
      </c>
    </row>
    <row r="63" spans="3:10" hidden="1" outlineLevel="1" x14ac:dyDescent="0.25">
      <c r="C63" s="117" t="str">
        <f>'Valbara Tjänster'!V1</f>
        <v>Personuppgifts- tjänst</v>
      </c>
      <c r="D63" s="124">
        <f>'Valbara Tjänster'!V14</f>
        <v>211621.05</v>
      </c>
      <c r="E63" s="125"/>
      <c r="F63" s="125" t="str">
        <f>'Valbara Tjänster'!V27</f>
        <v>Kvartal förskott</v>
      </c>
      <c r="G63" s="125"/>
      <c r="H63" s="125" t="str">
        <f>'Valbara Tjänster'!V28</f>
        <v>Dec,Mar,Jun,Sep</v>
      </c>
      <c r="I63" s="125"/>
      <c r="J63" s="126" t="str">
        <f>'Valbara Tjänster'!V29</f>
        <v>N/A</v>
      </c>
    </row>
    <row r="64" spans="3:10" ht="45" hidden="1" outlineLevel="1" x14ac:dyDescent="0.25">
      <c r="C64" s="117" t="str">
        <f>'Valbara Tjänster'!Z1</f>
        <v xml:space="preserve">Formulär- hantering </v>
      </c>
      <c r="D64" s="124">
        <f>'Valbara Tjänster'!Z14</f>
        <v>827886.09564180009</v>
      </c>
      <c r="E64" s="125"/>
      <c r="F64" s="125" t="str">
        <f>'Valbara Tjänster'!Z27</f>
        <v>Prognos! Faktureras separat av tjänstens förvaltning. Kvartalsvis</v>
      </c>
      <c r="G64" s="125"/>
      <c r="H64" s="125" t="str">
        <f>'Valbara Tjänster'!Z28</f>
        <v>Dec,Mar,Jun,Sep</v>
      </c>
      <c r="I64" s="125"/>
      <c r="J64" s="126">
        <f>'Valbara Tjänster'!Z29</f>
        <v>2023</v>
      </c>
    </row>
    <row r="65" spans="3:10" hidden="1" outlineLevel="1" x14ac:dyDescent="0.25">
      <c r="C65" s="117" t="str">
        <f>'Valbara Tjänster'!AD1</f>
        <v xml:space="preserve">Ombudstjänsten </v>
      </c>
      <c r="D65" s="124">
        <f>'Valbara Tjänster'!AD14</f>
        <v>0</v>
      </c>
      <c r="E65" s="125"/>
      <c r="F65" s="125" t="str">
        <f>'Valbara Tjänster'!AD27</f>
        <v>Kvartal förskott</v>
      </c>
      <c r="G65" s="125"/>
      <c r="H65" s="125" t="str">
        <f>'Valbara Tjänster'!AD28</f>
        <v>Dec,Mar,Jun,Sep</v>
      </c>
      <c r="I65" s="125"/>
      <c r="J65" s="126" t="str">
        <f>'Valbara Tjänster'!AD29</f>
        <v>N/A</v>
      </c>
    </row>
    <row r="66" spans="3:10" ht="120" hidden="1" outlineLevel="1" x14ac:dyDescent="0.25">
      <c r="C66" s="117" t="str">
        <f>'Valbara Tjänster'!AH1</f>
        <v>Hjälpmedels-tjänsten abonnemang</v>
      </c>
      <c r="D66" s="124">
        <f>'Valbara Tjänster'!AH14</f>
        <v>50000</v>
      </c>
      <c r="E66" s="125"/>
      <c r="F66" s="125" t="str">
        <f>'Valbara Tjänster'!AH27</f>
        <v>Prognos! Faktureras kvartalsvis i förskott av förvaltning med volymsjusteringar i efterskott. Abonnemangspriset baseras på av kunden redovisad inköpsvolym. Tillkommer rörlig avgift enl. prislista på Inera.se</v>
      </c>
      <c r="G66" s="125"/>
      <c r="H66" s="125" t="str">
        <f>'Valbara Tjänster'!AH28</f>
        <v>Dec, Mar, Jun, Sep</v>
      </c>
      <c r="I66" s="125"/>
      <c r="J66" s="126" t="str">
        <f>'Valbara Tjänster'!AH29</f>
        <v>N/A</v>
      </c>
    </row>
    <row r="67" spans="3:10" ht="45" hidden="1" outlineLevel="1" x14ac:dyDescent="0.25">
      <c r="C67" s="117" t="str">
        <f>'Valbara Tjänster'!AL1</f>
        <v>E-klient</v>
      </c>
      <c r="D67" s="124">
        <f>'Valbara Tjänster'!AL14</f>
        <v>3815007</v>
      </c>
      <c r="E67" s="125"/>
      <c r="F67" s="125" t="str">
        <f>'Valbara Tjänster'!AL27</f>
        <v>Halvårsvis i efterskott av förvaltning. Volymbaserade priser</v>
      </c>
      <c r="G67" s="125"/>
      <c r="H67" s="125" t="str">
        <f>'Valbara Tjänster'!AL28</f>
        <v>Jun, Dec</v>
      </c>
      <c r="I67" s="125"/>
      <c r="J67" s="126" t="str">
        <f>'Valbara Tjänster'!AL29</f>
        <v>N/A</v>
      </c>
    </row>
    <row r="68" spans="3:10" ht="60" hidden="1" outlineLevel="1" x14ac:dyDescent="0.25">
      <c r="C68" s="117" t="str">
        <f>'Valbara Tjänster'!AP1</f>
        <v>Eira Licenser (innehåll)</v>
      </c>
      <c r="D68" s="124">
        <f>'Valbara Tjänster'!AP14</f>
        <v>6984885.2824599007</v>
      </c>
      <c r="E68" s="125"/>
      <c r="F68" s="125" t="str">
        <f>'Valbara Tjänster'!AP27</f>
        <v>Licenskostnaden fördelas solidariskt mellan landsting och regioner baserat på antal invånare.</v>
      </c>
      <c r="G68" s="125"/>
      <c r="H68" s="125" t="str">
        <f>'Valbara Tjänster'!AP28</f>
        <v>Årsvis engång i Dec</v>
      </c>
      <c r="I68" s="125"/>
      <c r="J68" s="126" t="str">
        <f>'Valbara Tjänster'!AP29</f>
        <v>N/A</v>
      </c>
    </row>
    <row r="69" spans="3:10" ht="30" hidden="1" outlineLevel="1" x14ac:dyDescent="0.25">
      <c r="C69" s="117" t="str">
        <f>'Valbara Tjänster'!AT1</f>
        <v>Informations- utlämning till kvalitetsregister</v>
      </c>
      <c r="D69" s="124">
        <f>'Valbara Tjänster'!AT14</f>
        <v>0</v>
      </c>
      <c r="E69" s="125"/>
      <c r="F69" s="125" t="str">
        <f>'Valbara Tjänster'!AT27</f>
        <v>Faktureras separat av tjänstens förvaltning</v>
      </c>
      <c r="G69" s="125"/>
      <c r="H69" s="125" t="str">
        <f>'Valbara Tjänster'!AT28</f>
        <v xml:space="preserve"> </v>
      </c>
      <c r="I69" s="125"/>
      <c r="J69" s="134" t="str">
        <f>'Valbara Tjänster'!AT29</f>
        <v>Ingen ab.fakturering</v>
      </c>
    </row>
    <row r="70" spans="3:10" hidden="1" outlineLevel="1" x14ac:dyDescent="0.25">
      <c r="C70" s="117" t="str">
        <f>'Valbara Tjänster'!AX1</f>
        <v>Säker Digital Kommunikation SDK Ny!</v>
      </c>
      <c r="D70" s="124">
        <f>'Valbara Tjänster'!AX14</f>
        <v>0</v>
      </c>
      <c r="E70" s="125"/>
      <c r="F70" s="125" t="str">
        <f>'Valbara Tjänster'!AX27</f>
        <v>Ingen abonnemangsfakt 2023</v>
      </c>
      <c r="G70" s="125"/>
      <c r="H70" s="125">
        <f>'Valbara Tjänster'!AX28</f>
        <v>0</v>
      </c>
      <c r="I70" s="125"/>
      <c r="J70" s="126">
        <f>'Valbara Tjänster'!AX29</f>
        <v>0</v>
      </c>
    </row>
    <row r="71" spans="3:10" hidden="1" outlineLevel="1" x14ac:dyDescent="0.25">
      <c r="C71" s="117" t="str">
        <f>'Valbara Tjänster'!BB1</f>
        <v>Bild i 1177 på telefon</v>
      </c>
      <c r="D71" s="124">
        <f>'Valbara Tjänster'!BB14</f>
        <v>1051381.343838</v>
      </c>
      <c r="E71" s="125"/>
      <c r="F71" s="125" t="str">
        <f>'Valbara Tjänster'!BB27</f>
        <v>Kvartal förskott</v>
      </c>
      <c r="G71" s="125"/>
      <c r="H71" s="125" t="str">
        <f>'Valbara Tjänster'!BB28</f>
        <v>Dec,Mar,Jun,Sep</v>
      </c>
      <c r="I71" s="125"/>
      <c r="J71" s="126" t="str">
        <f>'Valbara Tjänster'!BB29</f>
        <v>N/A</v>
      </c>
    </row>
    <row r="72" spans="3:10" hidden="1" outlineLevel="1" x14ac:dyDescent="0.25">
      <c r="C72" s="117" t="str">
        <f>'Valbara Tjänster'!BF1</f>
        <v>Video i 1177 på telefon</v>
      </c>
      <c r="D72" s="124">
        <f>'Valbara Tjänster'!BF14</f>
        <v>0</v>
      </c>
      <c r="E72" s="125"/>
      <c r="F72" s="125" t="str">
        <f>'Valbara Tjänster'!BF27</f>
        <v>Kvartal förskott</v>
      </c>
      <c r="G72" s="125"/>
      <c r="H72" s="125" t="str">
        <f>'Valbara Tjänster'!BF28</f>
        <v>Dec,Mar,Jun,Sep</v>
      </c>
      <c r="I72" s="125"/>
      <c r="J72" s="126" t="str">
        <f>'Valbara Tjänster'!BF29</f>
        <v>N/A</v>
      </c>
    </row>
    <row r="73" spans="3:10" hidden="1" outlineLevel="1" x14ac:dyDescent="0.25">
      <c r="C73" s="117" t="str">
        <f>'Valbara Tjänster'!BJ1</f>
        <v>Utbudstjänsten</v>
      </c>
      <c r="D73" s="124">
        <f>'Valbara Tjänster'!BJ14</f>
        <v>1011612.2463957</v>
      </c>
      <c r="E73" s="125"/>
      <c r="F73" s="125" t="str">
        <f>'Valbara Tjänster'!BJ27</f>
        <v>Kvartal förskott</v>
      </c>
      <c r="G73" s="125"/>
      <c r="H73" s="125" t="str">
        <f>'Valbara Tjänster'!BJ28</f>
        <v>Dec,Mar,Jun,Sep</v>
      </c>
      <c r="I73" s="125"/>
      <c r="J73" s="126" t="str">
        <f>'Valbara Tjänster'!BJ29</f>
        <v>N/A</v>
      </c>
    </row>
    <row r="74" spans="3:10" hidden="1" outlineLevel="1" x14ac:dyDescent="0.25">
      <c r="C74" s="117" t="str">
        <f>'Valbara Tjänster'!BN1</f>
        <v>Statistiktjänst Organisations-statistik</v>
      </c>
      <c r="D74" s="124">
        <f>'Valbara Tjänster'!BN14</f>
        <v>184491.23139</v>
      </c>
      <c r="E74" s="125"/>
      <c r="F74" s="125" t="str">
        <f>'Valbara Tjänster'!BN27</f>
        <v>Kvartal förskott</v>
      </c>
      <c r="G74" s="125"/>
      <c r="H74" s="125" t="str">
        <f>'Valbara Tjänster'!BN28</f>
        <v>Dec,Mar,Jun,Sep</v>
      </c>
      <c r="I74" s="125"/>
      <c r="J74" s="126" t="str">
        <f>'Valbara Tjänster'!BN29</f>
        <v>N/A</v>
      </c>
    </row>
    <row r="75" spans="3:10" s="101" customFormat="1" ht="45" hidden="1" outlineLevel="1" x14ac:dyDescent="0.25">
      <c r="C75" s="117" t="str">
        <f>'Valbara Tjänster'!BR1</f>
        <v xml:space="preserve">1177 Inkorg </v>
      </c>
      <c r="D75" s="124">
        <f>'Valbara Tjänster'!BR14</f>
        <v>0</v>
      </c>
      <c r="E75" s="125"/>
      <c r="F75" s="103" t="str">
        <f>'Valbara Tjänster'!BR27</f>
        <v>Volymsbaserad. Faktureras av förvaltning kvartalsvis efterskott</v>
      </c>
      <c r="G75" s="125"/>
      <c r="H75" s="103">
        <f>'Valbara Tjänster'!BR28</f>
        <v>0</v>
      </c>
      <c r="I75" s="125"/>
      <c r="J75" s="256">
        <f>'Valbara Tjänster'!BR29</f>
        <v>0</v>
      </c>
    </row>
    <row r="76" spans="3:10" s="101" customFormat="1" hidden="1" outlineLevel="1" x14ac:dyDescent="0.25">
      <c r="C76" s="117" t="str">
        <f>'Valbara Tjänster'!BV1</f>
        <v>Svevac (prel. Avser halvår)</v>
      </c>
      <c r="D76" s="124">
        <f>'Valbara Tjänster'!BV14</f>
        <v>0</v>
      </c>
      <c r="E76" s="125"/>
      <c r="F76" s="103" t="str">
        <f>'Valbara Tjänster'!BV27</f>
        <v>Prel. Engång förskott 2023</v>
      </c>
      <c r="G76" s="125"/>
      <c r="H76" s="103" t="str">
        <f>'Valbara Tjänster'!BV28</f>
        <v>Dec,Mars</v>
      </c>
      <c r="I76" s="125"/>
      <c r="J76" s="256" t="str">
        <f>'Valbara Tjänster'!BV29</f>
        <v>Avslutas halvår 2023</v>
      </c>
    </row>
    <row r="77" spans="3:10" s="101" customFormat="1" ht="30" hidden="1" outlineLevel="1" x14ac:dyDescent="0.25">
      <c r="C77" s="117" t="str">
        <f>'Valbara Tjänster'!BZ1</f>
        <v>Digitalt möte</v>
      </c>
      <c r="D77" s="124">
        <f>'Valbara Tjänster'!BZ14</f>
        <v>0</v>
      </c>
      <c r="E77" s="125"/>
      <c r="F77" s="103" t="str">
        <f>'Valbara Tjänster'!BZ27</f>
        <v>Volym. Faktureras av förvaltning</v>
      </c>
      <c r="G77" s="125"/>
      <c r="H77" s="103">
        <f>'Valbara Tjänster'!BZ28</f>
        <v>0</v>
      </c>
      <c r="I77" s="125"/>
      <c r="J77" s="256">
        <f>'Valbara Tjänster'!BZ29</f>
        <v>0</v>
      </c>
    </row>
    <row r="78" spans="3:10" s="101" customFormat="1" hidden="1" outlineLevel="1" x14ac:dyDescent="0.25">
      <c r="C78" s="117" t="str">
        <f>'Valbara Tjänster'!CD1</f>
        <v>Video och distans Infrastruktur</v>
      </c>
      <c r="D78" s="124">
        <f>'Valbara Tjänster'!CD14</f>
        <v>482552.72254947003</v>
      </c>
      <c r="E78" s="125"/>
      <c r="F78" s="103" t="str">
        <f>'Valbara Tjänster'!CD27</f>
        <v>Kvartal förskott</v>
      </c>
      <c r="G78" s="125"/>
      <c r="H78" s="103" t="str">
        <f>'Valbara Tjänster'!CD28</f>
        <v>Dec,Mar,Jun,Sep</v>
      </c>
      <c r="I78" s="125"/>
      <c r="J78" s="256" t="str">
        <f>'Valbara Tjänster'!CD29</f>
        <v>N/A</v>
      </c>
    </row>
    <row r="79" spans="3:10" s="101" customFormat="1" hidden="1" outlineLevel="1" x14ac:dyDescent="0.25">
      <c r="C79" s="117" t="str">
        <f>'Valbara Tjänster'!CH1</f>
        <v>Video &amp; distans Flerpartsmöte</v>
      </c>
      <c r="D79" s="124">
        <f>'Valbara Tjänster'!CH14</f>
        <v>903523.83241350006</v>
      </c>
      <c r="E79" s="125"/>
      <c r="F79" s="103" t="str">
        <f>'Valbara Tjänster'!CH27</f>
        <v>Kvartal förskott</v>
      </c>
      <c r="G79" s="125"/>
      <c r="H79" s="103" t="str">
        <f>'Valbara Tjänster'!CH28</f>
        <v>Dec,Mar,Jun,Sep</v>
      </c>
      <c r="I79" s="125"/>
      <c r="J79" s="256" t="str">
        <f>'Valbara Tjänster'!CH29</f>
        <v>N/A</v>
      </c>
    </row>
    <row r="80" spans="3:10" s="101" customFormat="1" hidden="1" outlineLevel="1" x14ac:dyDescent="0.25">
      <c r="C80" s="117" t="str">
        <f>'Valbara Tjänster'!CL1</f>
        <v xml:space="preserve">Egen provhantering </v>
      </c>
      <c r="D80" s="124">
        <f>'Valbara Tjänster'!CL14</f>
        <v>1834049.1</v>
      </c>
      <c r="E80" s="125"/>
      <c r="F80" s="103" t="str">
        <f>'Valbara Tjänster'!CL27</f>
        <v>Kvartal förskott</v>
      </c>
      <c r="G80" s="125"/>
      <c r="H80" s="103" t="str">
        <f>'Valbara Tjänster'!CL28</f>
        <v>Dec,Mar,Jun,Sep</v>
      </c>
      <c r="I80" s="125"/>
      <c r="J80" s="256" t="str">
        <f>'Valbara Tjänster'!CL29</f>
        <v>N/A</v>
      </c>
    </row>
    <row r="81" spans="3:10" s="101" customFormat="1" hidden="1" outlineLevel="1" x14ac:dyDescent="0.25">
      <c r="C81" s="117" t="str">
        <f>'Valbara Tjänster'!CP1</f>
        <v>Symtombedöm-ning och hänvisning Förvaltning</v>
      </c>
      <c r="D81" s="124">
        <f>'Valbara Tjänster'!CP14</f>
        <v>0</v>
      </c>
      <c r="E81" s="125"/>
      <c r="F81" s="103" t="str">
        <f>'Valbara Tjänster'!CP27</f>
        <v>Pris ej fastställt</v>
      </c>
      <c r="G81" s="125"/>
      <c r="H81" s="103">
        <f>'Valbara Tjänster'!CP28</f>
        <v>0</v>
      </c>
      <c r="I81" s="125"/>
      <c r="J81" s="256">
        <f>'Valbara Tjänster'!CP29</f>
        <v>0</v>
      </c>
    </row>
    <row r="82" spans="3:10" s="101" customFormat="1" hidden="1" outlineLevel="1" x14ac:dyDescent="0.25">
      <c r="C82" s="117" t="str">
        <f>'Valbara Tjänster'!CT1</f>
        <v>Beställning läkemedelsnära produkter</v>
      </c>
      <c r="D82" s="124">
        <f>'Valbara Tjänster'!CT14</f>
        <v>0</v>
      </c>
      <c r="E82" s="125"/>
      <c r="F82" s="103" t="str">
        <f>'Valbara Tjänster'!CT27</f>
        <v>Pris ej fastställt</v>
      </c>
      <c r="G82" s="125"/>
      <c r="H82" s="103">
        <f>'Valbara Tjänster'!CT28</f>
        <v>0</v>
      </c>
      <c r="I82" s="125"/>
      <c r="J82" s="256">
        <f>'Valbara Tjänster'!CT29</f>
        <v>0</v>
      </c>
    </row>
    <row r="83" spans="3:10" s="101" customFormat="1" hidden="1" outlineLevel="1" x14ac:dyDescent="0.25">
      <c r="C83" s="117" t="str">
        <f>'Valbara Tjänster'!CX1</f>
        <v>Net-Id</v>
      </c>
      <c r="D83" s="124">
        <f>'Valbara Tjänster'!CX14</f>
        <v>0</v>
      </c>
      <c r="E83" s="125"/>
      <c r="F83" s="103" t="str">
        <f>'Valbara Tjänster'!CX27</f>
        <v>Väntar på avsiktsförklaring</v>
      </c>
      <c r="G83" s="125"/>
      <c r="H83" s="103">
        <f>'Valbara Tjänster'!CX28</f>
        <v>0</v>
      </c>
      <c r="I83" s="125"/>
      <c r="J83" s="256">
        <f>'Valbara Tjänster'!CX29</f>
        <v>0</v>
      </c>
    </row>
    <row r="84" spans="3:10" s="101" customFormat="1" hidden="1" outlineLevel="1" x14ac:dyDescent="0.25">
      <c r="C84" s="117">
        <f>'Valbara Tjänster'!DB1</f>
        <v>0</v>
      </c>
      <c r="D84" s="124">
        <f>'Valbara Tjänster'!DB14</f>
        <v>0</v>
      </c>
      <c r="E84" s="125"/>
      <c r="F84" s="103">
        <f>'Valbara Tjänster'!DB27</f>
        <v>0</v>
      </c>
      <c r="G84" s="125"/>
      <c r="H84" s="103">
        <f>'Valbara Tjänster'!DB28</f>
        <v>0</v>
      </c>
      <c r="I84" s="125"/>
      <c r="J84" s="256">
        <f>'Valbara Tjänster'!DB29</f>
        <v>0</v>
      </c>
    </row>
    <row r="85" spans="3:10" s="101" customFormat="1" hidden="1" outlineLevel="1" x14ac:dyDescent="0.25">
      <c r="C85" s="117">
        <f>'Valbara Tjänster'!DF1</f>
        <v>0</v>
      </c>
      <c r="D85" s="124">
        <f>'Valbara Tjänster'!DF14</f>
        <v>0</v>
      </c>
      <c r="E85" s="125"/>
      <c r="F85" s="103">
        <f>'Valbara Tjänster'!DF27</f>
        <v>0</v>
      </c>
      <c r="G85" s="125"/>
      <c r="H85" s="103">
        <f>'Valbara Tjänster'!DF28</f>
        <v>0</v>
      </c>
      <c r="I85" s="125"/>
      <c r="J85" s="256">
        <f>'Valbara Tjänster'!DF29</f>
        <v>0</v>
      </c>
    </row>
    <row r="86" spans="3:10" s="101" customFormat="1" hidden="1" outlineLevel="1" x14ac:dyDescent="0.25">
      <c r="C86" s="117">
        <f>'Valbara Tjänster'!DJ1</f>
        <v>0</v>
      </c>
      <c r="D86" s="124">
        <f>'Valbara Tjänster'!DJ14</f>
        <v>0</v>
      </c>
      <c r="E86" s="125"/>
      <c r="F86" s="103">
        <f>'Valbara Tjänster'!DN27</f>
        <v>0</v>
      </c>
      <c r="G86" s="125"/>
      <c r="H86" s="103">
        <f>'Valbara Tjänster'!DJ28</f>
        <v>0</v>
      </c>
      <c r="I86" s="125"/>
      <c r="J86" s="256">
        <f>'Valbara Tjänster'!DJ29</f>
        <v>0</v>
      </c>
    </row>
    <row r="87" spans="3:10" s="101" customFormat="1" hidden="1" outlineLevel="1" x14ac:dyDescent="0.25">
      <c r="C87" s="117">
        <f>'Valbara Tjänster'!DN1</f>
        <v>0</v>
      </c>
      <c r="D87" s="124">
        <f>'Valbara Tjänster'!DN14</f>
        <v>0</v>
      </c>
      <c r="E87" s="125"/>
      <c r="F87" s="103">
        <f>'Valbara Tjänster'!DN27</f>
        <v>0</v>
      </c>
      <c r="G87" s="125"/>
      <c r="H87" s="103">
        <f>'Valbara Tjänster'!DN28</f>
        <v>0</v>
      </c>
      <c r="I87" s="125"/>
      <c r="J87" s="256">
        <f>'Valbara Tjänster'!DN29</f>
        <v>0</v>
      </c>
    </row>
    <row r="88" spans="3:10" s="101" customFormat="1" hidden="1" outlineLevel="1" x14ac:dyDescent="0.25">
      <c r="C88" s="117">
        <f>'Valbara Tjänster'!DR1</f>
        <v>0</v>
      </c>
      <c r="D88" s="124">
        <f>'Valbara Tjänster'!DR14</f>
        <v>0</v>
      </c>
      <c r="E88" s="125"/>
      <c r="F88" s="103">
        <f>'Valbara Tjänster'!DR27</f>
        <v>0</v>
      </c>
      <c r="G88" s="125"/>
      <c r="H88" s="103">
        <f>'Valbara Tjänster'!DR28</f>
        <v>0</v>
      </c>
      <c r="I88" s="125"/>
      <c r="J88" s="256">
        <f>'Valbara Tjänster'!DR29</f>
        <v>0</v>
      </c>
    </row>
    <row r="89" spans="3:10" s="101" customFormat="1" ht="15.75" hidden="1" outlineLevel="1" thickBot="1" x14ac:dyDescent="0.3">
      <c r="C89" s="127">
        <f>'Valbara Tjänster'!DV1</f>
        <v>0</v>
      </c>
      <c r="D89" s="128">
        <f>'Valbara Tjänster'!DV14</f>
        <v>0</v>
      </c>
      <c r="E89" s="129"/>
      <c r="F89" s="104">
        <f>'Valbara Tjänster'!DV27</f>
        <v>0</v>
      </c>
      <c r="G89" s="129"/>
      <c r="H89" s="104">
        <f>'Valbara Tjänster'!DV28</f>
        <v>0</v>
      </c>
      <c r="I89" s="129"/>
      <c r="J89" s="257">
        <f>'Valbara Tjänster'!DV29</f>
        <v>0</v>
      </c>
    </row>
    <row r="90" spans="3:10" hidden="1" outlineLevel="1" x14ac:dyDescent="0.25">
      <c r="C90" s="125"/>
      <c r="D90" s="124"/>
      <c r="E90" s="125"/>
      <c r="F90" s="125"/>
      <c r="G90" s="125"/>
      <c r="H90" s="125"/>
      <c r="I90" s="125"/>
      <c r="J90" s="125"/>
    </row>
    <row r="91" spans="3:10" ht="15.75" collapsed="1" thickBot="1" x14ac:dyDescent="0.3">
      <c r="C91" s="131"/>
      <c r="D91" s="131"/>
      <c r="E91" s="131"/>
      <c r="F91" s="131"/>
      <c r="G91" s="131"/>
      <c r="H91" s="131"/>
      <c r="I91" s="131"/>
      <c r="J91" s="131"/>
    </row>
    <row r="92" spans="3:10" ht="21" x14ac:dyDescent="0.25">
      <c r="C92" s="118" t="s">
        <v>62</v>
      </c>
      <c r="D92" s="119">
        <f>SUM(D93:D113)</f>
        <v>8106204.5684182951</v>
      </c>
      <c r="E92" s="120"/>
      <c r="F92" s="102" t="s">
        <v>43</v>
      </c>
      <c r="G92" s="121"/>
      <c r="H92" s="135"/>
      <c r="I92" s="120"/>
      <c r="J92" s="133"/>
    </row>
    <row r="93" spans="3:10" ht="12.75" hidden="1" customHeight="1" outlineLevel="1" x14ac:dyDescent="0.25">
      <c r="C93" s="117" t="str">
        <f>'Gemensamma i utveckling'!C1</f>
        <v>Utvecklingsram 2022</v>
      </c>
      <c r="D93" s="124">
        <f>'Gemensamma i utveckling'!C17</f>
        <v>6079653.4263137216</v>
      </c>
      <c r="E93" s="125"/>
      <c r="F93" s="103" t="str">
        <f>'Gemensamma i utveckling'!C30</f>
        <v xml:space="preserve">Faktureras i januari för helår 2022 </v>
      </c>
      <c r="G93" s="125"/>
      <c r="H93" s="125" t="str">
        <f>'Gemensamma i utveckling'!C31</f>
        <v>Engång</v>
      </c>
      <c r="I93" s="125"/>
      <c r="J93" s="126" t="str">
        <f>'Gemensamma i utveckling'!C32</f>
        <v>Januari</v>
      </c>
    </row>
    <row r="94" spans="3:10" ht="12.75" hidden="1" customHeight="1" outlineLevel="1" x14ac:dyDescent="0.25">
      <c r="C94" s="117" t="str">
        <f>'Gemensamma i utveckling'!D1</f>
        <v>Utveckling/förvaltning tidbokings-tjänst 1177</v>
      </c>
      <c r="D94" s="124">
        <f>'Gemensamma i utveckling'!D17</f>
        <v>2026551.1421045738</v>
      </c>
      <c r="E94" s="125"/>
      <c r="F94" s="103" t="str">
        <f>'Gemensamma i utveckling'!D30</f>
        <v>Kvartal förskott</v>
      </c>
      <c r="G94" s="125"/>
      <c r="H94" s="125" t="str">
        <f>'Gemensamma i utveckling'!D31</f>
        <v>Dec,Mar,Jun,Sep</v>
      </c>
      <c r="I94" s="125"/>
      <c r="J94" s="126" t="str">
        <f>'Gemensamma i utveckling'!D32</f>
        <v>Pausad fakt. Avs. förkl. Retro senare 2023</v>
      </c>
    </row>
    <row r="95" spans="3:10" ht="12.75" hidden="1" customHeight="1" outlineLevel="1" x14ac:dyDescent="0.25">
      <c r="C95" s="117" t="str">
        <f>'Gemensamma i utveckling'!E1</f>
        <v>Fortsatt utveckling SITHS</v>
      </c>
      <c r="D95" s="124">
        <f>'Gemensamma i utveckling'!E17</f>
        <v>0</v>
      </c>
      <c r="E95" s="125"/>
      <c r="F95" s="116" t="str">
        <f>'Gemensamma i utveckling'!E30</f>
        <v>Ingen fakt 2023</v>
      </c>
      <c r="G95" s="125"/>
      <c r="H95" s="136" t="str">
        <f>'Gemensamma i utveckling'!E31</f>
        <v xml:space="preserve"> -</v>
      </c>
      <c r="I95" s="125"/>
      <c r="J95" s="134" t="str">
        <f>'Gemensamma i utveckling'!E32</f>
        <v xml:space="preserve"> -</v>
      </c>
    </row>
    <row r="96" spans="3:10" ht="12.75" hidden="1" customHeight="1" outlineLevel="1" x14ac:dyDescent="0.25">
      <c r="C96" s="117" t="str">
        <f>'Gemensamma i utveckling'!F1</f>
        <v>Pascal NLL-anpassning</v>
      </c>
      <c r="D96" s="124">
        <f>'Gemensamma i utveckling'!F17</f>
        <v>0</v>
      </c>
      <c r="E96" s="125"/>
      <c r="F96" s="103" t="str">
        <f>'Gemensamma i utveckling'!F30</f>
        <v>Ingen fakt 2023</v>
      </c>
      <c r="G96" s="125"/>
      <c r="H96" s="125" t="str">
        <f>'Gemensamma i utveckling'!F31</f>
        <v xml:space="preserve"> -</v>
      </c>
      <c r="I96" s="125"/>
      <c r="J96" s="126" t="str">
        <f>'Gemensamma i utveckling'!F32</f>
        <v xml:space="preserve"> -</v>
      </c>
    </row>
    <row r="97" spans="3:10" ht="12.75" hidden="1" customHeight="1" outlineLevel="1" x14ac:dyDescent="0.25">
      <c r="C97" s="117" t="str">
        <f>'Gemensamma i utveckling'!G1</f>
        <v>Utbyte av Säkerhetstj.</v>
      </c>
      <c r="D97" s="124">
        <f>'Gemensamma i utveckling'!G17</f>
        <v>0</v>
      </c>
      <c r="E97" s="125"/>
      <c r="F97" s="103" t="str">
        <f>'Gemensamma i utveckling'!G30</f>
        <v>Ingen fakt 2023</v>
      </c>
      <c r="G97" s="125"/>
      <c r="H97" s="125" t="str">
        <f>'Gemensamma i utveckling'!G31</f>
        <v xml:space="preserve"> -</v>
      </c>
      <c r="I97" s="125"/>
      <c r="J97" s="126" t="str">
        <f>'Gemensamma i utveckling'!G32</f>
        <v xml:space="preserve"> -</v>
      </c>
    </row>
    <row r="98" spans="3:10" ht="12.75" hidden="1" customHeight="1" outlineLevel="1" x14ac:dyDescent="0.25">
      <c r="C98" s="117" t="str">
        <f>'Gemensamma i utveckling'!H1</f>
        <v>Ny katalogtjänst HSA</v>
      </c>
      <c r="D98" s="124">
        <f>'Gemensamma i utveckling'!H17</f>
        <v>0</v>
      </c>
      <c r="E98" s="125"/>
      <c r="F98" s="103" t="str">
        <f>'Gemensamma i utveckling'!H30</f>
        <v>Ingen fakt 2023</v>
      </c>
      <c r="G98" s="125"/>
      <c r="H98" s="125" t="str">
        <f>'Gemensamma i utveckling'!H31</f>
        <v xml:space="preserve"> -</v>
      </c>
      <c r="I98" s="125"/>
      <c r="J98" s="126" t="str">
        <f>'Gemensamma i utveckling'!H32</f>
        <v xml:space="preserve"> -</v>
      </c>
    </row>
    <row r="99" spans="3:10" s="101" customFormat="1" ht="12.75" hidden="1" customHeight="1" outlineLevel="1" x14ac:dyDescent="0.25">
      <c r="C99" s="117" t="str">
        <f>'Gemensamma i utveckling'!I1</f>
        <v>Journalen &amp; NPÖ plattformsutv.</v>
      </c>
      <c r="D99" s="124">
        <f>'Gemensamma i utveckling'!I17</f>
        <v>0</v>
      </c>
      <c r="E99" s="125"/>
      <c r="F99" s="103" t="str">
        <f>'Gemensamma i utveckling'!I30</f>
        <v>Ingen fakt 2023</v>
      </c>
      <c r="G99" s="125"/>
      <c r="H99" s="95" t="str">
        <f>'Gemensamma i utveckling'!I31</f>
        <v xml:space="preserve"> -</v>
      </c>
      <c r="I99" s="125"/>
      <c r="J99" s="259" t="str">
        <f>'Gemensamma i utveckling'!I32</f>
        <v xml:space="preserve"> -</v>
      </c>
    </row>
    <row r="100" spans="3:10" s="101" customFormat="1" ht="12.75" hidden="1" customHeight="1" outlineLevel="1" x14ac:dyDescent="0.25">
      <c r="C100" s="117" t="str">
        <f>'Gemensamma i utveckling'!J1</f>
        <v xml:space="preserve">Hitta och jämför hjälpmedel på 1177 </v>
      </c>
      <c r="D100" s="124">
        <f>'Gemensamma i utveckling'!J17</f>
        <v>0</v>
      </c>
      <c r="E100" s="125"/>
      <c r="F100" s="103" t="str">
        <f>'Gemensamma i utveckling'!J30</f>
        <v>Ingen avs.förkl. Sannolikt finansiering utv.ram</v>
      </c>
      <c r="G100" s="125"/>
      <c r="H100" s="258" t="str">
        <f>'Gemensamma i utveckling'!J31</f>
        <v xml:space="preserve"> -</v>
      </c>
      <c r="I100" s="125"/>
      <c r="J100" s="259" t="str">
        <f>'Gemensamma i utveckling'!J32</f>
        <v xml:space="preserve"> -</v>
      </c>
    </row>
    <row r="101" spans="3:10" s="101" customFormat="1" ht="12.75" hidden="1" customHeight="1" outlineLevel="1" x14ac:dyDescent="0.25">
      <c r="C101" s="117" t="str">
        <f>'Gemensamma i utveckling'!K1</f>
        <v>Självbetjäning Hjälpmedel Via 1177</v>
      </c>
      <c r="D101" s="124">
        <f>'Gemensamma i utveckling'!K17</f>
        <v>0</v>
      </c>
      <c r="E101" s="125"/>
      <c r="F101" s="103" t="str">
        <f>'Gemensamma i utveckling'!K30</f>
        <v>Väntar på avsiktsförklaring</v>
      </c>
      <c r="G101" s="125"/>
      <c r="H101" s="258">
        <f>'Gemensamma i utveckling'!K31</f>
        <v>0</v>
      </c>
      <c r="I101" s="125"/>
      <c r="J101" s="259" t="str">
        <f>'Gemensamma i utveckling'!K32</f>
        <v xml:space="preserve"> -</v>
      </c>
    </row>
    <row r="102" spans="3:10" s="101" customFormat="1" ht="12.75" hidden="1" customHeight="1" outlineLevel="1" x14ac:dyDescent="0.25">
      <c r="C102" s="117">
        <f>'Gemensamma i utveckling'!L1</f>
        <v>0</v>
      </c>
      <c r="D102" s="124">
        <f>'Gemensamma i utveckling'!L17</f>
        <v>0</v>
      </c>
      <c r="E102" s="125"/>
      <c r="F102" s="103">
        <f>'Gemensamma i utveckling'!L30</f>
        <v>0</v>
      </c>
      <c r="G102" s="125"/>
      <c r="H102" s="258">
        <f>'Gemensamma i utveckling'!L31</f>
        <v>0</v>
      </c>
      <c r="I102" s="125"/>
      <c r="J102" s="259">
        <f>'Gemensamma i utveckling'!L32</f>
        <v>0</v>
      </c>
    </row>
    <row r="103" spans="3:10" s="101" customFormat="1" ht="12.75" hidden="1" customHeight="1" outlineLevel="1" x14ac:dyDescent="0.25">
      <c r="C103" s="117">
        <f>'Gemensamma i utveckling'!M1</f>
        <v>0</v>
      </c>
      <c r="D103" s="124">
        <f>'Gemensamma i utveckling'!M17</f>
        <v>0</v>
      </c>
      <c r="E103" s="125"/>
      <c r="F103" s="103">
        <f>'Gemensamma i utveckling'!M30</f>
        <v>0</v>
      </c>
      <c r="G103" s="125"/>
      <c r="H103" s="258">
        <f>'Gemensamma i utveckling'!M31</f>
        <v>0</v>
      </c>
      <c r="I103" s="125"/>
      <c r="J103" s="259">
        <f>'Gemensamma i utveckling'!M32</f>
        <v>0</v>
      </c>
    </row>
    <row r="104" spans="3:10" s="101" customFormat="1" ht="12.75" hidden="1" customHeight="1" outlineLevel="1" x14ac:dyDescent="0.25">
      <c r="C104" s="117">
        <f>'Gemensamma i utveckling'!N1</f>
        <v>0</v>
      </c>
      <c r="D104" s="124">
        <f>'Gemensamma i utveckling'!N17</f>
        <v>0</v>
      </c>
      <c r="E104" s="125"/>
      <c r="F104" s="103">
        <f>'Gemensamma i utveckling'!N30</f>
        <v>0</v>
      </c>
      <c r="G104" s="125"/>
      <c r="H104" s="258">
        <f>'Gemensamma i utveckling'!N31</f>
        <v>0</v>
      </c>
      <c r="I104" s="125"/>
      <c r="J104" s="259">
        <f>'Gemensamma i utveckling'!N32</f>
        <v>0</v>
      </c>
    </row>
    <row r="105" spans="3:10" s="101" customFormat="1" ht="12.75" hidden="1" customHeight="1" outlineLevel="1" x14ac:dyDescent="0.25">
      <c r="C105" s="117">
        <f>'Gemensamma i utveckling'!O1</f>
        <v>0</v>
      </c>
      <c r="D105" s="124">
        <f>'Gemensamma i utveckling'!O17</f>
        <v>0</v>
      </c>
      <c r="E105" s="125"/>
      <c r="F105" s="103">
        <f>'Gemensamma i utveckling'!O30</f>
        <v>0</v>
      </c>
      <c r="G105" s="125"/>
      <c r="H105" s="258">
        <f>'Gemensamma i utveckling'!O31</f>
        <v>0</v>
      </c>
      <c r="I105" s="125"/>
      <c r="J105" s="259">
        <f>'Gemensamma i utveckling'!O32</f>
        <v>0</v>
      </c>
    </row>
    <row r="106" spans="3:10" s="101" customFormat="1" ht="12.75" hidden="1" customHeight="1" outlineLevel="1" x14ac:dyDescent="0.25">
      <c r="C106" s="117">
        <f>'Gemensamma i utveckling'!P1</f>
        <v>0</v>
      </c>
      <c r="D106" s="124">
        <f>'Gemensamma i utveckling'!P17</f>
        <v>0</v>
      </c>
      <c r="E106" s="125"/>
      <c r="F106" s="103">
        <f>'Gemensamma i utveckling'!P30</f>
        <v>0</v>
      </c>
      <c r="G106" s="125"/>
      <c r="H106" s="258">
        <f>'Gemensamma i utveckling'!P31</f>
        <v>0</v>
      </c>
      <c r="I106" s="125"/>
      <c r="J106" s="259">
        <f>'Gemensamma i utveckling'!P32</f>
        <v>0</v>
      </c>
    </row>
    <row r="107" spans="3:10" s="101" customFormat="1" ht="12.75" hidden="1" customHeight="1" outlineLevel="1" x14ac:dyDescent="0.25">
      <c r="C107" s="117">
        <f>'Gemensamma i utveckling'!Q1</f>
        <v>0</v>
      </c>
      <c r="D107" s="124">
        <f>'Gemensamma i utveckling'!Q17</f>
        <v>0</v>
      </c>
      <c r="E107" s="125"/>
      <c r="F107" s="103">
        <f>'Gemensamma i utveckling'!Q30</f>
        <v>0</v>
      </c>
      <c r="G107" s="125"/>
      <c r="H107" s="258">
        <f>'Gemensamma i utveckling'!Q31</f>
        <v>0</v>
      </c>
      <c r="I107" s="125"/>
      <c r="J107" s="259">
        <f>'Gemensamma i utveckling'!Q32</f>
        <v>0</v>
      </c>
    </row>
    <row r="108" spans="3:10" s="101" customFormat="1" ht="12.75" hidden="1" customHeight="1" outlineLevel="1" x14ac:dyDescent="0.25">
      <c r="C108" s="117">
        <f>'Gemensamma i utveckling'!R1</f>
        <v>0</v>
      </c>
      <c r="D108" s="124">
        <f>'Gemensamma i utveckling'!R17</f>
        <v>0</v>
      </c>
      <c r="E108" s="125"/>
      <c r="F108" s="103">
        <f>'Gemensamma i utveckling'!R30</f>
        <v>0</v>
      </c>
      <c r="G108" s="125"/>
      <c r="H108" s="258">
        <f>'Gemensamma i utveckling'!R31</f>
        <v>0</v>
      </c>
      <c r="I108" s="125"/>
      <c r="J108" s="259">
        <f>'Gemensamma i utveckling'!R32</f>
        <v>0</v>
      </c>
    </row>
    <row r="109" spans="3:10" s="101" customFormat="1" ht="12.75" hidden="1" customHeight="1" outlineLevel="1" x14ac:dyDescent="0.25">
      <c r="C109" s="117">
        <f>'Gemensamma i utveckling'!S1</f>
        <v>0</v>
      </c>
      <c r="D109" s="124">
        <f>'Gemensamma i utveckling'!S17</f>
        <v>0</v>
      </c>
      <c r="E109" s="125"/>
      <c r="F109" s="103">
        <f>'Gemensamma i utveckling'!S30</f>
        <v>0</v>
      </c>
      <c r="G109" s="125"/>
      <c r="H109" s="258">
        <f>'Gemensamma i utveckling'!S31</f>
        <v>0</v>
      </c>
      <c r="I109" s="125"/>
      <c r="J109" s="259">
        <f>'Gemensamma i utveckling'!S32</f>
        <v>0</v>
      </c>
    </row>
    <row r="110" spans="3:10" s="101" customFormat="1" ht="12.75" hidden="1" customHeight="1" outlineLevel="1" x14ac:dyDescent="0.25">
      <c r="C110" s="117">
        <f>'Gemensamma i utveckling'!T1</f>
        <v>0</v>
      </c>
      <c r="D110" s="124">
        <f>'Gemensamma i utveckling'!T17</f>
        <v>0</v>
      </c>
      <c r="E110" s="125"/>
      <c r="F110" s="103">
        <f>'Gemensamma i utveckling'!T30</f>
        <v>0</v>
      </c>
      <c r="G110" s="125"/>
      <c r="H110" s="258">
        <f>'Gemensamma i utveckling'!T31</f>
        <v>0</v>
      </c>
      <c r="I110" s="125"/>
      <c r="J110" s="259">
        <f>'Gemensamma i utveckling'!T32</f>
        <v>0</v>
      </c>
    </row>
    <row r="111" spans="3:10" s="101" customFormat="1" ht="12.75" hidden="1" customHeight="1" outlineLevel="1" x14ac:dyDescent="0.25">
      <c r="C111" s="117">
        <f>'Gemensamma i utveckling'!U1</f>
        <v>0</v>
      </c>
      <c r="D111" s="124">
        <f>'Gemensamma i utveckling'!U17</f>
        <v>0</v>
      </c>
      <c r="E111" s="125"/>
      <c r="F111" s="103">
        <f>'Gemensamma i utveckling'!U30</f>
        <v>0</v>
      </c>
      <c r="G111" s="125"/>
      <c r="H111" s="258">
        <f>'Gemensamma i utveckling'!U31</f>
        <v>0</v>
      </c>
      <c r="I111" s="125"/>
      <c r="J111" s="259">
        <f>'Gemensamma i utveckling'!U32</f>
        <v>0</v>
      </c>
    </row>
    <row r="112" spans="3:10" s="101" customFormat="1" ht="12.75" hidden="1" customHeight="1" outlineLevel="1" x14ac:dyDescent="0.25">
      <c r="C112" s="117">
        <f>'Gemensamma i utveckling'!V1</f>
        <v>0</v>
      </c>
      <c r="D112" s="124">
        <f>'Gemensamma i utveckling'!V17</f>
        <v>0</v>
      </c>
      <c r="E112" s="125"/>
      <c r="F112" s="103">
        <f>'Gemensamma i utveckling'!V30</f>
        <v>0</v>
      </c>
      <c r="G112" s="125"/>
      <c r="H112" s="258">
        <f>'Gemensamma i utveckling'!V31</f>
        <v>0</v>
      </c>
      <c r="I112" s="125"/>
      <c r="J112" s="259">
        <f>'Gemensamma i utveckling'!V32</f>
        <v>0</v>
      </c>
    </row>
    <row r="113" spans="3:10" ht="12.75" hidden="1" customHeight="1" outlineLevel="1" thickBot="1" x14ac:dyDescent="0.3">
      <c r="C113" s="127">
        <f>'Gemensamma i utveckling'!W1</f>
        <v>0</v>
      </c>
      <c r="D113" s="128">
        <f>'Gemensamma i utveckling'!W17</f>
        <v>0</v>
      </c>
      <c r="E113" s="129"/>
      <c r="F113" s="104">
        <f>'Gemensamma i utveckling'!W30</f>
        <v>0</v>
      </c>
      <c r="G113" s="129"/>
      <c r="H113" s="261">
        <f>'Gemensamma i utveckling'!W31</f>
        <v>0</v>
      </c>
      <c r="I113" s="129"/>
      <c r="J113" s="262">
        <f>'Gemensamma i utveckling'!W32</f>
        <v>0</v>
      </c>
    </row>
    <row r="114" spans="3:10" hidden="1" outlineLevel="1" x14ac:dyDescent="0.25">
      <c r="C114" s="125"/>
      <c r="D114" s="124"/>
      <c r="E114" s="125"/>
      <c r="F114" s="125"/>
      <c r="G114" s="125"/>
      <c r="H114" s="125"/>
      <c r="I114" s="125"/>
      <c r="J114" s="125"/>
    </row>
    <row r="115" spans="3:10" ht="15.75" collapsed="1" thickBot="1" x14ac:dyDescent="0.3">
      <c r="C115" s="131"/>
      <c r="D115" s="131"/>
      <c r="E115" s="131"/>
      <c r="F115" s="131"/>
      <c r="G115" s="131"/>
      <c r="H115" s="131"/>
      <c r="I115" s="131"/>
      <c r="J115" s="131"/>
    </row>
    <row r="116" spans="3:10" ht="21" x14ac:dyDescent="0.25">
      <c r="C116" s="118" t="s">
        <v>63</v>
      </c>
      <c r="D116" s="119">
        <f>SUM(D117:D145)</f>
        <v>5771248.1749446914</v>
      </c>
      <c r="E116" s="120"/>
      <c r="F116" s="120" t="s">
        <v>43</v>
      </c>
      <c r="G116" s="120"/>
      <c r="H116" s="120"/>
      <c r="I116" s="120"/>
      <c r="J116" s="133"/>
    </row>
    <row r="117" spans="3:10" hidden="1" outlineLevel="1" x14ac:dyDescent="0.25">
      <c r="C117" s="117" t="str">
        <f>'Valbara i utveckling'!F1</f>
        <v>Terminologi- tjänst NY!</v>
      </c>
      <c r="D117" s="124">
        <f>'Valbara i utveckling'!F17</f>
        <v>1141707.2951952918</v>
      </c>
      <c r="E117" s="125"/>
      <c r="F117" s="125" t="str">
        <f>'Valbara i utveckling'!F30</f>
        <v>Kvartal förskott</v>
      </c>
      <c r="G117" s="125"/>
      <c r="H117" s="125" t="str">
        <f>'Valbara i utveckling'!F31</f>
        <v>Dec,Mar,Jun,Sep</v>
      </c>
      <c r="I117" s="125"/>
      <c r="J117" s="126">
        <f>'Valbara i utveckling'!F32</f>
        <v>0</v>
      </c>
    </row>
    <row r="118" spans="3:10" hidden="1" outlineLevel="1" x14ac:dyDescent="0.25">
      <c r="C118" s="117" t="str">
        <f>'Valbara i utveckling'!J1</f>
        <v xml:space="preserve"> Verksamhetsstöd 1177 Vårdguiden på telefon</v>
      </c>
      <c r="D118" s="124">
        <f>'Valbara i utveckling'!J17</f>
        <v>3967468.7648666999</v>
      </c>
      <c r="E118" s="125"/>
      <c r="F118" s="125" t="str">
        <f>'Valbara i utveckling'!J30</f>
        <v>Kvartal förskott</v>
      </c>
      <c r="G118" s="125"/>
      <c r="H118" s="125" t="str">
        <f>'Valbara i utveckling'!J31</f>
        <v>Dec,Mar,Jun,Sep</v>
      </c>
      <c r="I118" s="125"/>
      <c r="J118" s="137">
        <f>'Valbara i utveckling'!J32</f>
        <v>0</v>
      </c>
    </row>
    <row r="119" spans="3:10" hidden="1" outlineLevel="1" x14ac:dyDescent="0.25">
      <c r="C119" s="117" t="str">
        <f>'Valbara i utveckling'!N1</f>
        <v>Statistiktjänst export</v>
      </c>
      <c r="D119" s="124">
        <f>'Valbara i utveckling'!N17</f>
        <v>662072.11488270003</v>
      </c>
      <c r="E119" s="125"/>
      <c r="F119" s="125" t="str">
        <f>'Valbara i utveckling'!N30</f>
        <v>Kvartal förskott</v>
      </c>
      <c r="G119" s="125"/>
      <c r="H119" s="125" t="str">
        <f>'Valbara i utveckling'!N31</f>
        <v>Dec,Mar,Jun,Sep</v>
      </c>
      <c r="I119" s="125"/>
      <c r="J119" s="137" t="str">
        <f>'Valbara i utveckling'!N32</f>
        <v>I förvaltning Q2-23</v>
      </c>
    </row>
    <row r="120" spans="3:10" hidden="1" outlineLevel="1" x14ac:dyDescent="0.25">
      <c r="C120" s="117" t="str">
        <f>'Valbara i utveckling'!R1</f>
        <v>Utvidgning Underskriftstjänst</v>
      </c>
      <c r="D120" s="124">
        <f>'Valbara i utveckling'!R17</f>
        <v>0</v>
      </c>
      <c r="E120" s="125"/>
      <c r="F120" s="125" t="str">
        <f>'Valbara i utveckling'!R30</f>
        <v>Väntar avsiktsförklaring</v>
      </c>
      <c r="G120" s="125"/>
      <c r="H120" s="125">
        <f>'Valbara i utveckling'!R31</f>
        <v>0</v>
      </c>
      <c r="I120" s="125"/>
      <c r="J120" s="137">
        <f>'Valbara i utveckling'!R32</f>
        <v>0</v>
      </c>
    </row>
    <row r="121" spans="3:10" hidden="1" outlineLevel="1" x14ac:dyDescent="0.25">
      <c r="C121" s="117" t="str">
        <f>'Valbara i utveckling'!V1</f>
        <v>ViSam</v>
      </c>
      <c r="D121" s="124">
        <f>'Valbara i utveckling'!V17</f>
        <v>0</v>
      </c>
      <c r="E121" s="125"/>
      <c r="F121" s="103" t="str">
        <f>'Valbara i utveckling'!V30</f>
        <v>Väntar avsiktsförklaring</v>
      </c>
      <c r="G121" s="125"/>
      <c r="H121" s="103">
        <f>'Valbara i utveckling'!V31</f>
        <v>0</v>
      </c>
      <c r="I121" s="125"/>
      <c r="J121" s="137">
        <f>'Valbara i utveckling'!V32</f>
        <v>0</v>
      </c>
    </row>
    <row r="122" spans="3:10" hidden="1" outlineLevel="1" x14ac:dyDescent="0.25">
      <c r="C122" s="117" t="str">
        <f>'Valbara i utveckling'!Z1</f>
        <v>Symtombedömning och hänvisning plattform</v>
      </c>
      <c r="D122" s="124">
        <f>'Valbara i utveckling'!Z17</f>
        <v>0</v>
      </c>
      <c r="E122" s="125"/>
      <c r="F122" s="125" t="str">
        <f>'Valbara i utveckling'!Z30</f>
        <v>Faktureras ej 2023</v>
      </c>
      <c r="G122" s="125"/>
      <c r="H122" s="125">
        <f>'Valbara i utveckling'!Z31</f>
        <v>0</v>
      </c>
      <c r="I122" s="125"/>
      <c r="J122" s="137">
        <f>'Valbara i utveckling'!Z32</f>
        <v>0</v>
      </c>
    </row>
    <row r="123" spans="3:10" hidden="1" outlineLevel="1" x14ac:dyDescent="0.25">
      <c r="C123" s="117">
        <f>'Valbara i utveckling'!AD1</f>
        <v>0</v>
      </c>
      <c r="D123" s="124">
        <f>'Valbara i utveckling'!AD17</f>
        <v>0</v>
      </c>
      <c r="E123" s="125"/>
      <c r="F123" s="125">
        <f>'Valbara i utveckling'!AD30</f>
        <v>0</v>
      </c>
      <c r="G123" s="125"/>
      <c r="H123" s="125">
        <f>'Valbara i utveckling'!AD31</f>
        <v>0</v>
      </c>
      <c r="I123" s="125"/>
      <c r="J123" s="137">
        <f>'Valbara i utveckling'!AD32</f>
        <v>0</v>
      </c>
    </row>
    <row r="124" spans="3:10" hidden="1" outlineLevel="1" x14ac:dyDescent="0.25">
      <c r="C124" s="117">
        <f>'Valbara i utveckling'!AH1</f>
        <v>0</v>
      </c>
      <c r="D124" s="124">
        <f>'Valbara i utveckling'!AH17</f>
        <v>0</v>
      </c>
      <c r="E124" s="125"/>
      <c r="F124" s="125">
        <f>'Valbara i utveckling'!AH30</f>
        <v>0</v>
      </c>
      <c r="G124" s="125"/>
      <c r="H124" s="125">
        <f>'Valbara i utveckling'!AH31</f>
        <v>0</v>
      </c>
      <c r="I124" s="125"/>
      <c r="J124" s="137">
        <f>'Valbara i utveckling'!AH32</f>
        <v>0</v>
      </c>
    </row>
    <row r="125" spans="3:10" hidden="1" outlineLevel="1" x14ac:dyDescent="0.25">
      <c r="C125" s="117">
        <f>'Valbara i utveckling'!AL1</f>
        <v>0</v>
      </c>
      <c r="D125" s="124">
        <f>'Valbara i utveckling'!AL17</f>
        <v>0</v>
      </c>
      <c r="E125" s="125"/>
      <c r="F125" s="125">
        <f>'Valbara i utveckling'!AL30</f>
        <v>0</v>
      </c>
      <c r="G125" s="125"/>
      <c r="H125" s="125">
        <f>'Valbara i utveckling'!AL31</f>
        <v>0</v>
      </c>
      <c r="I125" s="125"/>
      <c r="J125" s="137">
        <f>'Valbara i utveckling'!AL32</f>
        <v>0</v>
      </c>
    </row>
    <row r="126" spans="3:10" hidden="1" outlineLevel="1" x14ac:dyDescent="0.25">
      <c r="C126" s="117">
        <f>'Valbara i utveckling'!AP1</f>
        <v>0</v>
      </c>
      <c r="D126" s="124">
        <f>'Valbara i utveckling'!AP17</f>
        <v>0</v>
      </c>
      <c r="E126" s="125"/>
      <c r="F126" s="125">
        <f>'Valbara i utveckling'!AP30</f>
        <v>0</v>
      </c>
      <c r="G126" s="125"/>
      <c r="H126" s="125">
        <f>'Valbara i utveckling'!AP31</f>
        <v>0</v>
      </c>
      <c r="I126" s="125"/>
      <c r="J126" s="137">
        <f>'Valbara i utveckling'!AP32</f>
        <v>0</v>
      </c>
    </row>
    <row r="127" spans="3:10" hidden="1" outlineLevel="1" x14ac:dyDescent="0.25">
      <c r="C127" s="117">
        <f>'Valbara i utveckling'!AT1</f>
        <v>0</v>
      </c>
      <c r="D127" s="124">
        <f>'Valbara i utveckling'!AT17</f>
        <v>0</v>
      </c>
      <c r="E127" s="125"/>
      <c r="F127" s="125">
        <f>'Valbara i utveckling'!AT30</f>
        <v>0</v>
      </c>
      <c r="G127" s="125"/>
      <c r="H127" s="125">
        <f>'Valbara i utveckling'!AT31</f>
        <v>0</v>
      </c>
      <c r="I127" s="125"/>
      <c r="J127" s="137">
        <f>'Valbara i utveckling'!AT32</f>
        <v>0</v>
      </c>
    </row>
    <row r="128" spans="3:10" hidden="1" outlineLevel="1" x14ac:dyDescent="0.25">
      <c r="C128" s="117">
        <f>'Valbara i utveckling'!AX1</f>
        <v>0</v>
      </c>
      <c r="D128" s="124">
        <f>'Valbara i utveckling'!AX17</f>
        <v>0</v>
      </c>
      <c r="E128" s="125"/>
      <c r="F128" s="125">
        <f>'Valbara i utveckling'!AX30</f>
        <v>0</v>
      </c>
      <c r="G128" s="125"/>
      <c r="H128" s="125">
        <f>'Valbara i utveckling'!AX31</f>
        <v>0</v>
      </c>
      <c r="I128" s="125"/>
      <c r="J128" s="137">
        <f>'Valbara i utveckling'!AX32</f>
        <v>0</v>
      </c>
    </row>
    <row r="129" spans="3:10" hidden="1" outlineLevel="1" x14ac:dyDescent="0.25">
      <c r="C129" s="117">
        <f>'Valbara i utveckling'!BB1</f>
        <v>0</v>
      </c>
      <c r="D129" s="124">
        <f>'Valbara i utveckling'!BB17</f>
        <v>0</v>
      </c>
      <c r="E129" s="125"/>
      <c r="F129" s="125">
        <f>'Valbara i utveckling'!BB30</f>
        <v>0</v>
      </c>
      <c r="G129" s="125"/>
      <c r="H129" s="125">
        <f>'Valbara i utveckling'!BB31</f>
        <v>0</v>
      </c>
      <c r="I129" s="125"/>
      <c r="J129" s="137">
        <f>'Valbara i utveckling'!BB32</f>
        <v>0</v>
      </c>
    </row>
    <row r="130" spans="3:10" hidden="1" outlineLevel="1" x14ac:dyDescent="0.25">
      <c r="C130" s="117">
        <f>'Valbara i utveckling'!BF1</f>
        <v>0</v>
      </c>
      <c r="D130" s="124">
        <f>'Valbara i utveckling'!BF17</f>
        <v>0</v>
      </c>
      <c r="E130" s="125"/>
      <c r="F130" s="125">
        <f>'Valbara i utveckling'!BF30</f>
        <v>0</v>
      </c>
      <c r="G130" s="125"/>
      <c r="H130" s="125">
        <f>'Valbara i utveckling'!BF31</f>
        <v>0</v>
      </c>
      <c r="I130" s="125"/>
      <c r="J130" s="137">
        <f>'Valbara i utveckling'!BF32</f>
        <v>0</v>
      </c>
    </row>
    <row r="131" spans="3:10" ht="15" hidden="1" customHeight="1" outlineLevel="1" x14ac:dyDescent="0.25">
      <c r="C131" s="117">
        <f>'Valbara i utveckling'!BJ1</f>
        <v>0</v>
      </c>
      <c r="D131" s="124">
        <f>'Valbara i utveckling'!BJ17</f>
        <v>0</v>
      </c>
      <c r="E131" s="125"/>
      <c r="F131" s="125">
        <f>'Valbara i utveckling'!BJ30</f>
        <v>0</v>
      </c>
      <c r="G131" s="125"/>
      <c r="H131" s="125">
        <f>'Valbara i utveckling'!BJ31</f>
        <v>0</v>
      </c>
      <c r="I131" s="125"/>
      <c r="J131" s="137">
        <f>'Valbara i utveckling'!BJ32</f>
        <v>0</v>
      </c>
    </row>
    <row r="132" spans="3:10" ht="15" hidden="1" customHeight="1" outlineLevel="1" x14ac:dyDescent="0.25">
      <c r="C132" s="117">
        <f>'Valbara i utveckling'!BN1</f>
        <v>0</v>
      </c>
      <c r="D132" s="124">
        <f>'Valbara i utveckling'!BN17</f>
        <v>0</v>
      </c>
      <c r="E132" s="125"/>
      <c r="F132" s="125">
        <f>'Valbara i utveckling'!BN30</f>
        <v>0</v>
      </c>
      <c r="G132" s="125"/>
      <c r="H132" s="125">
        <f>'Valbara i utveckling'!BN31</f>
        <v>0</v>
      </c>
      <c r="I132" s="125"/>
      <c r="J132" s="137">
        <f>'Valbara i utveckling'!BN32</f>
        <v>0</v>
      </c>
    </row>
    <row r="133" spans="3:10" ht="15" hidden="1" customHeight="1" outlineLevel="1" x14ac:dyDescent="0.25">
      <c r="C133" s="117">
        <f>'Valbara i utveckling'!BR1</f>
        <v>0</v>
      </c>
      <c r="D133" s="124">
        <f>'Valbara i utveckling'!BR17</f>
        <v>0</v>
      </c>
      <c r="E133" s="125"/>
      <c r="F133" s="125">
        <f>'Valbara i utveckling'!BR30</f>
        <v>0</v>
      </c>
      <c r="G133" s="125"/>
      <c r="H133" s="125">
        <f>'Valbara i utveckling'!BR31</f>
        <v>0</v>
      </c>
      <c r="I133" s="125"/>
      <c r="J133" s="126">
        <f>'Valbara i utveckling'!BR32</f>
        <v>0</v>
      </c>
    </row>
    <row r="134" spans="3:10" ht="15" hidden="1" customHeight="1" outlineLevel="1" x14ac:dyDescent="0.25">
      <c r="C134" s="117">
        <f>'Valbara i utveckling'!BV1</f>
        <v>0</v>
      </c>
      <c r="D134" s="124">
        <f>'Valbara i utveckling'!BV17</f>
        <v>0</v>
      </c>
      <c r="E134" s="125"/>
      <c r="F134" s="125">
        <f>'Valbara i utveckling'!BV30</f>
        <v>0</v>
      </c>
      <c r="G134" s="125"/>
      <c r="H134" s="125">
        <f>'Valbara i utveckling'!BV31</f>
        <v>0</v>
      </c>
      <c r="I134" s="125"/>
      <c r="J134" s="126">
        <f>'Valbara i utveckling'!BV32</f>
        <v>0</v>
      </c>
    </row>
    <row r="135" spans="3:10" ht="15" hidden="1" customHeight="1" outlineLevel="1" x14ac:dyDescent="0.25">
      <c r="C135" s="117">
        <f>'Valbara i utveckling'!BZ1</f>
        <v>0</v>
      </c>
      <c r="D135" s="124">
        <f>'Valbara i utveckling'!BZ17</f>
        <v>0</v>
      </c>
      <c r="E135" s="125"/>
      <c r="F135" s="125">
        <f>'Valbara i utveckling'!BZ30</f>
        <v>0</v>
      </c>
      <c r="G135" s="125"/>
      <c r="H135" s="125">
        <f>'Valbara i utveckling'!BZ31</f>
        <v>0</v>
      </c>
      <c r="I135" s="125"/>
      <c r="J135" s="126">
        <f>'Valbara i utveckling'!BZ32</f>
        <v>0</v>
      </c>
    </row>
    <row r="136" spans="3:10" ht="15" hidden="1" customHeight="1" outlineLevel="1" x14ac:dyDescent="0.25">
      <c r="C136" s="263">
        <f>'Valbara i utveckling'!CD1</f>
        <v>0</v>
      </c>
      <c r="D136" s="124">
        <f>'Valbara i utveckling'!CD17</f>
        <v>0</v>
      </c>
      <c r="E136" s="95"/>
      <c r="F136" s="95">
        <f>'Valbara i utveckling'!CD30</f>
        <v>0</v>
      </c>
      <c r="G136" s="95"/>
      <c r="H136" s="95">
        <f>'Valbara i utveckling'!CD31</f>
        <v>0</v>
      </c>
      <c r="I136" s="95"/>
      <c r="J136" s="264">
        <f>'Valbara i utveckling'!CD32</f>
        <v>0</v>
      </c>
    </row>
    <row r="137" spans="3:10" ht="15" hidden="1" customHeight="1" outlineLevel="1" x14ac:dyDescent="0.25">
      <c r="C137" s="263">
        <f>'Valbara i utveckling'!CH1</f>
        <v>0</v>
      </c>
      <c r="D137" s="124">
        <f>'Valbara i utveckling'!CH17</f>
        <v>0</v>
      </c>
      <c r="E137" s="95"/>
      <c r="F137" s="95">
        <f>'Valbara i utveckling'!CH30</f>
        <v>0</v>
      </c>
      <c r="G137" s="95"/>
      <c r="H137" s="95">
        <f>'Valbara i utveckling'!CH31</f>
        <v>0</v>
      </c>
      <c r="I137" s="95"/>
      <c r="J137" s="264">
        <f>'Valbara i utveckling'!CH32</f>
        <v>0</v>
      </c>
    </row>
    <row r="138" spans="3:10" ht="15" hidden="1" customHeight="1" outlineLevel="1" x14ac:dyDescent="0.25">
      <c r="C138" s="263">
        <f>'Valbara i utveckling'!CL1</f>
        <v>0</v>
      </c>
      <c r="D138" s="124">
        <f>'Valbara i utveckling'!CL17</f>
        <v>0</v>
      </c>
      <c r="E138" s="95"/>
      <c r="F138" s="95">
        <f>'Valbara i utveckling'!CL30</f>
        <v>0</v>
      </c>
      <c r="G138" s="95"/>
      <c r="H138" s="95">
        <f>'Valbara i utveckling'!CL31</f>
        <v>0</v>
      </c>
      <c r="I138" s="95"/>
      <c r="J138" s="264">
        <f>'Valbara i utveckling'!CL32</f>
        <v>0</v>
      </c>
    </row>
    <row r="139" spans="3:10" ht="15" hidden="1" customHeight="1" outlineLevel="1" x14ac:dyDescent="0.25">
      <c r="C139" s="263">
        <f>'Valbara i utveckling'!CP1</f>
        <v>0</v>
      </c>
      <c r="D139" s="124">
        <f>'Valbara i utveckling'!CP17</f>
        <v>0</v>
      </c>
      <c r="E139" s="95"/>
      <c r="F139" s="95">
        <f>'Valbara i utveckling'!CP30</f>
        <v>0</v>
      </c>
      <c r="G139" s="95"/>
      <c r="H139" s="95">
        <f>'Valbara i utveckling'!CP31</f>
        <v>0</v>
      </c>
      <c r="I139" s="95"/>
      <c r="J139" s="264">
        <f>'Valbara i utveckling'!CP32</f>
        <v>0</v>
      </c>
    </row>
    <row r="140" spans="3:10" ht="15" hidden="1" customHeight="1" outlineLevel="1" x14ac:dyDescent="0.25">
      <c r="C140" s="263">
        <f>'Valbara i utveckling'!CT1</f>
        <v>0</v>
      </c>
      <c r="D140" s="124">
        <f>'Valbara i utveckling'!CT17</f>
        <v>0</v>
      </c>
      <c r="E140" s="95"/>
      <c r="F140" s="95">
        <f>'Valbara i utveckling'!CT30</f>
        <v>0</v>
      </c>
      <c r="G140" s="95"/>
      <c r="H140" s="95">
        <f>'Valbara i utveckling'!CT31</f>
        <v>0</v>
      </c>
      <c r="I140" s="95"/>
      <c r="J140" s="264">
        <f>'Valbara i utveckling'!CT32</f>
        <v>0</v>
      </c>
    </row>
    <row r="141" spans="3:10" ht="15" hidden="1" customHeight="1" outlineLevel="1" x14ac:dyDescent="0.25">
      <c r="C141" s="263">
        <f>'Valbara i utveckling'!CX1</f>
        <v>0</v>
      </c>
      <c r="D141" s="124">
        <f>'Valbara i utveckling'!CX17</f>
        <v>0</v>
      </c>
      <c r="E141" s="95"/>
      <c r="F141" s="95">
        <f>'Valbara i utveckling'!CX30</f>
        <v>0</v>
      </c>
      <c r="G141" s="95"/>
      <c r="H141" s="95">
        <f>'Valbara i utveckling'!CX31</f>
        <v>0</v>
      </c>
      <c r="I141" s="95"/>
      <c r="J141" s="264">
        <f>'Valbara i utveckling'!CX32</f>
        <v>0</v>
      </c>
    </row>
    <row r="142" spans="3:10" ht="15" hidden="1" customHeight="1" outlineLevel="1" x14ac:dyDescent="0.25">
      <c r="C142" s="263">
        <f>'Valbara i utveckling'!DB1</f>
        <v>0</v>
      </c>
      <c r="D142" s="124">
        <f>'Valbara i utveckling'!DB17</f>
        <v>0</v>
      </c>
      <c r="E142" s="95"/>
      <c r="F142" s="95">
        <f>'Valbara i utveckling'!DB30</f>
        <v>0</v>
      </c>
      <c r="G142" s="95"/>
      <c r="H142" s="95">
        <f>'Valbara i utveckling'!DB31</f>
        <v>0</v>
      </c>
      <c r="I142" s="95"/>
      <c r="J142" s="264">
        <f>'Valbara i utveckling'!DB32</f>
        <v>0</v>
      </c>
    </row>
    <row r="143" spans="3:10" ht="15" hidden="1" customHeight="1" outlineLevel="1" x14ac:dyDescent="0.25">
      <c r="C143" s="263">
        <f>'Valbara i utveckling'!DF1</f>
        <v>0</v>
      </c>
      <c r="D143" s="124">
        <f>'Valbara i utveckling'!DF17</f>
        <v>0</v>
      </c>
      <c r="E143" s="95"/>
      <c r="F143" s="95">
        <f>'Valbara i utveckling'!DF30</f>
        <v>0</v>
      </c>
      <c r="G143" s="95"/>
      <c r="H143" s="95">
        <f>'Valbara i utveckling'!DF31</f>
        <v>0</v>
      </c>
      <c r="I143" s="95"/>
      <c r="J143" s="264">
        <f>'Valbara i utveckling'!DF32</f>
        <v>0</v>
      </c>
    </row>
    <row r="144" spans="3:10" ht="15" hidden="1" customHeight="1" outlineLevel="1" x14ac:dyDescent="0.25">
      <c r="C144" s="263">
        <f>'Valbara i utveckling'!DJ1</f>
        <v>0</v>
      </c>
      <c r="D144" s="124">
        <f>'Valbara i utveckling'!DJ17</f>
        <v>0</v>
      </c>
      <c r="E144" s="95"/>
      <c r="F144" s="95">
        <f>'Valbara i utveckling'!DJ30</f>
        <v>0</v>
      </c>
      <c r="G144" s="95"/>
      <c r="H144" s="95">
        <f>'Valbara i utveckling'!DJ31</f>
        <v>0</v>
      </c>
      <c r="I144" s="95"/>
      <c r="J144" s="264">
        <f>'Valbara i utveckling'!DJ32</f>
        <v>0</v>
      </c>
    </row>
    <row r="145" spans="3:10" ht="15" hidden="1" customHeight="1" outlineLevel="1" thickBot="1" x14ac:dyDescent="0.3">
      <c r="C145" s="265">
        <f>'Valbara i utveckling'!DN1</f>
        <v>0</v>
      </c>
      <c r="D145" s="128">
        <f>'Valbara i utveckling'!DN17</f>
        <v>0</v>
      </c>
      <c r="E145" s="266"/>
      <c r="F145" s="266">
        <f>'Valbara i utveckling'!DN30</f>
        <v>0</v>
      </c>
      <c r="G145" s="266"/>
      <c r="H145" s="266">
        <f>'Valbara i utveckling'!DN31</f>
        <v>0</v>
      </c>
      <c r="I145" s="266"/>
      <c r="J145" s="267">
        <f>'Valbara i utveckling'!DN32</f>
        <v>0</v>
      </c>
    </row>
    <row r="146" spans="3:10" hidden="1" outlineLevel="1" x14ac:dyDescent="0.25">
      <c r="C146" s="131"/>
      <c r="D146" s="131"/>
      <c r="E146" s="131"/>
      <c r="F146" s="131"/>
      <c r="G146" s="131"/>
      <c r="H146" s="131"/>
      <c r="I146" s="131"/>
      <c r="J146" s="131"/>
    </row>
    <row r="147" spans="3:10" collapsed="1" x14ac:dyDescent="0.25">
      <c r="C147" s="131"/>
      <c r="D147" s="131"/>
      <c r="E147" s="131"/>
      <c r="F147" s="131"/>
      <c r="G147" s="131"/>
      <c r="H147" s="131"/>
      <c r="I147" s="131"/>
      <c r="J147" s="131"/>
    </row>
  </sheetData>
  <mergeCells count="3">
    <mergeCell ref="C2:J2"/>
    <mergeCell ref="A3:A7"/>
    <mergeCell ref="C3:J3"/>
  </mergeCells>
  <conditionalFormatting sqref="D8:D40">
    <cfRule type="cellIs" dxfId="34" priority="7" operator="equal">
      <formula>0</formula>
    </cfRule>
  </conditionalFormatting>
  <conditionalFormatting sqref="D41:D54">
    <cfRule type="cellIs" dxfId="33" priority="1" operator="equal">
      <formula>0</formula>
    </cfRule>
  </conditionalFormatting>
  <conditionalFormatting sqref="D55">
    <cfRule type="cellIs" dxfId="32" priority="2" operator="equal">
      <formula>0</formula>
    </cfRule>
  </conditionalFormatting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F906DE-6853-4A14-A85C-D3E3A3DFA080}">
  <sheetPr>
    <tabColor rgb="FF92D050"/>
  </sheetPr>
  <dimension ref="A1:K147"/>
  <sheetViews>
    <sheetView showZeros="0" zoomScaleNormal="100" workbookViewId="0">
      <selection activeCell="F87" sqref="F87"/>
    </sheetView>
  </sheetViews>
  <sheetFormatPr defaultRowHeight="15" outlineLevelRow="1" x14ac:dyDescent="0.25"/>
  <cols>
    <col min="1" max="1" width="21" customWidth="1"/>
    <col min="3" max="3" width="44.85546875" bestFit="1" customWidth="1"/>
    <col min="4" max="4" width="26" customWidth="1"/>
    <col min="6" max="6" width="28.85546875" customWidth="1"/>
    <col min="7" max="7" width="5.28515625" customWidth="1"/>
    <col min="8" max="8" width="21.7109375" bestFit="1" customWidth="1"/>
    <col min="9" max="9" width="4.7109375" customWidth="1"/>
    <col min="10" max="10" width="24.28515625" bestFit="1" customWidth="1"/>
    <col min="11" max="11" width="4.7109375" customWidth="1"/>
  </cols>
  <sheetData>
    <row r="1" spans="1:11" ht="40.700000000000003" customHeight="1" thickBot="1" x14ac:dyDescent="0.55000000000000004">
      <c r="C1" s="60" t="str">
        <f>'Gemensamma Tjänster'!B19</f>
        <v>Region Halland</v>
      </c>
    </row>
    <row r="2" spans="1:11" ht="92.25" customHeight="1" x14ac:dyDescent="0.4">
      <c r="C2" s="341" t="s">
        <v>64</v>
      </c>
      <c r="D2" s="342"/>
      <c r="E2" s="342"/>
      <c r="F2" s="342"/>
      <c r="G2" s="342"/>
      <c r="H2" s="342"/>
      <c r="I2" s="342"/>
      <c r="J2" s="343"/>
    </row>
    <row r="3" spans="1:11" ht="21.75" customHeight="1" thickBot="1" x14ac:dyDescent="0.3">
      <c r="A3" s="347" t="s">
        <v>45</v>
      </c>
      <c r="C3" s="344" t="s">
        <v>46</v>
      </c>
      <c r="D3" s="345"/>
      <c r="E3" s="345"/>
      <c r="F3" s="345"/>
      <c r="G3" s="345"/>
      <c r="H3" s="345"/>
      <c r="I3" s="345"/>
      <c r="J3" s="346"/>
    </row>
    <row r="4" spans="1:11" x14ac:dyDescent="0.25">
      <c r="A4" s="347"/>
    </row>
    <row r="5" spans="1:11" ht="15.75" x14ac:dyDescent="0.25">
      <c r="A5" s="347"/>
      <c r="D5" s="53" t="s">
        <v>198</v>
      </c>
      <c r="E5" s="58"/>
      <c r="F5" s="53"/>
      <c r="G5" s="53"/>
      <c r="H5" s="59"/>
      <c r="I5" s="53"/>
      <c r="J5" s="53"/>
      <c r="K5" s="7"/>
    </row>
    <row r="6" spans="1:11" ht="15.75" thickBot="1" x14ac:dyDescent="0.3">
      <c r="A6" s="347"/>
    </row>
    <row r="7" spans="1:11" ht="30" x14ac:dyDescent="0.25">
      <c r="A7" s="347"/>
      <c r="C7" s="118" t="s">
        <v>34</v>
      </c>
      <c r="D7" s="119">
        <f>SUM(D8:D55)</f>
        <v>20956849.507553063</v>
      </c>
      <c r="E7" s="120"/>
      <c r="F7" s="121" t="s">
        <v>40</v>
      </c>
      <c r="G7" s="121"/>
      <c r="H7" s="106" t="s">
        <v>41</v>
      </c>
      <c r="I7" s="122"/>
      <c r="J7" s="123" t="s">
        <v>50</v>
      </c>
      <c r="K7" s="54"/>
    </row>
    <row r="8" spans="1:11" ht="15" hidden="1" customHeight="1" outlineLevel="1" x14ac:dyDescent="0.25">
      <c r="C8" s="117" t="str">
        <f>'Gemensamma Tjänster'!E2</f>
        <v>Identifierings-tjänster SITHS</v>
      </c>
      <c r="D8" s="124">
        <f>'Gemensamma Tjänster'!E19</f>
        <v>1370044.9842753836</v>
      </c>
      <c r="E8" s="125"/>
      <c r="F8" s="103" t="str">
        <f>'Gemensamma Tjänster'!E31</f>
        <v>Kvartal förskott</v>
      </c>
      <c r="G8" s="125"/>
      <c r="H8" s="103" t="str">
        <f>'Gemensamma Tjänster'!E32</f>
        <v>Dec,Mar,Jun,Sep</v>
      </c>
      <c r="I8" s="125"/>
      <c r="J8" s="126" t="str">
        <f>'Gemensamma Tjänster'!E33</f>
        <v xml:space="preserve"> -</v>
      </c>
    </row>
    <row r="9" spans="1:11" ht="15" hidden="1" customHeight="1" outlineLevel="1" x14ac:dyDescent="0.25">
      <c r="C9" s="117" t="str">
        <f>'Gemensamma Tjänster'!F2</f>
        <v>Katalogtjänster HSA</v>
      </c>
      <c r="D9" s="124">
        <f>'Gemensamma Tjänster'!F19</f>
        <v>191267.64428957592</v>
      </c>
      <c r="E9" s="125"/>
      <c r="F9" s="103" t="str">
        <f>'Gemensamma Tjänster'!F31</f>
        <v>Kvartal förskott</v>
      </c>
      <c r="G9" s="125"/>
      <c r="H9" s="103" t="str">
        <f>'Gemensamma Tjänster'!F32</f>
        <v>Dec,Mar,Jun,Sep</v>
      </c>
      <c r="I9" s="125"/>
      <c r="J9" s="126" t="str">
        <f>'Gemensamma Tjänster'!F33</f>
        <v xml:space="preserve"> -</v>
      </c>
    </row>
    <row r="10" spans="1:11" ht="15" hidden="1" customHeight="1" outlineLevel="1" x14ac:dyDescent="0.25">
      <c r="C10" s="117" t="str">
        <f>'Gemensamma Tjänster'!G2</f>
        <v>Kommunikations-tjänster Sjunet</v>
      </c>
      <c r="D10" s="124">
        <f>'Gemensamma Tjänster'!G19</f>
        <v>60745.247410753487</v>
      </c>
      <c r="E10" s="125"/>
      <c r="F10" s="103" t="str">
        <f>'Gemensamma Tjänster'!G31</f>
        <v>Kvartal förskott</v>
      </c>
      <c r="G10" s="125"/>
      <c r="H10" s="103" t="str">
        <f>'Gemensamma Tjänster'!G32</f>
        <v>Dec,Mar,Jun,Sep</v>
      </c>
      <c r="I10" s="125"/>
      <c r="J10" s="126" t="str">
        <f>'Gemensamma Tjänster'!G33</f>
        <v xml:space="preserve"> -</v>
      </c>
    </row>
    <row r="11" spans="1:11" ht="15" hidden="1" customHeight="1" outlineLevel="1" x14ac:dyDescent="0.25">
      <c r="C11" s="117" t="str">
        <f>'Gemensamma Tjänster'!H2</f>
        <v>Säkerhetstjänster</v>
      </c>
      <c r="D11" s="124">
        <f>'Gemensamma Tjänster'!H19</f>
        <v>221591.35877803579</v>
      </c>
      <c r="E11" s="125"/>
      <c r="F11" s="103" t="str">
        <f>'Gemensamma Tjänster'!H31</f>
        <v>Kvartal förskott</v>
      </c>
      <c r="G11" s="125"/>
      <c r="H11" s="103" t="str">
        <f>'Gemensamma Tjänster'!H32</f>
        <v>Dec,Mar,Jun,Sep</v>
      </c>
      <c r="I11" s="125"/>
      <c r="J11" s="126" t="str">
        <f>'Gemensamma Tjänster'!H33</f>
        <v xml:space="preserve"> -</v>
      </c>
    </row>
    <row r="12" spans="1:11" ht="15" hidden="1" customHeight="1" outlineLevel="1" x14ac:dyDescent="0.25">
      <c r="C12" s="117" t="str">
        <f>'Gemensamma Tjänster'!I2</f>
        <v>1177 Vårdguidens e-tjänster</v>
      </c>
      <c r="D12" s="124">
        <f>'Gemensamma Tjänster'!I19</f>
        <v>2598611.9070825661</v>
      </c>
      <c r="E12" s="125"/>
      <c r="F12" s="103" t="str">
        <f>'Gemensamma Tjänster'!I31</f>
        <v>Kvartal förskott</v>
      </c>
      <c r="G12" s="125"/>
      <c r="H12" s="103" t="str">
        <f>'Gemensamma Tjänster'!I32</f>
        <v>Dec,Mar,Jun,Sep</v>
      </c>
      <c r="I12" s="125"/>
      <c r="J12" s="126" t="str">
        <f>'Gemensamma Tjänster'!I33</f>
        <v xml:space="preserve"> -</v>
      </c>
    </row>
    <row r="13" spans="1:11" ht="15" hidden="1" customHeight="1" outlineLevel="1" x14ac:dyDescent="0.25">
      <c r="C13" s="117" t="str">
        <f>'Gemensamma Tjänster'!J2</f>
        <v xml:space="preserve">1177 Vårdguiden på telefon </v>
      </c>
      <c r="D13" s="124">
        <f>'Gemensamma Tjänster'!J19</f>
        <v>2086075.9199383715</v>
      </c>
      <c r="E13" s="125"/>
      <c r="F13" s="103" t="str">
        <f>'Gemensamma Tjänster'!J31</f>
        <v>Kvartal förskott</v>
      </c>
      <c r="G13" s="125"/>
      <c r="H13" s="103" t="str">
        <f>'Gemensamma Tjänster'!J32</f>
        <v>Dec,Mar,Jun,Sep</v>
      </c>
      <c r="I13" s="125"/>
      <c r="J13" s="126" t="str">
        <f>'Gemensamma Tjänster'!J33</f>
        <v xml:space="preserve"> -</v>
      </c>
    </row>
    <row r="14" spans="1:11" ht="15" hidden="1" customHeight="1" outlineLevel="1" x14ac:dyDescent="0.25">
      <c r="C14" s="117" t="str">
        <f>'Gemensamma Tjänster'!K2</f>
        <v>1177 Vårdguiden på webben</v>
      </c>
      <c r="D14" s="124">
        <f>'Gemensamma Tjänster'!K19</f>
        <v>2285136.4327900358</v>
      </c>
      <c r="E14" s="125"/>
      <c r="F14" s="103" t="str">
        <f>'Gemensamma Tjänster'!K31</f>
        <v>Kvartal förskott</v>
      </c>
      <c r="G14" s="125"/>
      <c r="H14" s="103" t="str">
        <f>'Gemensamma Tjänster'!K32</f>
        <v>Dec,Mar,Jun,Sep</v>
      </c>
      <c r="I14" s="125"/>
      <c r="J14" s="126" t="str">
        <f>'Gemensamma Tjänster'!K33</f>
        <v xml:space="preserve"> -</v>
      </c>
    </row>
    <row r="15" spans="1:11" ht="15" hidden="1" customHeight="1" outlineLevel="1" x14ac:dyDescent="0.25">
      <c r="C15" s="117" t="str">
        <f>'Gemensamma Tjänster'!L2</f>
        <v>Eira 
(biblioteks- konsortium)</v>
      </c>
      <c r="D15" s="124">
        <f>'Gemensamma Tjänster'!L19</f>
        <v>129185.5449497613</v>
      </c>
      <c r="E15" s="125"/>
      <c r="F15" s="103" t="str">
        <f>'Gemensamma Tjänster'!L31</f>
        <v>Kvartal förskott. Licens separat</v>
      </c>
      <c r="G15" s="125"/>
      <c r="H15" s="103" t="str">
        <f>'Gemensamma Tjänster'!L32</f>
        <v>Dec,Mar,Jun,Sep</v>
      </c>
      <c r="I15" s="125"/>
      <c r="J15" s="126" t="str">
        <f>'Gemensamma Tjänster'!L33</f>
        <v xml:space="preserve"> -</v>
      </c>
    </row>
    <row r="16" spans="1:11" ht="15" hidden="1" customHeight="1" outlineLevel="1" x14ac:dyDescent="0.25">
      <c r="C16" s="117" t="str">
        <f>'Gemensamma Tjänster'!M2</f>
        <v>Elektronisk remiss</v>
      </c>
      <c r="D16" s="124">
        <f>'Gemensamma Tjänster'!M19</f>
        <v>166323.94366197183</v>
      </c>
      <c r="E16" s="125"/>
      <c r="F16" s="103" t="str">
        <f>'Gemensamma Tjänster'!M31</f>
        <v>Kvartal förskott</v>
      </c>
      <c r="G16" s="125"/>
      <c r="H16" s="103" t="str">
        <f>'Gemensamma Tjänster'!M32</f>
        <v>Dec,Mar,Jun,Sep</v>
      </c>
      <c r="I16" s="125"/>
      <c r="J16" s="126" t="str">
        <f>'Gemensamma Tjänster'!M33</f>
        <v xml:space="preserve"> -</v>
      </c>
    </row>
    <row r="17" spans="3:10" ht="15" hidden="1" customHeight="1" outlineLevel="1" x14ac:dyDescent="0.25">
      <c r="C17" s="117" t="str">
        <f>'Gemensamma Tjänster'!N2</f>
        <v>Födelseanmälan</v>
      </c>
      <c r="D17" s="124">
        <f>'Gemensamma Tjänster'!N19</f>
        <v>109850.10119529173</v>
      </c>
      <c r="E17" s="125"/>
      <c r="F17" s="103" t="str">
        <f>'Gemensamma Tjänster'!N31</f>
        <v>Kvartal förskott</v>
      </c>
      <c r="G17" s="125"/>
      <c r="H17" s="103" t="str">
        <f>'Gemensamma Tjänster'!N32</f>
        <v>Dec,Mar,Jun,Sep</v>
      </c>
      <c r="I17" s="125"/>
      <c r="J17" s="126" t="str">
        <f>'Gemensamma Tjänster'!N33</f>
        <v xml:space="preserve"> -</v>
      </c>
    </row>
    <row r="18" spans="3:10" ht="15" hidden="1" customHeight="1" outlineLevel="1" x14ac:dyDescent="0.25">
      <c r="C18" s="117" t="str">
        <f>'Gemensamma Tjänster'!O2</f>
        <v>Infektions-verktyget</v>
      </c>
      <c r="D18" s="124">
        <f>'Gemensamma Tjänster'!O19</f>
        <v>313149.41284641786</v>
      </c>
      <c r="E18" s="125"/>
      <c r="F18" s="103" t="str">
        <f>'Gemensamma Tjänster'!O31</f>
        <v>Kvartal förskott</v>
      </c>
      <c r="G18" s="125"/>
      <c r="H18" s="103" t="str">
        <f>'Gemensamma Tjänster'!O32</f>
        <v>Dec,Mar,Jun,Sep</v>
      </c>
      <c r="I18" s="125"/>
      <c r="J18" s="126" t="str">
        <f>'Gemensamma Tjänster'!O33</f>
        <v xml:space="preserve"> -</v>
      </c>
    </row>
    <row r="19" spans="3:10" ht="15" hidden="1" customHeight="1" outlineLevel="1" x14ac:dyDescent="0.25">
      <c r="C19" s="117" t="str">
        <f>'Gemensamma Tjänster'!P2</f>
        <v>Journalen</v>
      </c>
      <c r="D19" s="124">
        <f>'Gemensamma Tjänster'!P19</f>
        <v>972673.89989811438</v>
      </c>
      <c r="E19" s="125"/>
      <c r="F19" s="103" t="str">
        <f>'Gemensamma Tjänster'!P31</f>
        <v>Kvartal förskott</v>
      </c>
      <c r="G19" s="125"/>
      <c r="H19" s="103" t="str">
        <f>'Gemensamma Tjänster'!P32</f>
        <v>Dec,Mar,Jun,Sep</v>
      </c>
      <c r="I19" s="125"/>
      <c r="J19" s="126" t="str">
        <f>'Gemensamma Tjänster'!P33</f>
        <v xml:space="preserve"> -</v>
      </c>
    </row>
    <row r="20" spans="3:10" ht="15" hidden="1" customHeight="1" outlineLevel="1" x14ac:dyDescent="0.25">
      <c r="C20" s="117" t="str">
        <f>'Gemensamma Tjänster'!Q2</f>
        <v>Intygstjänster Webcert</v>
      </c>
      <c r="D20" s="124">
        <f>'Gemensamma Tjänster'!Q19</f>
        <v>459551.00215091766</v>
      </c>
      <c r="E20" s="125"/>
      <c r="F20" s="103" t="str">
        <f>'Gemensamma Tjänster'!Q31</f>
        <v>Kvartal förskott</v>
      </c>
      <c r="G20" s="125"/>
      <c r="H20" s="103" t="str">
        <f>'Gemensamma Tjänster'!Q32</f>
        <v>Dec,Mar,Jun,Sep</v>
      </c>
      <c r="I20" s="125"/>
      <c r="J20" s="126" t="str">
        <f>'Gemensamma Tjänster'!Q33</f>
        <v xml:space="preserve"> -</v>
      </c>
    </row>
    <row r="21" spans="3:10" ht="15" hidden="1" customHeight="1" outlineLevel="1" x14ac:dyDescent="0.25">
      <c r="C21" s="117" t="str">
        <f>'Gemensamma Tjänster'!R2</f>
        <v>Nationell patientöversikt</v>
      </c>
      <c r="D21" s="124">
        <f>'Gemensamma Tjänster'!R19</f>
        <v>516774.78594365646</v>
      </c>
      <c r="E21" s="125"/>
      <c r="F21" s="103" t="str">
        <f>'Gemensamma Tjänster'!R31</f>
        <v>Kvartal förskott</v>
      </c>
      <c r="G21" s="125"/>
      <c r="H21" s="103" t="str">
        <f>'Gemensamma Tjänster'!R32</f>
        <v>Dec,Mar,Jun,Sep</v>
      </c>
      <c r="I21" s="125"/>
      <c r="J21" s="126" t="str">
        <f>'Gemensamma Tjänster'!R33</f>
        <v xml:space="preserve"> -</v>
      </c>
    </row>
    <row r="22" spans="3:10" ht="15" hidden="1" customHeight="1" outlineLevel="1" x14ac:dyDescent="0.25">
      <c r="C22" s="117" t="str">
        <f>'Gemensamma Tjänster'!S2</f>
        <v>Pascal</v>
      </c>
      <c r="D22" s="124">
        <f>'Gemensamma Tjänster'!S19</f>
        <v>74309.403569032307</v>
      </c>
      <c r="E22" s="125"/>
      <c r="F22" s="103" t="str">
        <f>'Gemensamma Tjänster'!S31</f>
        <v>Kvartal förskott</v>
      </c>
      <c r="G22" s="125"/>
      <c r="H22" s="103" t="str">
        <f>'Gemensamma Tjänster'!S32</f>
        <v>Dec,Mar,Jun,Sep</v>
      </c>
      <c r="I22" s="125"/>
      <c r="J22" s="126" t="str">
        <f>'Gemensamma Tjänster'!S33</f>
        <v xml:space="preserve"> -</v>
      </c>
    </row>
    <row r="23" spans="3:10" ht="15" hidden="1" customHeight="1" outlineLevel="1" x14ac:dyDescent="0.25">
      <c r="C23" s="117" t="str">
        <f>'Gemensamma Tjänster'!T2</f>
        <v>Rikshandboken i barnhälsovård</v>
      </c>
      <c r="D23" s="124">
        <f>'Gemensamma Tjänster'!T19</f>
        <v>342494.94299654028</v>
      </c>
      <c r="E23" s="125"/>
      <c r="F23" s="103" t="str">
        <f>'Gemensamma Tjänster'!T31</f>
        <v>Kvartal förskott</v>
      </c>
      <c r="G23" s="125"/>
      <c r="H23" s="103" t="str">
        <f>'Gemensamma Tjänster'!T32</f>
        <v>Dec,Mar,Jun,Sep</v>
      </c>
      <c r="I23" s="125"/>
      <c r="J23" s="126" t="str">
        <f>'Gemensamma Tjänster'!T33</f>
        <v xml:space="preserve"> -</v>
      </c>
    </row>
    <row r="24" spans="3:10" ht="15" hidden="1" customHeight="1" outlineLevel="1" x14ac:dyDescent="0.25">
      <c r="C24" s="117" t="str">
        <f>'Gemensamma Tjänster'!U2</f>
        <v>Högkostnadsskydd</v>
      </c>
      <c r="D24" s="124">
        <f>'Gemensamma Tjänster'!U19</f>
        <v>201375.54911906255</v>
      </c>
      <c r="E24" s="125"/>
      <c r="F24" s="103" t="str">
        <f>'Gemensamma Tjänster'!U31</f>
        <v>Kvartal förskott</v>
      </c>
      <c r="G24" s="125"/>
      <c r="H24" s="103" t="str">
        <f>'Gemensamma Tjänster'!U32</f>
        <v>Dec,Mar,Jun,Sep</v>
      </c>
      <c r="I24" s="125"/>
      <c r="J24" s="126" t="str">
        <f>'Gemensamma Tjänster'!U33</f>
        <v xml:space="preserve"> -</v>
      </c>
    </row>
    <row r="25" spans="3:10" ht="15" hidden="1" customHeight="1" outlineLevel="1" x14ac:dyDescent="0.25">
      <c r="C25" s="117" t="str">
        <f>'Gemensamma Tjänster'!V2</f>
        <v>NKK Nationellt kliniskt kunskapsstöd</v>
      </c>
      <c r="D25" s="124">
        <f>'Gemensamma Tjänster'!V19</f>
        <v>1056439.0854044084</v>
      </c>
      <c r="E25" s="125"/>
      <c r="F25" s="103" t="str">
        <f>'Gemensamma Tjänster'!V31</f>
        <v>Kvartal förskott</v>
      </c>
      <c r="G25" s="125"/>
      <c r="H25" s="103" t="str">
        <f>'Gemensamma Tjänster'!V32</f>
        <v>Dec,Mar,Jun,Sep</v>
      </c>
      <c r="I25" s="125"/>
      <c r="J25" s="126">
        <f>'Gemensamma Tjänster'!V33</f>
        <v>0</v>
      </c>
    </row>
    <row r="26" spans="3:10" ht="15" hidden="1" customHeight="1" outlineLevel="1" x14ac:dyDescent="0.25">
      <c r="C26" s="117" t="str">
        <f>'Gemensamma Tjänster'!W2</f>
        <v>Svenska informationstjänster för läkemedel (Sil)</v>
      </c>
      <c r="D26" s="124">
        <f>'Gemensamma Tjänster'!W19</f>
        <v>1446865.060979482</v>
      </c>
      <c r="E26" s="125"/>
      <c r="F26" s="103" t="str">
        <f>'Gemensamma Tjänster'!W31</f>
        <v>Kvartal förskott</v>
      </c>
      <c r="G26" s="125"/>
      <c r="H26" s="103" t="str">
        <f>'Gemensamma Tjänster'!W32</f>
        <v>Dec,Mar,Jun,Sep</v>
      </c>
      <c r="I26" s="125"/>
      <c r="J26" s="126" t="str">
        <f>'Gemensamma Tjänster'!W33</f>
        <v xml:space="preserve"> -</v>
      </c>
    </row>
    <row r="27" spans="3:10" ht="15" hidden="1" customHeight="1" outlineLevel="1" x14ac:dyDescent="0.25">
      <c r="C27" s="117" t="str">
        <f>'Gemensamma Tjänster'!X2</f>
        <v>UMO (Youmo)</v>
      </c>
      <c r="D27" s="124">
        <f>'Gemensamma Tjänster'!X19</f>
        <v>694380.45564111986</v>
      </c>
      <c r="E27" s="125"/>
      <c r="F27" s="103" t="str">
        <f>'Gemensamma Tjänster'!X31</f>
        <v>Kvartal förskott</v>
      </c>
      <c r="G27" s="125"/>
      <c r="H27" s="103" t="str">
        <f>'Gemensamma Tjänster'!X32</f>
        <v>Dec,Mar,Jun,Sep</v>
      </c>
      <c r="I27" s="125"/>
      <c r="J27" s="126" t="str">
        <f>'Gemensamma Tjänster'!X33</f>
        <v xml:space="preserve"> -</v>
      </c>
    </row>
    <row r="28" spans="3:10" ht="15" hidden="1" customHeight="1" outlineLevel="1" x14ac:dyDescent="0.25">
      <c r="C28" s="117" t="str">
        <f>'Gemensamma Tjänster'!Y2</f>
        <v>Vårdhandboken</v>
      </c>
      <c r="D28" s="124">
        <f>'Gemensamma Tjänster'!Y19</f>
        <v>330006.78961043264</v>
      </c>
      <c r="E28" s="125"/>
      <c r="F28" s="103" t="str">
        <f>'Gemensamma Tjänster'!Y31</f>
        <v>Kvartal förskott</v>
      </c>
      <c r="G28" s="125"/>
      <c r="H28" s="103" t="str">
        <f>'Gemensamma Tjänster'!Y32</f>
        <v>Dec,Mar,Jun,Sep</v>
      </c>
      <c r="I28" s="125"/>
      <c r="J28" s="126" t="str">
        <f>'Gemensamma Tjänster'!Y33</f>
        <v xml:space="preserve"> -</v>
      </c>
    </row>
    <row r="29" spans="3:10" ht="15" hidden="1" customHeight="1" outlineLevel="1" x14ac:dyDescent="0.25">
      <c r="C29" s="117" t="str">
        <f>'Gemensamma Tjänster'!Z2</f>
        <v>Rådgivnings-stöd webb</v>
      </c>
      <c r="D29" s="124">
        <f>'Gemensamma Tjänster'!Z19</f>
        <v>267435.59810144932</v>
      </c>
      <c r="E29" s="125"/>
      <c r="F29" s="103" t="str">
        <f>'Gemensamma Tjänster'!Z31</f>
        <v>Kvartal förskott</v>
      </c>
      <c r="G29" s="125"/>
      <c r="H29" s="103" t="str">
        <f>'Gemensamma Tjänster'!Z32</f>
        <v>Dec,Mar,Jun,Sep</v>
      </c>
      <c r="I29" s="125"/>
      <c r="J29" s="126" t="str">
        <f>'Gemensamma Tjänster'!Z33</f>
        <v xml:space="preserve"> -</v>
      </c>
    </row>
    <row r="30" spans="3:10" ht="15" hidden="1" customHeight="1" outlineLevel="1" x14ac:dyDescent="0.25">
      <c r="C30" s="117" t="str">
        <f>'Gemensamma Tjänster'!AA2</f>
        <v>Plattformen för stöd och behandling</v>
      </c>
      <c r="D30" s="124">
        <f>'Gemensamma Tjänster'!AA19</f>
        <v>1168245.555276375</v>
      </c>
      <c r="E30" s="125"/>
      <c r="F30" s="103" t="str">
        <f>'Gemensamma Tjänster'!AA31</f>
        <v>Kvartal förskott</v>
      </c>
      <c r="G30" s="125"/>
      <c r="H30" s="103" t="str">
        <f>'Gemensamma Tjänster'!AA32</f>
        <v>Dec,Mar,Jun,Sep</v>
      </c>
      <c r="I30" s="125"/>
      <c r="J30" s="126" t="str">
        <f>'Gemensamma Tjänster'!AA33</f>
        <v xml:space="preserve"> -</v>
      </c>
    </row>
    <row r="31" spans="3:10" ht="15" hidden="1" customHeight="1" outlineLevel="1" x14ac:dyDescent="0.25">
      <c r="C31" s="117" t="str">
        <f>'Gemensamma Tjänster'!AB2</f>
        <v>Utomläns- fakturering</v>
      </c>
      <c r="D31" s="124">
        <f>'Gemensamma Tjänster'!AB19</f>
        <v>148977.47472878834</v>
      </c>
      <c r="E31" s="125"/>
      <c r="F31" s="103" t="str">
        <f>'Gemensamma Tjänster'!AB31</f>
        <v>Kvartal förskott</v>
      </c>
      <c r="G31" s="125"/>
      <c r="H31" s="103" t="str">
        <f>'Gemensamma Tjänster'!AB32</f>
        <v>Dec,Mar,Jun,Sep</v>
      </c>
      <c r="I31" s="125"/>
      <c r="J31" s="126" t="str">
        <f>'Gemensamma Tjänster'!AB33</f>
        <v xml:space="preserve"> -</v>
      </c>
    </row>
    <row r="32" spans="3:10" ht="15" hidden="1" customHeight="1" outlineLevel="1" x14ac:dyDescent="0.25">
      <c r="C32" s="117" t="str">
        <f>'Gemensamma Tjänster'!AC2</f>
        <v>Gemensam infrastruktur</v>
      </c>
      <c r="D32" s="124">
        <f>'Gemensamma Tjänster'!AC19</f>
        <v>2601774.7031098572</v>
      </c>
      <c r="E32" s="125"/>
      <c r="F32" s="103" t="str">
        <f>'Gemensamma Tjänster'!AC31</f>
        <v>Kvartal förskott</v>
      </c>
      <c r="G32" s="125"/>
      <c r="H32" s="103" t="str">
        <f>'Gemensamma Tjänster'!AC32</f>
        <v>Dec,Mar,Jun,Sep</v>
      </c>
      <c r="I32" s="125"/>
      <c r="J32" s="126" t="str">
        <f>'Gemensamma Tjänster'!AC33</f>
        <v xml:space="preserve"> -</v>
      </c>
    </row>
    <row r="33" spans="3:10" ht="15" hidden="1" customHeight="1" outlineLevel="1" x14ac:dyDescent="0.25">
      <c r="C33" s="117" t="str">
        <f>'Gemensamma Tjänster'!AD2</f>
        <v>Gemensam arkitektur</v>
      </c>
      <c r="D33" s="124">
        <f>'Gemensamma Tjänster'!AD19</f>
        <v>752778.06063986348</v>
      </c>
      <c r="E33" s="125"/>
      <c r="F33" s="103" t="str">
        <f>'Gemensamma Tjänster'!AD31</f>
        <v>Kvartal förskott</v>
      </c>
      <c r="G33" s="125"/>
      <c r="H33" s="103" t="str">
        <f>'Gemensamma Tjänster'!AD32</f>
        <v>Dec,Mar,Jun,Sep</v>
      </c>
      <c r="I33" s="125"/>
      <c r="J33" s="126" t="str">
        <f>'Gemensamma Tjänster'!AD33</f>
        <v xml:space="preserve"> -</v>
      </c>
    </row>
    <row r="34" spans="3:10" ht="15" hidden="1" customHeight="1" outlineLevel="1" x14ac:dyDescent="0.25">
      <c r="C34" s="117" t="str">
        <f>'Gemensamma Tjänster'!AE2</f>
        <v>1177 Listning</v>
      </c>
      <c r="D34" s="124">
        <f>'Gemensamma Tjänster'!AE19</f>
        <v>117806.00048043604</v>
      </c>
      <c r="E34" s="125"/>
      <c r="F34" s="103" t="str">
        <f>'Gemensamma Tjänster'!AE31</f>
        <v>Kvartal förskott</v>
      </c>
      <c r="G34" s="125"/>
      <c r="H34" s="103" t="str">
        <f>'Gemensamma Tjänster'!AE32</f>
        <v>Dec,Mar,Jun,Sep</v>
      </c>
      <c r="I34" s="125"/>
      <c r="J34" s="126" t="str">
        <f>'Gemensamma Tjänster'!AE33</f>
        <v xml:space="preserve"> -</v>
      </c>
    </row>
    <row r="35" spans="3:10" ht="15" hidden="1" customHeight="1" outlineLevel="1" x14ac:dyDescent="0.25">
      <c r="C35" s="117" t="str">
        <f>'Gemensamma Tjänster'!AF2</f>
        <v>IAM IDP Gemensam del</v>
      </c>
      <c r="D35" s="124">
        <f>'Gemensamma Tjänster'!AF19</f>
        <v>272978.64268536132</v>
      </c>
      <c r="E35" s="125"/>
      <c r="F35" s="103" t="str">
        <f>'Gemensamma Tjänster'!AF31</f>
        <v>Kvartal förskott</v>
      </c>
      <c r="G35" s="125"/>
      <c r="H35" s="103" t="str">
        <f>'Gemensamma Tjänster'!AF32</f>
        <v>Dec,Mar,Jun,Sep</v>
      </c>
      <c r="I35" s="125"/>
      <c r="J35" s="126">
        <f>'Gemensamma Tjänster'!AF33</f>
        <v>0</v>
      </c>
    </row>
    <row r="36" spans="3:10" ht="15" hidden="1" customHeight="1" outlineLevel="1" x14ac:dyDescent="0.25">
      <c r="C36" s="117">
        <f>'Gemensamma Tjänster'!AG2</f>
        <v>0</v>
      </c>
      <c r="D36" s="124">
        <f>'Gemensamma Tjänster'!AG19</f>
        <v>0</v>
      </c>
      <c r="E36" s="125"/>
      <c r="F36" s="103">
        <f>'Gemensamma Tjänster'!AG31</f>
        <v>0</v>
      </c>
      <c r="G36" s="125"/>
      <c r="H36" s="103">
        <f>'Gemensamma Tjänster'!AG32</f>
        <v>0</v>
      </c>
      <c r="I36" s="125"/>
      <c r="J36" s="126">
        <f>'Gemensamma Tjänster'!AG33</f>
        <v>0</v>
      </c>
    </row>
    <row r="37" spans="3:10" ht="15" hidden="1" customHeight="1" outlineLevel="1" x14ac:dyDescent="0.25">
      <c r="C37" s="117">
        <f>'Gemensamma Tjänster'!AH2</f>
        <v>0</v>
      </c>
      <c r="D37" s="124">
        <f>'Gemensamma Tjänster'!AH19</f>
        <v>0</v>
      </c>
      <c r="E37" s="125"/>
      <c r="F37" s="103">
        <f>'Gemensamma Tjänster'!AH31</f>
        <v>0</v>
      </c>
      <c r="G37" s="125"/>
      <c r="H37" s="103">
        <f>'Gemensamma Tjänster'!AH32</f>
        <v>0</v>
      </c>
      <c r="I37" s="125"/>
      <c r="J37" s="126">
        <f>'Gemensamma Tjänster'!AH33</f>
        <v>0</v>
      </c>
    </row>
    <row r="38" spans="3:10" ht="15" hidden="1" customHeight="1" outlineLevel="1" x14ac:dyDescent="0.25">
      <c r="C38" s="117">
        <f>'Gemensamma Tjänster'!AI2</f>
        <v>0</v>
      </c>
      <c r="D38" s="124">
        <f>'Gemensamma Tjänster'!AI19</f>
        <v>0</v>
      </c>
      <c r="E38" s="125"/>
      <c r="F38" s="103">
        <f>'Gemensamma Tjänster'!AI31</f>
        <v>0</v>
      </c>
      <c r="G38" s="125"/>
      <c r="H38" s="103">
        <f>'Gemensamma Tjänster'!AI32</f>
        <v>0</v>
      </c>
      <c r="I38" s="125"/>
      <c r="J38" s="126">
        <f>'Gemensamma Tjänster'!AI33</f>
        <v>0</v>
      </c>
    </row>
    <row r="39" spans="3:10" ht="15" hidden="1" customHeight="1" outlineLevel="1" x14ac:dyDescent="0.25">
      <c r="C39" s="117">
        <f>'Gemensamma Tjänster'!AJ2</f>
        <v>0</v>
      </c>
      <c r="D39" s="124">
        <f>'Gemensamma Tjänster'!AJ19</f>
        <v>0</v>
      </c>
      <c r="E39" s="125"/>
      <c r="F39" s="103">
        <f>'Gemensamma Tjänster'!AJ31</f>
        <v>0</v>
      </c>
      <c r="G39" s="125"/>
      <c r="H39" s="103">
        <f>'Gemensamma Tjänster'!AJ32</f>
        <v>0</v>
      </c>
      <c r="I39" s="125"/>
      <c r="J39" s="126">
        <f>'Gemensamma Tjänster'!AJ33</f>
        <v>0</v>
      </c>
    </row>
    <row r="40" spans="3:10" ht="15" hidden="1" customHeight="1" outlineLevel="1" x14ac:dyDescent="0.25">
      <c r="C40" s="117">
        <f>'Gemensamma Tjänster'!AK2</f>
        <v>0</v>
      </c>
      <c r="D40" s="124">
        <f>'Gemensamma Tjänster'!AK19</f>
        <v>0</v>
      </c>
      <c r="E40" s="125"/>
      <c r="F40" s="103">
        <f>'Gemensamma Tjänster'!AK31</f>
        <v>0</v>
      </c>
      <c r="G40" s="125"/>
      <c r="H40" s="103">
        <f>'Gemensamma Tjänster'!AK32</f>
        <v>0</v>
      </c>
      <c r="I40" s="125"/>
      <c r="J40" s="126">
        <f>'Gemensamma Tjänster'!AK33</f>
        <v>0</v>
      </c>
    </row>
    <row r="41" spans="3:10" ht="15" hidden="1" customHeight="1" outlineLevel="1" x14ac:dyDescent="0.25">
      <c r="C41" s="117">
        <f>'Gemensamma Tjänster'!AL2</f>
        <v>0</v>
      </c>
      <c r="D41" s="124">
        <f>'Gemensamma Tjänster'!AL19</f>
        <v>0</v>
      </c>
      <c r="E41" s="125"/>
      <c r="F41" s="103">
        <f>'Gemensamma Tjänster'!AL31</f>
        <v>0</v>
      </c>
      <c r="G41" s="125"/>
      <c r="H41" s="103">
        <f>'Gemensamma Tjänster'!AL32</f>
        <v>0</v>
      </c>
      <c r="I41" s="125"/>
      <c r="J41" s="126">
        <f>'Gemensamma Tjänster'!AL33</f>
        <v>0</v>
      </c>
    </row>
    <row r="42" spans="3:10" ht="15" hidden="1" customHeight="1" outlineLevel="1" x14ac:dyDescent="0.25">
      <c r="C42" s="117">
        <f>'Gemensamma Tjänster'!AM2</f>
        <v>0</v>
      </c>
      <c r="D42" s="124">
        <f>'Gemensamma Tjänster'!AM19</f>
        <v>0</v>
      </c>
      <c r="E42" s="125"/>
      <c r="F42" s="103">
        <f>'Gemensamma Tjänster'!AM31</f>
        <v>0</v>
      </c>
      <c r="G42" s="125"/>
      <c r="H42" s="103">
        <f>'Gemensamma Tjänster'!AM32</f>
        <v>0</v>
      </c>
      <c r="I42" s="125"/>
      <c r="J42" s="126">
        <f>'Gemensamma Tjänster'!AM33</f>
        <v>0</v>
      </c>
    </row>
    <row r="43" spans="3:10" ht="15" hidden="1" customHeight="1" outlineLevel="1" x14ac:dyDescent="0.25">
      <c r="C43" s="117">
        <f>'Gemensamma Tjänster'!AN2</f>
        <v>0</v>
      </c>
      <c r="D43" s="124">
        <f>'Gemensamma Tjänster'!AN19</f>
        <v>0</v>
      </c>
      <c r="E43" s="125"/>
      <c r="F43" s="103">
        <f>'Gemensamma Tjänster'!AN31</f>
        <v>0</v>
      </c>
      <c r="G43" s="125"/>
      <c r="H43" s="103">
        <f>'Gemensamma Tjänster'!AN32</f>
        <v>0</v>
      </c>
      <c r="I43" s="125"/>
      <c r="J43" s="126">
        <f>'Gemensamma Tjänster'!AN33</f>
        <v>0</v>
      </c>
    </row>
    <row r="44" spans="3:10" ht="15" hidden="1" customHeight="1" outlineLevel="1" x14ac:dyDescent="0.25">
      <c r="C44" s="117">
        <f>'Gemensamma Tjänster'!AO2</f>
        <v>0</v>
      </c>
      <c r="D44" s="124">
        <f>'Gemensamma Tjänster'!AO19</f>
        <v>0</v>
      </c>
      <c r="E44" s="125"/>
      <c r="F44" s="103">
        <f>'Gemensamma Tjänster'!AO31</f>
        <v>0</v>
      </c>
      <c r="G44" s="125"/>
      <c r="H44" s="103">
        <f>'Gemensamma Tjänster'!AO32</f>
        <v>0</v>
      </c>
      <c r="I44" s="125"/>
      <c r="J44" s="126">
        <f>'Gemensamma Tjänster'!AO33</f>
        <v>0</v>
      </c>
    </row>
    <row r="45" spans="3:10" ht="15" hidden="1" customHeight="1" outlineLevel="1" x14ac:dyDescent="0.25">
      <c r="C45" s="117">
        <f>'Gemensamma Tjänster'!AP2</f>
        <v>0</v>
      </c>
      <c r="D45" s="124">
        <f>'Gemensamma Tjänster'!AP19</f>
        <v>0</v>
      </c>
      <c r="E45" s="125"/>
      <c r="F45" s="103">
        <f>'Gemensamma Tjänster'!AP31</f>
        <v>0</v>
      </c>
      <c r="G45" s="125"/>
      <c r="H45" s="103">
        <f>'Gemensamma Tjänster'!AP32</f>
        <v>0</v>
      </c>
      <c r="I45" s="125"/>
      <c r="J45" s="126">
        <f>'Gemensamma Tjänster'!AP33</f>
        <v>0</v>
      </c>
    </row>
    <row r="46" spans="3:10" ht="15" hidden="1" customHeight="1" outlineLevel="1" x14ac:dyDescent="0.25">
      <c r="C46" s="117">
        <f>'Gemensamma Tjänster'!AQ2</f>
        <v>0</v>
      </c>
      <c r="D46" s="124">
        <f>'Gemensamma Tjänster'!AQ19</f>
        <v>0</v>
      </c>
      <c r="E46" s="125"/>
      <c r="F46" s="103">
        <f>'Gemensamma Tjänster'!AQ31</f>
        <v>0</v>
      </c>
      <c r="G46" s="125"/>
      <c r="H46" s="103">
        <f>'Gemensamma Tjänster'!AQ32</f>
        <v>0</v>
      </c>
      <c r="I46" s="125"/>
      <c r="J46" s="126">
        <f>'Gemensamma Tjänster'!AQ33</f>
        <v>0</v>
      </c>
    </row>
    <row r="47" spans="3:10" ht="15" hidden="1" customHeight="1" outlineLevel="1" x14ac:dyDescent="0.25">
      <c r="C47" s="117">
        <f>'Gemensamma Tjänster'!AR2</f>
        <v>0</v>
      </c>
      <c r="D47" s="124">
        <f>'Gemensamma Tjänster'!AR19</f>
        <v>0</v>
      </c>
      <c r="E47" s="125"/>
      <c r="F47" s="103">
        <f>'Gemensamma Tjänster'!AR31</f>
        <v>0</v>
      </c>
      <c r="G47" s="125"/>
      <c r="H47" s="103">
        <f>'Gemensamma Tjänster'!AR32</f>
        <v>0</v>
      </c>
      <c r="I47" s="125"/>
      <c r="J47" s="126">
        <f>'Gemensamma Tjänster'!AR33</f>
        <v>0</v>
      </c>
    </row>
    <row r="48" spans="3:10" ht="15" hidden="1" customHeight="1" outlineLevel="1" x14ac:dyDescent="0.25">
      <c r="C48" s="117">
        <f>'Gemensamma Tjänster'!AS2</f>
        <v>0</v>
      </c>
      <c r="D48" s="124">
        <f>'Gemensamma Tjänster'!AS19</f>
        <v>0</v>
      </c>
      <c r="E48" s="125"/>
      <c r="F48" s="103">
        <f>'Gemensamma Tjänster'!AS31</f>
        <v>0</v>
      </c>
      <c r="G48" s="125"/>
      <c r="H48" s="103">
        <f>'Gemensamma Tjänster'!AS32</f>
        <v>0</v>
      </c>
      <c r="I48" s="125"/>
      <c r="J48" s="126">
        <f>'Gemensamma Tjänster'!AS33</f>
        <v>0</v>
      </c>
    </row>
    <row r="49" spans="3:10" ht="15" hidden="1" customHeight="1" outlineLevel="1" x14ac:dyDescent="0.25">
      <c r="C49" s="117">
        <f>'Gemensamma Tjänster'!AT2</f>
        <v>0</v>
      </c>
      <c r="D49" s="124">
        <f>'Gemensamma Tjänster'!AT19</f>
        <v>0</v>
      </c>
      <c r="E49" s="125"/>
      <c r="F49" s="103">
        <f>'Gemensamma Tjänster'!AT31</f>
        <v>0</v>
      </c>
      <c r="G49" s="125"/>
      <c r="H49" s="103">
        <f>'Gemensamma Tjänster'!AT32</f>
        <v>0</v>
      </c>
      <c r="I49" s="125"/>
      <c r="J49" s="126">
        <f>'Gemensamma Tjänster'!AT33</f>
        <v>0</v>
      </c>
    </row>
    <row r="50" spans="3:10" ht="15" hidden="1" customHeight="1" outlineLevel="1" x14ac:dyDescent="0.25">
      <c r="C50" s="117">
        <f>'Gemensamma Tjänster'!AU2</f>
        <v>0</v>
      </c>
      <c r="D50" s="124">
        <f>'Gemensamma Tjänster'!AU19</f>
        <v>0</v>
      </c>
      <c r="E50" s="125"/>
      <c r="F50" s="103">
        <f>'Gemensamma Tjänster'!AU31</f>
        <v>0</v>
      </c>
      <c r="G50" s="125"/>
      <c r="H50" s="103">
        <f>'Gemensamma Tjänster'!AU32</f>
        <v>0</v>
      </c>
      <c r="I50" s="125"/>
      <c r="J50" s="126">
        <f>'Gemensamma Tjänster'!AU33</f>
        <v>0</v>
      </c>
    </row>
    <row r="51" spans="3:10" ht="15" hidden="1" customHeight="1" outlineLevel="1" x14ac:dyDescent="0.25">
      <c r="C51" s="117">
        <f>'Gemensamma Tjänster'!AV2</f>
        <v>0</v>
      </c>
      <c r="D51" s="124">
        <f>'Gemensamma Tjänster'!AV19</f>
        <v>0</v>
      </c>
      <c r="E51" s="125"/>
      <c r="F51" s="103">
        <f>'Gemensamma Tjänster'!AV31</f>
        <v>0</v>
      </c>
      <c r="G51" s="125"/>
      <c r="H51" s="103">
        <f>'Gemensamma Tjänster'!AV32</f>
        <v>0</v>
      </c>
      <c r="I51" s="125"/>
      <c r="J51" s="126">
        <f>'Gemensamma Tjänster'!AV33</f>
        <v>0</v>
      </c>
    </row>
    <row r="52" spans="3:10" ht="15" hidden="1" customHeight="1" outlineLevel="1" x14ac:dyDescent="0.25">
      <c r="C52" s="117">
        <f>'Gemensamma Tjänster'!AW2</f>
        <v>0</v>
      </c>
      <c r="D52" s="124">
        <f>'Gemensamma Tjänster'!AW19</f>
        <v>0</v>
      </c>
      <c r="E52" s="125"/>
      <c r="F52" s="103">
        <f>'Gemensamma Tjänster'!AW31</f>
        <v>0</v>
      </c>
      <c r="G52" s="125"/>
      <c r="H52" s="103">
        <f>'Gemensamma Tjänster'!AW32</f>
        <v>0</v>
      </c>
      <c r="I52" s="125"/>
      <c r="J52" s="126">
        <f>'Gemensamma Tjänster'!AW33</f>
        <v>0</v>
      </c>
    </row>
    <row r="53" spans="3:10" ht="15" hidden="1" customHeight="1" outlineLevel="1" x14ac:dyDescent="0.25">
      <c r="C53" s="117">
        <f>'Gemensamma Tjänster'!AX2</f>
        <v>0</v>
      </c>
      <c r="D53" s="124">
        <f>'Gemensamma Tjänster'!AX19</f>
        <v>0</v>
      </c>
      <c r="E53" s="125"/>
      <c r="F53" s="103">
        <f>'Gemensamma Tjänster'!AX31</f>
        <v>0</v>
      </c>
      <c r="G53" s="125"/>
      <c r="H53" s="103">
        <f>'Gemensamma Tjänster'!AX32</f>
        <v>0</v>
      </c>
      <c r="I53" s="125"/>
      <c r="J53" s="126">
        <f>'Gemensamma Tjänster'!AX33</f>
        <v>0</v>
      </c>
    </row>
    <row r="54" spans="3:10" ht="15" hidden="1" customHeight="1" outlineLevel="1" x14ac:dyDescent="0.25">
      <c r="C54" s="117">
        <f>'Gemensamma Tjänster'!AY2</f>
        <v>0</v>
      </c>
      <c r="D54" s="124">
        <f>'Gemensamma Tjänster'!AY19</f>
        <v>0</v>
      </c>
      <c r="E54" s="125"/>
      <c r="F54" s="103">
        <f>'Gemensamma Tjänster'!AY31</f>
        <v>0</v>
      </c>
      <c r="G54" s="125"/>
      <c r="H54" s="103">
        <f>'Gemensamma Tjänster'!AY32</f>
        <v>0</v>
      </c>
      <c r="I54" s="125"/>
      <c r="J54" s="126">
        <f>'Gemensamma Tjänster'!AY33</f>
        <v>0</v>
      </c>
    </row>
    <row r="55" spans="3:10" ht="15" hidden="1" customHeight="1" outlineLevel="1" thickBot="1" x14ac:dyDescent="0.3">
      <c r="C55" s="127">
        <f>'Gemensamma Tjänster'!AZ2</f>
        <v>0</v>
      </c>
      <c r="D55" s="128">
        <f>'Gemensamma Tjänster'!AZ19</f>
        <v>0</v>
      </c>
      <c r="E55" s="129"/>
      <c r="F55" s="104">
        <f>'Gemensamma Tjänster'!AZ31</f>
        <v>0</v>
      </c>
      <c r="G55" s="129"/>
      <c r="H55" s="104">
        <f>'Gemensamma Tjänster'!AZ32</f>
        <v>0</v>
      </c>
      <c r="I55" s="129"/>
      <c r="J55" s="130">
        <f>'Gemensamma Tjänster'!AZ33</f>
        <v>0</v>
      </c>
    </row>
    <row r="56" spans="3:10" hidden="1" outlineLevel="1" x14ac:dyDescent="0.25">
      <c r="C56" s="125"/>
      <c r="D56" s="124"/>
      <c r="E56" s="125"/>
      <c r="F56" s="125"/>
      <c r="G56" s="125"/>
      <c r="H56" s="125"/>
      <c r="I56" s="125"/>
      <c r="J56" s="125"/>
    </row>
    <row r="57" spans="3:10" ht="15.75" collapsed="1" thickBot="1" x14ac:dyDescent="0.3">
      <c r="C57" s="131"/>
      <c r="D57" s="132"/>
      <c r="E57" s="131"/>
      <c r="F57" s="131"/>
      <c r="G57" s="131"/>
      <c r="H57" s="131"/>
      <c r="I57" s="131"/>
      <c r="J57" s="131"/>
    </row>
    <row r="58" spans="3:10" ht="21" x14ac:dyDescent="0.25">
      <c r="C58" s="118" t="s">
        <v>35</v>
      </c>
      <c r="D58" s="119">
        <f>SUM(D59:D89)</f>
        <v>3566582.5624442096</v>
      </c>
      <c r="E58" s="120"/>
      <c r="F58" s="120" t="s">
        <v>43</v>
      </c>
      <c r="G58" s="120"/>
      <c r="H58" s="120"/>
      <c r="I58" s="120"/>
      <c r="J58" s="133"/>
    </row>
    <row r="59" spans="3:10" hidden="1" outlineLevel="1" x14ac:dyDescent="0.25">
      <c r="C59" s="117" t="str">
        <f>'Valbara Tjänster'!F1</f>
        <v>Händelseanalys (Nitha)</v>
      </c>
      <c r="D59" s="124">
        <f>'Valbara Tjänster'!F15</f>
        <v>0</v>
      </c>
      <c r="E59" s="125"/>
      <c r="F59" s="125" t="str">
        <f>'Valbara Tjänster'!F27</f>
        <v>Kvartal förskott</v>
      </c>
      <c r="G59" s="125"/>
      <c r="H59" s="125" t="str">
        <f>'Valbara Tjänster'!F28</f>
        <v>Dec,Mar,Jun,Sep</v>
      </c>
      <c r="I59" s="125"/>
      <c r="J59" s="126" t="str">
        <f>'Valbara Tjänster'!F29</f>
        <v>N/A</v>
      </c>
    </row>
    <row r="60" spans="3:10" ht="30" hidden="1" outlineLevel="1" x14ac:dyDescent="0.25">
      <c r="C60" s="117" t="str">
        <f>'Valbara Tjänster'!J1</f>
        <v>IAM IdP
(egna anslutningar)</v>
      </c>
      <c r="D60" s="124">
        <f>'Valbara Tjänster'!J15</f>
        <v>51369.15</v>
      </c>
      <c r="E60" s="125"/>
      <c r="F60" s="125" t="str">
        <f>'Valbara Tjänster'!J27</f>
        <v>Kvartal förskott</v>
      </c>
      <c r="G60" s="125"/>
      <c r="H60" s="125" t="str">
        <f>'Valbara Tjänster'!J28</f>
        <v>Dec,Mar,Jun,Sep</v>
      </c>
      <c r="I60" s="125"/>
      <c r="J60" s="126" t="str">
        <f>'Valbara Tjänster'!J29</f>
        <v>N/A</v>
      </c>
    </row>
    <row r="61" spans="3:10" hidden="1" outlineLevel="1" x14ac:dyDescent="0.25">
      <c r="C61" s="117" t="str">
        <f>'Valbara Tjänster'!N1</f>
        <v>Säkerhets-tjänster Logg, spärr &amp; samtycke</v>
      </c>
      <c r="D61" s="124">
        <f>'Valbara Tjänster'!N15</f>
        <v>51369.15</v>
      </c>
      <c r="E61" s="125"/>
      <c r="F61" s="125" t="str">
        <f>'Valbara Tjänster'!N27</f>
        <v>Kvartal förskott</v>
      </c>
      <c r="G61" s="125"/>
      <c r="H61" s="125" t="str">
        <f>'Valbara Tjänster'!N28</f>
        <v>Dec,Mar,Jun,Sep</v>
      </c>
      <c r="I61" s="125"/>
      <c r="J61" s="126" t="str">
        <f>'Valbara Tjänster'!N29</f>
        <v>N/A</v>
      </c>
    </row>
    <row r="62" spans="3:10" hidden="1" outlineLevel="1" x14ac:dyDescent="0.25">
      <c r="C62" s="117" t="str">
        <f>'Valbara Tjänster'!R1</f>
        <v>IAM Autentisering (egna anslutningar)</v>
      </c>
      <c r="D62" s="124">
        <f>'Valbara Tjänster'!R15</f>
        <v>0</v>
      </c>
      <c r="E62" s="125"/>
      <c r="F62" s="125" t="str">
        <f>'Valbara Tjänster'!R27</f>
        <v>Kvartal förskott</v>
      </c>
      <c r="G62" s="125"/>
      <c r="H62" s="125" t="str">
        <f>'Valbara Tjänster'!R28</f>
        <v>Dec,Mar,Jun,Sep</v>
      </c>
      <c r="I62" s="125"/>
      <c r="J62" s="126" t="str">
        <f>'Valbara Tjänster'!R29</f>
        <v>N/A</v>
      </c>
    </row>
    <row r="63" spans="3:10" hidden="1" outlineLevel="1" x14ac:dyDescent="0.25">
      <c r="C63" s="117" t="str">
        <f>'Valbara Tjänster'!V1</f>
        <v>Personuppgifts- tjänst</v>
      </c>
      <c r="D63" s="124">
        <f>'Valbara Tjänster'!V15</f>
        <v>51369.15</v>
      </c>
      <c r="E63" s="125"/>
      <c r="F63" s="125" t="str">
        <f>'Valbara Tjänster'!V27</f>
        <v>Kvartal förskott</v>
      </c>
      <c r="G63" s="125"/>
      <c r="H63" s="125" t="str">
        <f>'Valbara Tjänster'!V28</f>
        <v>Dec,Mar,Jun,Sep</v>
      </c>
      <c r="I63" s="125"/>
      <c r="J63" s="126" t="str">
        <f>'Valbara Tjänster'!V29</f>
        <v>N/A</v>
      </c>
    </row>
    <row r="64" spans="3:10" ht="45" hidden="1" outlineLevel="1" x14ac:dyDescent="0.25">
      <c r="C64" s="117" t="str">
        <f>'Valbara Tjänster'!Z1</f>
        <v xml:space="preserve">Formulär- hantering </v>
      </c>
      <c r="D64" s="124">
        <f>'Valbara Tjänster'!Z15</f>
        <v>200962.07362140002</v>
      </c>
      <c r="E64" s="125"/>
      <c r="F64" s="125" t="str">
        <f>'Valbara Tjänster'!Z27</f>
        <v>Prognos! Faktureras separat av tjänstens förvaltning. Kvartalsvis</v>
      </c>
      <c r="G64" s="125"/>
      <c r="H64" s="125" t="str">
        <f>'Valbara Tjänster'!Z28</f>
        <v>Dec,Mar,Jun,Sep</v>
      </c>
      <c r="I64" s="125"/>
      <c r="J64" s="126">
        <f>'Valbara Tjänster'!Z29</f>
        <v>2023</v>
      </c>
    </row>
    <row r="65" spans="3:10" hidden="1" outlineLevel="1" x14ac:dyDescent="0.25">
      <c r="C65" s="117" t="str">
        <f>'Valbara Tjänster'!AD1</f>
        <v xml:space="preserve">Ombudstjänsten </v>
      </c>
      <c r="D65" s="124">
        <f>'Valbara Tjänster'!AD15</f>
        <v>0</v>
      </c>
      <c r="E65" s="125"/>
      <c r="F65" s="125" t="str">
        <f>'Valbara Tjänster'!AD27</f>
        <v>Kvartal förskott</v>
      </c>
      <c r="G65" s="125"/>
      <c r="H65" s="125" t="str">
        <f>'Valbara Tjänster'!AD28</f>
        <v>Dec,Mar,Jun,Sep</v>
      </c>
      <c r="I65" s="125"/>
      <c r="J65" s="126" t="str">
        <f>'Valbara Tjänster'!AD29</f>
        <v>N/A</v>
      </c>
    </row>
    <row r="66" spans="3:10" ht="120" hidden="1" outlineLevel="1" x14ac:dyDescent="0.25">
      <c r="C66" s="117" t="str">
        <f>'Valbara Tjänster'!AH1</f>
        <v>Hjälpmedels-tjänsten abonnemang</v>
      </c>
      <c r="D66" s="124">
        <f>'Valbara Tjänster'!AH15</f>
        <v>50000</v>
      </c>
      <c r="E66" s="125"/>
      <c r="F66" s="125" t="str">
        <f>'Valbara Tjänster'!AH27</f>
        <v>Prognos! Faktureras kvartalsvis i förskott av förvaltning med volymsjusteringar i efterskott. Abonnemangspriset baseras på av kunden redovisad inköpsvolym. Tillkommer rörlig avgift enl. prislista på Inera.se</v>
      </c>
      <c r="G66" s="125"/>
      <c r="H66" s="125" t="str">
        <f>'Valbara Tjänster'!AH28</f>
        <v>Dec, Mar, Jun, Sep</v>
      </c>
      <c r="I66" s="125"/>
      <c r="J66" s="126" t="str">
        <f>'Valbara Tjänster'!AH29</f>
        <v>N/A</v>
      </c>
    </row>
    <row r="67" spans="3:10" ht="45" hidden="1" outlineLevel="1" x14ac:dyDescent="0.25">
      <c r="C67" s="117" t="str">
        <f>'Valbara Tjänster'!AL1</f>
        <v>E-klient</v>
      </c>
      <c r="D67" s="124">
        <f>'Valbara Tjänster'!AL15</f>
        <v>0</v>
      </c>
      <c r="E67" s="125"/>
      <c r="F67" s="125" t="str">
        <f>'Valbara Tjänster'!AL27</f>
        <v>Halvårsvis i efterskott av förvaltning. Volymbaserade priser</v>
      </c>
      <c r="G67" s="125"/>
      <c r="H67" s="125" t="str">
        <f>'Valbara Tjänster'!AL28</f>
        <v>Jun, Dec</v>
      </c>
      <c r="I67" s="125"/>
      <c r="J67" s="126" t="str">
        <f>'Valbara Tjänster'!AL29</f>
        <v>N/A</v>
      </c>
    </row>
    <row r="68" spans="3:10" ht="60" hidden="1" outlineLevel="1" x14ac:dyDescent="0.25">
      <c r="C68" s="117" t="str">
        <f>'Valbara Tjänster'!AP1</f>
        <v>Eira Licenser (innehåll)</v>
      </c>
      <c r="D68" s="124">
        <f>'Valbara Tjänster'!AP15</f>
        <v>1695519.5138077</v>
      </c>
      <c r="E68" s="125"/>
      <c r="F68" s="125" t="str">
        <f>'Valbara Tjänster'!AP27</f>
        <v>Licenskostnaden fördelas solidariskt mellan landsting och regioner baserat på antal invånare.</v>
      </c>
      <c r="G68" s="125"/>
      <c r="H68" s="125" t="str">
        <f>'Valbara Tjänster'!AP28</f>
        <v>Årsvis engång i Dec</v>
      </c>
      <c r="I68" s="125"/>
      <c r="J68" s="126" t="str">
        <f>'Valbara Tjänster'!AP29</f>
        <v>N/A</v>
      </c>
    </row>
    <row r="69" spans="3:10" ht="30" hidden="1" outlineLevel="1" x14ac:dyDescent="0.25">
      <c r="C69" s="117" t="str">
        <f>'Valbara Tjänster'!AT1</f>
        <v>Informations- utlämning till kvalitetsregister</v>
      </c>
      <c r="D69" s="124">
        <f>'Valbara Tjänster'!AT15</f>
        <v>0</v>
      </c>
      <c r="E69" s="125"/>
      <c r="F69" s="125" t="str">
        <f>'Valbara Tjänster'!AT27</f>
        <v>Faktureras separat av tjänstens förvaltning</v>
      </c>
      <c r="G69" s="125"/>
      <c r="H69" s="125" t="str">
        <f>'Valbara Tjänster'!AT28</f>
        <v xml:space="preserve"> </v>
      </c>
      <c r="I69" s="125"/>
      <c r="J69" s="134" t="str">
        <f>'Valbara Tjänster'!AT29</f>
        <v>Ingen ab.fakturering</v>
      </c>
    </row>
    <row r="70" spans="3:10" hidden="1" outlineLevel="1" x14ac:dyDescent="0.25">
      <c r="C70" s="117" t="str">
        <f>'Valbara Tjänster'!AX1</f>
        <v>Säker Digital Kommunikation SDK Ny!</v>
      </c>
      <c r="D70" s="124">
        <f>'Valbara Tjänster'!AX15</f>
        <v>0</v>
      </c>
      <c r="E70" s="125"/>
      <c r="F70" s="125" t="str">
        <f>'Valbara Tjänster'!AX27</f>
        <v>Ingen abonnemangsfakt 2023</v>
      </c>
      <c r="G70" s="125"/>
      <c r="H70" s="125">
        <f>'Valbara Tjänster'!AX28</f>
        <v>0</v>
      </c>
      <c r="I70" s="125"/>
      <c r="J70" s="126">
        <f>'Valbara Tjänster'!AX29</f>
        <v>0</v>
      </c>
    </row>
    <row r="71" spans="3:10" hidden="1" outlineLevel="1" x14ac:dyDescent="0.25">
      <c r="C71" s="117" t="str">
        <f>'Valbara Tjänster'!BB1</f>
        <v>Bild i 1177 på telefon</v>
      </c>
      <c r="D71" s="124">
        <f>'Valbara Tjänster'!BB15</f>
        <v>255213.58087399998</v>
      </c>
      <c r="E71" s="125"/>
      <c r="F71" s="125" t="str">
        <f>'Valbara Tjänster'!BB27</f>
        <v>Kvartal förskott</v>
      </c>
      <c r="G71" s="125"/>
      <c r="H71" s="125" t="str">
        <f>'Valbara Tjänster'!BB28</f>
        <v>Dec,Mar,Jun,Sep</v>
      </c>
      <c r="I71" s="125"/>
      <c r="J71" s="126" t="str">
        <f>'Valbara Tjänster'!BB29</f>
        <v>N/A</v>
      </c>
    </row>
    <row r="72" spans="3:10" hidden="1" outlineLevel="1" x14ac:dyDescent="0.25">
      <c r="C72" s="117" t="str">
        <f>'Valbara Tjänster'!BF1</f>
        <v>Video i 1177 på telefon</v>
      </c>
      <c r="D72" s="124">
        <f>'Valbara Tjänster'!BF15</f>
        <v>402885.22979319998</v>
      </c>
      <c r="E72" s="125"/>
      <c r="F72" s="125" t="str">
        <f>'Valbara Tjänster'!BF27</f>
        <v>Kvartal förskott</v>
      </c>
      <c r="G72" s="125"/>
      <c r="H72" s="125" t="str">
        <f>'Valbara Tjänster'!BF28</f>
        <v>Dec,Mar,Jun,Sep</v>
      </c>
      <c r="I72" s="125"/>
      <c r="J72" s="126" t="str">
        <f>'Valbara Tjänster'!BF29</f>
        <v>N/A</v>
      </c>
    </row>
    <row r="73" spans="3:10" hidden="1" outlineLevel="1" x14ac:dyDescent="0.25">
      <c r="C73" s="117" t="str">
        <f>'Valbara Tjänster'!BJ1</f>
        <v>Utbudstjänsten</v>
      </c>
      <c r="D73" s="124">
        <f>'Valbara Tjänster'!BJ15</f>
        <v>245559.98199110001</v>
      </c>
      <c r="E73" s="125"/>
      <c r="F73" s="125" t="str">
        <f>'Valbara Tjänster'!BJ27</f>
        <v>Kvartal förskott</v>
      </c>
      <c r="G73" s="125"/>
      <c r="H73" s="125" t="str">
        <f>'Valbara Tjänster'!BJ28</f>
        <v>Dec,Mar,Jun,Sep</v>
      </c>
      <c r="I73" s="125"/>
      <c r="J73" s="126" t="str">
        <f>'Valbara Tjänster'!BJ29</f>
        <v>N/A</v>
      </c>
    </row>
    <row r="74" spans="3:10" hidden="1" outlineLevel="1" x14ac:dyDescent="0.25">
      <c r="C74" s="117" t="str">
        <f>'Valbara Tjänster'!BN1</f>
        <v>Statistiktjänst Organisations-statistik</v>
      </c>
      <c r="D74" s="124">
        <f>'Valbara Tjänster'!BN15</f>
        <v>0</v>
      </c>
      <c r="E74" s="125"/>
      <c r="F74" s="125" t="str">
        <f>'Valbara Tjänster'!BN27</f>
        <v>Kvartal förskott</v>
      </c>
      <c r="G74" s="125"/>
      <c r="H74" s="125" t="str">
        <f>'Valbara Tjänster'!BN28</f>
        <v>Dec,Mar,Jun,Sep</v>
      </c>
      <c r="I74" s="125"/>
      <c r="J74" s="126" t="str">
        <f>'Valbara Tjänster'!BN29</f>
        <v>N/A</v>
      </c>
    </row>
    <row r="75" spans="3:10" s="101" customFormat="1" ht="45" hidden="1" outlineLevel="1" x14ac:dyDescent="0.25">
      <c r="C75" s="117" t="str">
        <f>'Valbara Tjänster'!BR1</f>
        <v xml:space="preserve">1177 Inkorg </v>
      </c>
      <c r="D75" s="124">
        <f>'Valbara Tjänster'!BR15</f>
        <v>0</v>
      </c>
      <c r="E75" s="125"/>
      <c r="F75" s="103" t="str">
        <f>'Valbara Tjänster'!BR27</f>
        <v>Volymsbaserad. Faktureras av förvaltning kvartalsvis efterskott</v>
      </c>
      <c r="G75" s="125"/>
      <c r="H75" s="103">
        <f>'Valbara Tjänster'!BR28</f>
        <v>0</v>
      </c>
      <c r="I75" s="125"/>
      <c r="J75" s="256">
        <f>'Valbara Tjänster'!BR29</f>
        <v>0</v>
      </c>
    </row>
    <row r="76" spans="3:10" s="101" customFormat="1" hidden="1" outlineLevel="1" x14ac:dyDescent="0.25">
      <c r="C76" s="117" t="str">
        <f>'Valbara Tjänster'!BV1</f>
        <v>Svevac (prel. Avser halvår)</v>
      </c>
      <c r="D76" s="124">
        <f>'Valbara Tjänster'!BV15</f>
        <v>0</v>
      </c>
      <c r="E76" s="125"/>
      <c r="F76" s="103" t="str">
        <f>'Valbara Tjänster'!BV27</f>
        <v>Prel. Engång förskott 2023</v>
      </c>
      <c r="G76" s="125"/>
      <c r="H76" s="103" t="str">
        <f>'Valbara Tjänster'!BV28</f>
        <v>Dec,Mars</v>
      </c>
      <c r="I76" s="125"/>
      <c r="J76" s="256" t="str">
        <f>'Valbara Tjänster'!BV29</f>
        <v>Avslutas halvår 2023</v>
      </c>
    </row>
    <row r="77" spans="3:10" s="101" customFormat="1" ht="30" hidden="1" outlineLevel="1" x14ac:dyDescent="0.25">
      <c r="C77" s="117" t="str">
        <f>'Valbara Tjänster'!BZ1</f>
        <v>Digitalt möte</v>
      </c>
      <c r="D77" s="124">
        <f>'Valbara Tjänster'!BZ15</f>
        <v>0</v>
      </c>
      <c r="E77" s="125"/>
      <c r="F77" s="103" t="str">
        <f>'Valbara Tjänster'!BZ27</f>
        <v>Volym. Faktureras av förvaltning</v>
      </c>
      <c r="G77" s="125"/>
      <c r="H77" s="103">
        <f>'Valbara Tjänster'!BZ28</f>
        <v>0</v>
      </c>
      <c r="I77" s="125"/>
      <c r="J77" s="256">
        <f>'Valbara Tjänster'!BZ29</f>
        <v>0</v>
      </c>
    </row>
    <row r="78" spans="3:10" s="101" customFormat="1" hidden="1" outlineLevel="1" x14ac:dyDescent="0.25">
      <c r="C78" s="117" t="str">
        <f>'Valbara Tjänster'!CD1</f>
        <v>Video och distans Infrastruktur</v>
      </c>
      <c r="D78" s="124">
        <f>'Valbara Tjänster'!CD15</f>
        <v>117135.43235681001</v>
      </c>
      <c r="E78" s="125"/>
      <c r="F78" s="103" t="str">
        <f>'Valbara Tjänster'!CD27</f>
        <v>Kvartal förskott</v>
      </c>
      <c r="G78" s="125"/>
      <c r="H78" s="103" t="str">
        <f>'Valbara Tjänster'!CD28</f>
        <v>Dec,Mar,Jun,Sep</v>
      </c>
      <c r="I78" s="125"/>
      <c r="J78" s="256" t="str">
        <f>'Valbara Tjänster'!CD29</f>
        <v>N/A</v>
      </c>
    </row>
    <row r="79" spans="3:10" s="101" customFormat="1" hidden="1" outlineLevel="1" x14ac:dyDescent="0.25">
      <c r="C79" s="117" t="str">
        <f>'Valbara Tjänster'!CH1</f>
        <v>Video &amp; distans Flerpartsmöte</v>
      </c>
      <c r="D79" s="124">
        <f>'Valbara Tjänster'!CH15</f>
        <v>0</v>
      </c>
      <c r="E79" s="125"/>
      <c r="F79" s="103" t="str">
        <f>'Valbara Tjänster'!CH27</f>
        <v>Kvartal förskott</v>
      </c>
      <c r="G79" s="125"/>
      <c r="H79" s="103" t="str">
        <f>'Valbara Tjänster'!CH28</f>
        <v>Dec,Mar,Jun,Sep</v>
      </c>
      <c r="I79" s="125"/>
      <c r="J79" s="256" t="str">
        <f>'Valbara Tjänster'!CH29</f>
        <v>N/A</v>
      </c>
    </row>
    <row r="80" spans="3:10" s="101" customFormat="1" hidden="1" outlineLevel="1" x14ac:dyDescent="0.25">
      <c r="C80" s="117" t="str">
        <f>'Valbara Tjänster'!CL1</f>
        <v xml:space="preserve">Egen provhantering </v>
      </c>
      <c r="D80" s="124">
        <f>'Valbara Tjänster'!CL15</f>
        <v>445199.3</v>
      </c>
      <c r="E80" s="125"/>
      <c r="F80" s="103" t="str">
        <f>'Valbara Tjänster'!CL27</f>
        <v>Kvartal förskott</v>
      </c>
      <c r="G80" s="125"/>
      <c r="H80" s="103" t="str">
        <f>'Valbara Tjänster'!CL28</f>
        <v>Dec,Mar,Jun,Sep</v>
      </c>
      <c r="I80" s="125"/>
      <c r="J80" s="256" t="str">
        <f>'Valbara Tjänster'!CL29</f>
        <v>N/A</v>
      </c>
    </row>
    <row r="81" spans="3:10" s="101" customFormat="1" hidden="1" outlineLevel="1" x14ac:dyDescent="0.25">
      <c r="C81" s="117" t="str">
        <f>'Valbara Tjänster'!CP1</f>
        <v>Symtombedöm-ning och hänvisning Förvaltning</v>
      </c>
      <c r="D81" s="124">
        <f>'Valbara Tjänster'!CP15</f>
        <v>0</v>
      </c>
      <c r="E81" s="125"/>
      <c r="F81" s="103" t="str">
        <f>'Valbara Tjänster'!CP27</f>
        <v>Pris ej fastställt</v>
      </c>
      <c r="G81" s="125"/>
      <c r="H81" s="103">
        <f>'Valbara Tjänster'!CP28</f>
        <v>0</v>
      </c>
      <c r="I81" s="125"/>
      <c r="J81" s="256">
        <f>'Valbara Tjänster'!CP29</f>
        <v>0</v>
      </c>
    </row>
    <row r="82" spans="3:10" s="101" customFormat="1" hidden="1" outlineLevel="1" x14ac:dyDescent="0.25">
      <c r="C82" s="117" t="str">
        <f>'Valbara Tjänster'!CT1</f>
        <v>Beställning läkemedelsnära produkter</v>
      </c>
      <c r="D82" s="124">
        <f>'Valbara Tjänster'!CT15</f>
        <v>0</v>
      </c>
      <c r="E82" s="125"/>
      <c r="F82" s="103" t="str">
        <f>'Valbara Tjänster'!CT27</f>
        <v>Pris ej fastställt</v>
      </c>
      <c r="G82" s="125"/>
      <c r="H82" s="103">
        <f>'Valbara Tjänster'!CT28</f>
        <v>0</v>
      </c>
      <c r="I82" s="125"/>
      <c r="J82" s="256">
        <f>'Valbara Tjänster'!CT29</f>
        <v>0</v>
      </c>
    </row>
    <row r="83" spans="3:10" s="101" customFormat="1" hidden="1" outlineLevel="1" x14ac:dyDescent="0.25">
      <c r="C83" s="117" t="str">
        <f>'Valbara Tjänster'!CX1</f>
        <v>Net-Id</v>
      </c>
      <c r="D83" s="124">
        <f>'Valbara Tjänster'!CX15</f>
        <v>0</v>
      </c>
      <c r="E83" s="125"/>
      <c r="F83" s="103" t="str">
        <f>'Valbara Tjänster'!CX27</f>
        <v>Väntar på avsiktsförklaring</v>
      </c>
      <c r="G83" s="125"/>
      <c r="H83" s="103">
        <f>'Valbara Tjänster'!CX28</f>
        <v>0</v>
      </c>
      <c r="I83" s="125"/>
      <c r="J83" s="256">
        <f>'Valbara Tjänster'!CX29</f>
        <v>0</v>
      </c>
    </row>
    <row r="84" spans="3:10" s="101" customFormat="1" hidden="1" outlineLevel="1" x14ac:dyDescent="0.25">
      <c r="C84" s="117">
        <f>'Valbara Tjänster'!DB1</f>
        <v>0</v>
      </c>
      <c r="D84" s="124">
        <f>'Valbara Tjänster'!DB15</f>
        <v>0</v>
      </c>
      <c r="E84" s="125"/>
      <c r="F84" s="103">
        <f>'Valbara Tjänster'!DB27</f>
        <v>0</v>
      </c>
      <c r="G84" s="125"/>
      <c r="H84" s="103">
        <f>'Valbara Tjänster'!DB28</f>
        <v>0</v>
      </c>
      <c r="I84" s="125"/>
      <c r="J84" s="256">
        <f>'Valbara Tjänster'!DB29</f>
        <v>0</v>
      </c>
    </row>
    <row r="85" spans="3:10" s="101" customFormat="1" hidden="1" outlineLevel="1" x14ac:dyDescent="0.25">
      <c r="C85" s="117">
        <f>'Valbara Tjänster'!DF1</f>
        <v>0</v>
      </c>
      <c r="D85" s="124">
        <f>'Valbara Tjänster'!DF15</f>
        <v>0</v>
      </c>
      <c r="E85" s="125"/>
      <c r="F85" s="103">
        <f>'Valbara Tjänster'!DF27</f>
        <v>0</v>
      </c>
      <c r="G85" s="125"/>
      <c r="H85" s="103">
        <f>'Valbara Tjänster'!DF28</f>
        <v>0</v>
      </c>
      <c r="I85" s="125"/>
      <c r="J85" s="256">
        <f>'Valbara Tjänster'!DF29</f>
        <v>0</v>
      </c>
    </row>
    <row r="86" spans="3:10" s="101" customFormat="1" hidden="1" outlineLevel="1" x14ac:dyDescent="0.25">
      <c r="C86" s="117">
        <f>'Valbara Tjänster'!DJ1</f>
        <v>0</v>
      </c>
      <c r="D86" s="124">
        <f>'Valbara Tjänster'!DJ15</f>
        <v>0</v>
      </c>
      <c r="E86" s="125"/>
      <c r="F86" s="103">
        <f>'Valbara Tjänster'!DN27</f>
        <v>0</v>
      </c>
      <c r="G86" s="125"/>
      <c r="H86" s="103">
        <f>'Valbara Tjänster'!DJ28</f>
        <v>0</v>
      </c>
      <c r="I86" s="125"/>
      <c r="J86" s="256">
        <f>'Valbara Tjänster'!DJ29</f>
        <v>0</v>
      </c>
    </row>
    <row r="87" spans="3:10" s="101" customFormat="1" hidden="1" outlineLevel="1" x14ac:dyDescent="0.25">
      <c r="C87" s="117">
        <f>'Valbara Tjänster'!DN1</f>
        <v>0</v>
      </c>
      <c r="D87" s="124">
        <f>'Valbara Tjänster'!DN15</f>
        <v>0</v>
      </c>
      <c r="E87" s="125"/>
      <c r="F87" s="103">
        <f>'Valbara Tjänster'!DN27</f>
        <v>0</v>
      </c>
      <c r="G87" s="125"/>
      <c r="H87" s="103">
        <f>'Valbara Tjänster'!DN28</f>
        <v>0</v>
      </c>
      <c r="I87" s="125"/>
      <c r="J87" s="256">
        <f>'Valbara Tjänster'!DN29</f>
        <v>0</v>
      </c>
    </row>
    <row r="88" spans="3:10" s="101" customFormat="1" hidden="1" outlineLevel="1" x14ac:dyDescent="0.25">
      <c r="C88" s="117">
        <f>'Valbara Tjänster'!DR1</f>
        <v>0</v>
      </c>
      <c r="D88" s="124">
        <f>'Valbara Tjänster'!DR15</f>
        <v>0</v>
      </c>
      <c r="E88" s="125"/>
      <c r="F88" s="103">
        <f>'Valbara Tjänster'!DR27</f>
        <v>0</v>
      </c>
      <c r="G88" s="125"/>
      <c r="H88" s="103">
        <f>'Valbara Tjänster'!DR28</f>
        <v>0</v>
      </c>
      <c r="I88" s="125"/>
      <c r="J88" s="256">
        <f>'Valbara Tjänster'!DR29</f>
        <v>0</v>
      </c>
    </row>
    <row r="89" spans="3:10" s="101" customFormat="1" ht="15.75" hidden="1" outlineLevel="1" thickBot="1" x14ac:dyDescent="0.3">
      <c r="C89" s="127">
        <f>'Valbara Tjänster'!DV1</f>
        <v>0</v>
      </c>
      <c r="D89" s="128">
        <f>'Valbara Tjänster'!DV15</f>
        <v>0</v>
      </c>
      <c r="E89" s="129"/>
      <c r="F89" s="104">
        <f>'Valbara Tjänster'!DV27</f>
        <v>0</v>
      </c>
      <c r="G89" s="129"/>
      <c r="H89" s="104">
        <f>'Valbara Tjänster'!DV28</f>
        <v>0</v>
      </c>
      <c r="I89" s="129"/>
      <c r="J89" s="257">
        <f>'Valbara Tjänster'!DV29</f>
        <v>0</v>
      </c>
    </row>
    <row r="90" spans="3:10" hidden="1" outlineLevel="1" x14ac:dyDescent="0.25">
      <c r="C90" s="125"/>
      <c r="D90" s="124"/>
      <c r="E90" s="125"/>
      <c r="F90" s="125"/>
      <c r="G90" s="125"/>
      <c r="H90" s="125"/>
      <c r="I90" s="125"/>
      <c r="J90" s="125"/>
    </row>
    <row r="91" spans="3:10" ht="15.75" collapsed="1" thickBot="1" x14ac:dyDescent="0.3">
      <c r="C91" s="131"/>
      <c r="D91" s="131"/>
      <c r="E91" s="131"/>
      <c r="F91" s="131"/>
      <c r="G91" s="131"/>
      <c r="H91" s="131"/>
      <c r="I91" s="131"/>
      <c r="J91" s="131"/>
    </row>
    <row r="92" spans="3:10" ht="21" x14ac:dyDescent="0.25">
      <c r="C92" s="118" t="s">
        <v>62</v>
      </c>
      <c r="D92" s="119">
        <f>SUM(D93:D113)</f>
        <v>1967709.9154633465</v>
      </c>
      <c r="E92" s="120"/>
      <c r="F92" s="102" t="s">
        <v>43</v>
      </c>
      <c r="G92" s="121"/>
      <c r="H92" s="135"/>
      <c r="I92" s="120"/>
      <c r="J92" s="133"/>
    </row>
    <row r="93" spans="3:10" ht="15" hidden="1" customHeight="1" outlineLevel="1" x14ac:dyDescent="0.25">
      <c r="C93" s="117" t="str">
        <f>'Gemensamma i utveckling'!C1</f>
        <v>Utvecklingsram 2022</v>
      </c>
      <c r="D93" s="124">
        <f>'Gemensamma i utveckling'!C18</f>
        <v>1475782.4365975098</v>
      </c>
      <c r="E93" s="125"/>
      <c r="F93" s="103" t="str">
        <f>'Gemensamma i utveckling'!C30</f>
        <v xml:space="preserve">Faktureras i januari för helår 2022 </v>
      </c>
      <c r="G93" s="125"/>
      <c r="H93" s="125" t="str">
        <f>'Gemensamma i utveckling'!C31</f>
        <v>Engång</v>
      </c>
      <c r="I93" s="125"/>
      <c r="J93" s="126" t="str">
        <f>'Gemensamma i utveckling'!C32</f>
        <v>Januari</v>
      </c>
    </row>
    <row r="94" spans="3:10" ht="15" hidden="1" customHeight="1" outlineLevel="1" x14ac:dyDescent="0.25">
      <c r="C94" s="117" t="str">
        <f>'Gemensamma i utveckling'!D1</f>
        <v>Utveckling/förvaltning tidbokings-tjänst 1177</v>
      </c>
      <c r="D94" s="124">
        <f>'Gemensamma i utveckling'!D18</f>
        <v>491927.47886583663</v>
      </c>
      <c r="E94" s="125"/>
      <c r="F94" s="103" t="str">
        <f>'Gemensamma i utveckling'!D30</f>
        <v>Kvartal förskott</v>
      </c>
      <c r="G94" s="125"/>
      <c r="H94" s="125" t="str">
        <f>'Gemensamma i utveckling'!D31</f>
        <v>Dec,Mar,Jun,Sep</v>
      </c>
      <c r="I94" s="125"/>
      <c r="J94" s="126" t="str">
        <f>'Gemensamma i utveckling'!D32</f>
        <v>Pausad fakt. Avs. förkl. Retro senare 2023</v>
      </c>
    </row>
    <row r="95" spans="3:10" ht="15" hidden="1" customHeight="1" outlineLevel="1" x14ac:dyDescent="0.25">
      <c r="C95" s="117" t="str">
        <f>'Gemensamma i utveckling'!E1</f>
        <v>Fortsatt utveckling SITHS</v>
      </c>
      <c r="D95" s="124">
        <f>'Gemensamma i utveckling'!E18</f>
        <v>0</v>
      </c>
      <c r="E95" s="125"/>
      <c r="F95" s="116" t="str">
        <f>'Gemensamma i utveckling'!E30</f>
        <v>Ingen fakt 2023</v>
      </c>
      <c r="G95" s="125"/>
      <c r="H95" s="136" t="str">
        <f>'Gemensamma i utveckling'!E31</f>
        <v xml:space="preserve"> -</v>
      </c>
      <c r="I95" s="125"/>
      <c r="J95" s="134" t="str">
        <f>'Gemensamma i utveckling'!E32</f>
        <v xml:space="preserve"> -</v>
      </c>
    </row>
    <row r="96" spans="3:10" ht="15" hidden="1" customHeight="1" outlineLevel="1" x14ac:dyDescent="0.25">
      <c r="C96" s="117" t="str">
        <f>'Gemensamma i utveckling'!F1</f>
        <v>Pascal NLL-anpassning</v>
      </c>
      <c r="D96" s="124">
        <f>'Gemensamma i utveckling'!F18</f>
        <v>0</v>
      </c>
      <c r="E96" s="125"/>
      <c r="F96" s="103" t="str">
        <f>'Gemensamma i utveckling'!F30</f>
        <v>Ingen fakt 2023</v>
      </c>
      <c r="G96" s="125"/>
      <c r="H96" s="125" t="str">
        <f>'Gemensamma i utveckling'!F31</f>
        <v xml:space="preserve"> -</v>
      </c>
      <c r="I96" s="125"/>
      <c r="J96" s="126" t="str">
        <f>'Gemensamma i utveckling'!F32</f>
        <v xml:space="preserve"> -</v>
      </c>
    </row>
    <row r="97" spans="3:10" ht="15" hidden="1" customHeight="1" outlineLevel="1" x14ac:dyDescent="0.25">
      <c r="C97" s="117" t="str">
        <f>'Gemensamma i utveckling'!G1</f>
        <v>Utbyte av Säkerhetstj.</v>
      </c>
      <c r="D97" s="124">
        <f>'Gemensamma i utveckling'!G18</f>
        <v>0</v>
      </c>
      <c r="E97" s="125"/>
      <c r="F97" s="103" t="str">
        <f>'Gemensamma i utveckling'!G30</f>
        <v>Ingen fakt 2023</v>
      </c>
      <c r="G97" s="125"/>
      <c r="H97" s="125" t="str">
        <f>'Gemensamma i utveckling'!G31</f>
        <v xml:space="preserve"> -</v>
      </c>
      <c r="I97" s="125"/>
      <c r="J97" s="126" t="str">
        <f>'Gemensamma i utveckling'!G32</f>
        <v xml:space="preserve"> -</v>
      </c>
    </row>
    <row r="98" spans="3:10" ht="15" hidden="1" customHeight="1" outlineLevel="1" x14ac:dyDescent="0.25">
      <c r="C98" s="117" t="str">
        <f>'Gemensamma i utveckling'!H1</f>
        <v>Ny katalogtjänst HSA</v>
      </c>
      <c r="D98" s="124">
        <f>'Gemensamma i utveckling'!H18</f>
        <v>0</v>
      </c>
      <c r="E98" s="125"/>
      <c r="F98" s="103" t="str">
        <f>'Gemensamma i utveckling'!H30</f>
        <v>Ingen fakt 2023</v>
      </c>
      <c r="G98" s="125"/>
      <c r="H98" s="125" t="str">
        <f>'Gemensamma i utveckling'!H31</f>
        <v xml:space="preserve"> -</v>
      </c>
      <c r="I98" s="125"/>
      <c r="J98" s="126" t="str">
        <f>'Gemensamma i utveckling'!H32</f>
        <v xml:space="preserve"> -</v>
      </c>
    </row>
    <row r="99" spans="3:10" s="101" customFormat="1" ht="15" hidden="1" customHeight="1" outlineLevel="1" x14ac:dyDescent="0.25">
      <c r="C99" s="117" t="str">
        <f>'Gemensamma i utveckling'!I1</f>
        <v>Journalen &amp; NPÖ plattformsutv.</v>
      </c>
      <c r="D99" s="124">
        <f>'Gemensamma i utveckling'!I18</f>
        <v>0</v>
      </c>
      <c r="E99" s="125"/>
      <c r="F99" s="103" t="str">
        <f>'Gemensamma i utveckling'!I30</f>
        <v>Ingen fakt 2023</v>
      </c>
      <c r="G99" s="125"/>
      <c r="H99" s="95" t="str">
        <f>'Gemensamma i utveckling'!I31</f>
        <v xml:space="preserve"> -</v>
      </c>
      <c r="I99" s="125"/>
      <c r="J99" s="259" t="str">
        <f>'Gemensamma i utveckling'!I32</f>
        <v xml:space="preserve"> -</v>
      </c>
    </row>
    <row r="100" spans="3:10" s="101" customFormat="1" ht="15" hidden="1" customHeight="1" outlineLevel="1" x14ac:dyDescent="0.25">
      <c r="C100" s="117" t="str">
        <f>'Gemensamma i utveckling'!J1</f>
        <v xml:space="preserve">Hitta och jämför hjälpmedel på 1177 </v>
      </c>
      <c r="D100" s="124">
        <f>'Gemensamma i utveckling'!J18</f>
        <v>0</v>
      </c>
      <c r="E100" s="125"/>
      <c r="F100" s="103" t="str">
        <f>'Gemensamma i utveckling'!J30</f>
        <v>Ingen avs.förkl. Sannolikt finansiering utv.ram</v>
      </c>
      <c r="G100" s="125"/>
      <c r="H100" s="258" t="str">
        <f>'Gemensamma i utveckling'!J31</f>
        <v xml:space="preserve"> -</v>
      </c>
      <c r="I100" s="125"/>
      <c r="J100" s="259" t="str">
        <f>'Gemensamma i utveckling'!J32</f>
        <v xml:space="preserve"> -</v>
      </c>
    </row>
    <row r="101" spans="3:10" s="101" customFormat="1" ht="15" hidden="1" customHeight="1" outlineLevel="1" x14ac:dyDescent="0.25">
      <c r="C101" s="117" t="str">
        <f>'Gemensamma i utveckling'!K1</f>
        <v>Självbetjäning Hjälpmedel Via 1177</v>
      </c>
      <c r="D101" s="124">
        <f>'Gemensamma i utveckling'!K18</f>
        <v>0</v>
      </c>
      <c r="E101" s="125"/>
      <c r="F101" s="103" t="str">
        <f>'Gemensamma i utveckling'!K30</f>
        <v>Väntar på avsiktsförklaring</v>
      </c>
      <c r="G101" s="125"/>
      <c r="H101" s="258">
        <f>'Gemensamma i utveckling'!K31</f>
        <v>0</v>
      </c>
      <c r="I101" s="125"/>
      <c r="J101" s="259" t="str">
        <f>'Gemensamma i utveckling'!K32</f>
        <v xml:space="preserve"> -</v>
      </c>
    </row>
    <row r="102" spans="3:10" s="101" customFormat="1" ht="15" hidden="1" customHeight="1" outlineLevel="1" x14ac:dyDescent="0.25">
      <c r="C102" s="117">
        <f>'Gemensamma i utveckling'!L1</f>
        <v>0</v>
      </c>
      <c r="D102" s="124">
        <f>'Gemensamma i utveckling'!L18</f>
        <v>0</v>
      </c>
      <c r="E102" s="125"/>
      <c r="F102" s="103">
        <f>'Gemensamma i utveckling'!L30</f>
        <v>0</v>
      </c>
      <c r="G102" s="125"/>
      <c r="H102" s="258">
        <f>'Gemensamma i utveckling'!L31</f>
        <v>0</v>
      </c>
      <c r="I102" s="125"/>
      <c r="J102" s="259">
        <f>'Gemensamma i utveckling'!L32</f>
        <v>0</v>
      </c>
    </row>
    <row r="103" spans="3:10" s="101" customFormat="1" ht="15" hidden="1" customHeight="1" outlineLevel="1" x14ac:dyDescent="0.25">
      <c r="C103" s="117">
        <f>'Gemensamma i utveckling'!M1</f>
        <v>0</v>
      </c>
      <c r="D103" s="124">
        <f>'Gemensamma i utveckling'!M18</f>
        <v>0</v>
      </c>
      <c r="E103" s="125"/>
      <c r="F103" s="103">
        <f>'Gemensamma i utveckling'!M30</f>
        <v>0</v>
      </c>
      <c r="G103" s="125"/>
      <c r="H103" s="258">
        <f>'Gemensamma i utveckling'!M31</f>
        <v>0</v>
      </c>
      <c r="I103" s="125"/>
      <c r="J103" s="259">
        <f>'Gemensamma i utveckling'!M32</f>
        <v>0</v>
      </c>
    </row>
    <row r="104" spans="3:10" s="101" customFormat="1" ht="15" hidden="1" customHeight="1" outlineLevel="1" x14ac:dyDescent="0.25">
      <c r="C104" s="117">
        <f>'Gemensamma i utveckling'!N1</f>
        <v>0</v>
      </c>
      <c r="D104" s="124">
        <f>'Gemensamma i utveckling'!N18</f>
        <v>0</v>
      </c>
      <c r="E104" s="125"/>
      <c r="F104" s="103">
        <f>'Gemensamma i utveckling'!N30</f>
        <v>0</v>
      </c>
      <c r="G104" s="125"/>
      <c r="H104" s="258">
        <f>'Gemensamma i utveckling'!N31</f>
        <v>0</v>
      </c>
      <c r="I104" s="125"/>
      <c r="J104" s="259">
        <f>'Gemensamma i utveckling'!N32</f>
        <v>0</v>
      </c>
    </row>
    <row r="105" spans="3:10" s="101" customFormat="1" ht="15" hidden="1" customHeight="1" outlineLevel="1" x14ac:dyDescent="0.25">
      <c r="C105" s="117">
        <f>'Gemensamma i utveckling'!O1</f>
        <v>0</v>
      </c>
      <c r="D105" s="124">
        <f>'Gemensamma i utveckling'!O18</f>
        <v>0</v>
      </c>
      <c r="E105" s="125"/>
      <c r="F105" s="103">
        <f>'Gemensamma i utveckling'!O30</f>
        <v>0</v>
      </c>
      <c r="G105" s="125"/>
      <c r="H105" s="258">
        <f>'Gemensamma i utveckling'!O31</f>
        <v>0</v>
      </c>
      <c r="I105" s="125"/>
      <c r="J105" s="259">
        <f>'Gemensamma i utveckling'!O32</f>
        <v>0</v>
      </c>
    </row>
    <row r="106" spans="3:10" s="101" customFormat="1" ht="15" hidden="1" customHeight="1" outlineLevel="1" x14ac:dyDescent="0.25">
      <c r="C106" s="117">
        <f>'Gemensamma i utveckling'!P1</f>
        <v>0</v>
      </c>
      <c r="D106" s="124">
        <f>'Gemensamma i utveckling'!P18</f>
        <v>0</v>
      </c>
      <c r="E106" s="125"/>
      <c r="F106" s="103">
        <f>'Gemensamma i utveckling'!P30</f>
        <v>0</v>
      </c>
      <c r="G106" s="125"/>
      <c r="H106" s="258">
        <f>'Gemensamma i utveckling'!P31</f>
        <v>0</v>
      </c>
      <c r="I106" s="125"/>
      <c r="J106" s="259">
        <f>'Gemensamma i utveckling'!P32</f>
        <v>0</v>
      </c>
    </row>
    <row r="107" spans="3:10" s="101" customFormat="1" ht="15" hidden="1" customHeight="1" outlineLevel="1" x14ac:dyDescent="0.25">
      <c r="C107" s="117">
        <f>'Gemensamma i utveckling'!Q1</f>
        <v>0</v>
      </c>
      <c r="D107" s="124">
        <f>'Gemensamma i utveckling'!Q18</f>
        <v>0</v>
      </c>
      <c r="E107" s="125"/>
      <c r="F107" s="103">
        <f>'Gemensamma i utveckling'!Q30</f>
        <v>0</v>
      </c>
      <c r="G107" s="125"/>
      <c r="H107" s="258">
        <f>'Gemensamma i utveckling'!Q31</f>
        <v>0</v>
      </c>
      <c r="I107" s="125"/>
      <c r="J107" s="259">
        <f>'Gemensamma i utveckling'!Q32</f>
        <v>0</v>
      </c>
    </row>
    <row r="108" spans="3:10" s="101" customFormat="1" ht="15" hidden="1" customHeight="1" outlineLevel="1" x14ac:dyDescent="0.25">
      <c r="C108" s="117">
        <f>'Gemensamma i utveckling'!R1</f>
        <v>0</v>
      </c>
      <c r="D108" s="124">
        <f>'Gemensamma i utveckling'!R18</f>
        <v>0</v>
      </c>
      <c r="E108" s="125"/>
      <c r="F108" s="103">
        <f>'Gemensamma i utveckling'!R30</f>
        <v>0</v>
      </c>
      <c r="G108" s="125"/>
      <c r="H108" s="258">
        <f>'Gemensamma i utveckling'!R31</f>
        <v>0</v>
      </c>
      <c r="I108" s="125"/>
      <c r="J108" s="259">
        <f>'Gemensamma i utveckling'!R32</f>
        <v>0</v>
      </c>
    </row>
    <row r="109" spans="3:10" s="101" customFormat="1" ht="15" hidden="1" customHeight="1" outlineLevel="1" x14ac:dyDescent="0.25">
      <c r="C109" s="117">
        <f>'Gemensamma i utveckling'!S1</f>
        <v>0</v>
      </c>
      <c r="D109" s="124">
        <f>'Gemensamma i utveckling'!S18</f>
        <v>0</v>
      </c>
      <c r="E109" s="125"/>
      <c r="F109" s="103">
        <f>'Gemensamma i utveckling'!S30</f>
        <v>0</v>
      </c>
      <c r="G109" s="125"/>
      <c r="H109" s="258">
        <f>'Gemensamma i utveckling'!S31</f>
        <v>0</v>
      </c>
      <c r="I109" s="125"/>
      <c r="J109" s="259">
        <f>'Gemensamma i utveckling'!S32</f>
        <v>0</v>
      </c>
    </row>
    <row r="110" spans="3:10" s="101" customFormat="1" ht="15" hidden="1" customHeight="1" outlineLevel="1" x14ac:dyDescent="0.25">
      <c r="C110" s="117">
        <f>'Gemensamma i utveckling'!T1</f>
        <v>0</v>
      </c>
      <c r="D110" s="124">
        <f>'Gemensamma i utveckling'!T18</f>
        <v>0</v>
      </c>
      <c r="E110" s="125"/>
      <c r="F110" s="103">
        <f>'Gemensamma i utveckling'!T30</f>
        <v>0</v>
      </c>
      <c r="G110" s="125"/>
      <c r="H110" s="258">
        <f>'Gemensamma i utveckling'!T31</f>
        <v>0</v>
      </c>
      <c r="I110" s="125"/>
      <c r="J110" s="259">
        <f>'Gemensamma i utveckling'!T32</f>
        <v>0</v>
      </c>
    </row>
    <row r="111" spans="3:10" s="101" customFormat="1" ht="15" hidden="1" customHeight="1" outlineLevel="1" x14ac:dyDescent="0.25">
      <c r="C111" s="117">
        <f>'Gemensamma i utveckling'!U1</f>
        <v>0</v>
      </c>
      <c r="D111" s="124">
        <f>'Gemensamma i utveckling'!U18</f>
        <v>0</v>
      </c>
      <c r="E111" s="125"/>
      <c r="F111" s="103">
        <f>'Gemensamma i utveckling'!U30</f>
        <v>0</v>
      </c>
      <c r="G111" s="125"/>
      <c r="H111" s="258">
        <f>'Gemensamma i utveckling'!U31</f>
        <v>0</v>
      </c>
      <c r="I111" s="125"/>
      <c r="J111" s="259">
        <f>'Gemensamma i utveckling'!U32</f>
        <v>0</v>
      </c>
    </row>
    <row r="112" spans="3:10" s="101" customFormat="1" ht="15" hidden="1" customHeight="1" outlineLevel="1" x14ac:dyDescent="0.25">
      <c r="C112" s="117">
        <f>'Gemensamma i utveckling'!V1</f>
        <v>0</v>
      </c>
      <c r="D112" s="124">
        <f>'Gemensamma i utveckling'!V18</f>
        <v>0</v>
      </c>
      <c r="E112" s="125"/>
      <c r="F112" s="103">
        <f>'Gemensamma i utveckling'!V30</f>
        <v>0</v>
      </c>
      <c r="G112" s="125"/>
      <c r="H112" s="258">
        <f>'Gemensamma i utveckling'!V31</f>
        <v>0</v>
      </c>
      <c r="I112" s="125"/>
      <c r="J112" s="259">
        <f>'Gemensamma i utveckling'!V32</f>
        <v>0</v>
      </c>
    </row>
    <row r="113" spans="3:10" ht="15" hidden="1" customHeight="1" outlineLevel="1" thickBot="1" x14ac:dyDescent="0.3">
      <c r="C113" s="127">
        <f>'Gemensamma i utveckling'!W1</f>
        <v>0</v>
      </c>
      <c r="D113" s="128">
        <f>'Gemensamma i utveckling'!W18</f>
        <v>0</v>
      </c>
      <c r="E113" s="129"/>
      <c r="F113" s="104">
        <f>'Gemensamma i utveckling'!W30</f>
        <v>0</v>
      </c>
      <c r="G113" s="129"/>
      <c r="H113" s="261">
        <f>'Gemensamma i utveckling'!W31</f>
        <v>0</v>
      </c>
      <c r="I113" s="129"/>
      <c r="J113" s="262">
        <f>'Gemensamma i utveckling'!W32</f>
        <v>0</v>
      </c>
    </row>
    <row r="114" spans="3:10" hidden="1" outlineLevel="1" x14ac:dyDescent="0.25">
      <c r="C114" s="125"/>
      <c r="D114" s="124"/>
      <c r="E114" s="125"/>
      <c r="F114" s="125"/>
      <c r="G114" s="125"/>
      <c r="H114" s="125"/>
      <c r="I114" s="125"/>
      <c r="J114" s="125"/>
    </row>
    <row r="115" spans="3:10" ht="15.75" collapsed="1" thickBot="1" x14ac:dyDescent="0.3">
      <c r="C115" s="131"/>
      <c r="D115" s="131"/>
      <c r="E115" s="131"/>
      <c r="F115" s="131"/>
      <c r="G115" s="131"/>
      <c r="H115" s="131"/>
      <c r="I115" s="131"/>
      <c r="J115" s="131"/>
    </row>
    <row r="116" spans="3:10" ht="21" x14ac:dyDescent="0.25">
      <c r="C116" s="118" t="s">
        <v>63</v>
      </c>
      <c r="D116" s="119">
        <f>SUM(D117:D145)</f>
        <v>1240207.5852365985</v>
      </c>
      <c r="E116" s="120"/>
      <c r="F116" s="120" t="s">
        <v>43</v>
      </c>
      <c r="G116" s="120"/>
      <c r="H116" s="120"/>
      <c r="I116" s="120"/>
      <c r="J116" s="133"/>
    </row>
    <row r="117" spans="3:10" hidden="1" outlineLevel="1" x14ac:dyDescent="0.25">
      <c r="C117" s="117" t="str">
        <f>'Valbara i utveckling'!F1</f>
        <v>Terminologi- tjänst NY!</v>
      </c>
      <c r="D117" s="124">
        <f>'Valbara i utveckling'!F18</f>
        <v>277139.41171249846</v>
      </c>
      <c r="E117" s="125"/>
      <c r="F117" s="125" t="str">
        <f>'Valbara i utveckling'!F30</f>
        <v>Kvartal förskott</v>
      </c>
      <c r="G117" s="125"/>
      <c r="H117" s="125" t="str">
        <f>'Valbara i utveckling'!F31</f>
        <v>Dec,Mar,Jun,Sep</v>
      </c>
      <c r="I117" s="125"/>
      <c r="J117" s="126">
        <f>'Valbara i utveckling'!F32</f>
        <v>0</v>
      </c>
    </row>
    <row r="118" spans="3:10" hidden="1" outlineLevel="1" x14ac:dyDescent="0.25">
      <c r="C118" s="117" t="str">
        <f>'Valbara i utveckling'!J1</f>
        <v xml:space="preserve"> Verksamhetsstöd 1177 Vårdguiden på telefon</v>
      </c>
      <c r="D118" s="124">
        <f>'Valbara i utveckling'!J18</f>
        <v>963068.17352409998</v>
      </c>
      <c r="E118" s="125"/>
      <c r="F118" s="125" t="str">
        <f>'Valbara i utveckling'!J30</f>
        <v>Kvartal förskott</v>
      </c>
      <c r="G118" s="125"/>
      <c r="H118" s="125" t="str">
        <f>'Valbara i utveckling'!J31</f>
        <v>Dec,Mar,Jun,Sep</v>
      </c>
      <c r="I118" s="125"/>
      <c r="J118" s="137">
        <f>'Valbara i utveckling'!J32</f>
        <v>0</v>
      </c>
    </row>
    <row r="119" spans="3:10" hidden="1" outlineLevel="1" x14ac:dyDescent="0.25">
      <c r="C119" s="117" t="str">
        <f>'Valbara i utveckling'!N1</f>
        <v>Statistiktjänst export</v>
      </c>
      <c r="D119" s="124">
        <f>'Valbara i utveckling'!N18</f>
        <v>0</v>
      </c>
      <c r="E119" s="125"/>
      <c r="F119" s="125" t="str">
        <f>'Valbara i utveckling'!N30</f>
        <v>Kvartal förskott</v>
      </c>
      <c r="G119" s="125"/>
      <c r="H119" s="125" t="str">
        <f>'Valbara i utveckling'!N31</f>
        <v>Dec,Mar,Jun,Sep</v>
      </c>
      <c r="I119" s="125"/>
      <c r="J119" s="137" t="str">
        <f>'Valbara i utveckling'!N32</f>
        <v>I förvaltning Q2-23</v>
      </c>
    </row>
    <row r="120" spans="3:10" hidden="1" outlineLevel="1" x14ac:dyDescent="0.25">
      <c r="C120" s="117" t="str">
        <f>'Valbara i utveckling'!R1</f>
        <v>Utvidgning Underskriftstjänst</v>
      </c>
      <c r="D120" s="124">
        <f>'Valbara i utveckling'!R18</f>
        <v>0</v>
      </c>
      <c r="E120" s="125"/>
      <c r="F120" s="125" t="str">
        <f>'Valbara i utveckling'!R30</f>
        <v>Väntar avsiktsförklaring</v>
      </c>
      <c r="G120" s="125"/>
      <c r="H120" s="125">
        <f>'Valbara i utveckling'!R31</f>
        <v>0</v>
      </c>
      <c r="I120" s="125"/>
      <c r="J120" s="137">
        <f>'Valbara i utveckling'!R32</f>
        <v>0</v>
      </c>
    </row>
    <row r="121" spans="3:10" hidden="1" outlineLevel="1" x14ac:dyDescent="0.25">
      <c r="C121" s="117" t="str">
        <f>'Valbara i utveckling'!V1</f>
        <v>ViSam</v>
      </c>
      <c r="D121" s="124">
        <f>'Valbara i utveckling'!V18</f>
        <v>0</v>
      </c>
      <c r="E121" s="125"/>
      <c r="F121" s="103" t="str">
        <f>'Valbara i utveckling'!V30</f>
        <v>Väntar avsiktsförklaring</v>
      </c>
      <c r="G121" s="125"/>
      <c r="H121" s="103">
        <f>'Valbara i utveckling'!V31</f>
        <v>0</v>
      </c>
      <c r="I121" s="125"/>
      <c r="J121" s="137">
        <f>'Valbara i utveckling'!V32</f>
        <v>0</v>
      </c>
    </row>
    <row r="122" spans="3:10" hidden="1" outlineLevel="1" x14ac:dyDescent="0.25">
      <c r="C122" s="117" t="str">
        <f>'Valbara i utveckling'!Z1</f>
        <v>Symtombedömning och hänvisning plattform</v>
      </c>
      <c r="D122" s="124">
        <f>'Valbara i utveckling'!Z18</f>
        <v>0</v>
      </c>
      <c r="E122" s="125"/>
      <c r="F122" s="125" t="str">
        <f>'Valbara i utveckling'!Z30</f>
        <v>Faktureras ej 2023</v>
      </c>
      <c r="G122" s="125"/>
      <c r="H122" s="125">
        <f>'Valbara i utveckling'!Z31</f>
        <v>0</v>
      </c>
      <c r="I122" s="125"/>
      <c r="J122" s="137">
        <f>'Valbara i utveckling'!Z32</f>
        <v>0</v>
      </c>
    </row>
    <row r="123" spans="3:10" hidden="1" outlineLevel="1" x14ac:dyDescent="0.25">
      <c r="C123" s="117">
        <f>'Valbara i utveckling'!AD1</f>
        <v>0</v>
      </c>
      <c r="D123" s="124">
        <f>'Valbara i utveckling'!AD18</f>
        <v>0</v>
      </c>
      <c r="E123" s="125"/>
      <c r="F123" s="125">
        <f>'Valbara i utveckling'!AD30</f>
        <v>0</v>
      </c>
      <c r="G123" s="125"/>
      <c r="H123" s="125">
        <f>'Valbara i utveckling'!AD31</f>
        <v>0</v>
      </c>
      <c r="I123" s="125"/>
      <c r="J123" s="137">
        <f>'Valbara i utveckling'!AD32</f>
        <v>0</v>
      </c>
    </row>
    <row r="124" spans="3:10" hidden="1" outlineLevel="1" x14ac:dyDescent="0.25">
      <c r="C124" s="117">
        <f>'Valbara i utveckling'!AH1</f>
        <v>0</v>
      </c>
      <c r="D124" s="124">
        <f>'Valbara i utveckling'!AH18</f>
        <v>0</v>
      </c>
      <c r="E124" s="125"/>
      <c r="F124" s="125">
        <f>'Valbara i utveckling'!AH30</f>
        <v>0</v>
      </c>
      <c r="G124" s="125"/>
      <c r="H124" s="125">
        <f>'Valbara i utveckling'!AH31</f>
        <v>0</v>
      </c>
      <c r="I124" s="125"/>
      <c r="J124" s="137">
        <f>'Valbara i utveckling'!AH32</f>
        <v>0</v>
      </c>
    </row>
    <row r="125" spans="3:10" hidden="1" outlineLevel="1" x14ac:dyDescent="0.25">
      <c r="C125" s="117">
        <f>'Valbara i utveckling'!AL1</f>
        <v>0</v>
      </c>
      <c r="D125" s="124">
        <f>'Valbara i utveckling'!AL18</f>
        <v>0</v>
      </c>
      <c r="E125" s="125"/>
      <c r="F125" s="125">
        <f>'Valbara i utveckling'!AL30</f>
        <v>0</v>
      </c>
      <c r="G125" s="125"/>
      <c r="H125" s="125">
        <f>'Valbara i utveckling'!AL31</f>
        <v>0</v>
      </c>
      <c r="I125" s="125"/>
      <c r="J125" s="137">
        <f>'Valbara i utveckling'!AL32</f>
        <v>0</v>
      </c>
    </row>
    <row r="126" spans="3:10" hidden="1" outlineLevel="1" x14ac:dyDescent="0.25">
      <c r="C126" s="117">
        <f>'Valbara i utveckling'!AP1</f>
        <v>0</v>
      </c>
      <c r="D126" s="124">
        <f>'Valbara i utveckling'!AP18</f>
        <v>0</v>
      </c>
      <c r="E126" s="125"/>
      <c r="F126" s="125">
        <f>'Valbara i utveckling'!AP30</f>
        <v>0</v>
      </c>
      <c r="G126" s="125"/>
      <c r="H126" s="125">
        <f>'Valbara i utveckling'!AP31</f>
        <v>0</v>
      </c>
      <c r="I126" s="125"/>
      <c r="J126" s="137">
        <f>'Valbara i utveckling'!AP32</f>
        <v>0</v>
      </c>
    </row>
    <row r="127" spans="3:10" hidden="1" outlineLevel="1" x14ac:dyDescent="0.25">
      <c r="C127" s="117">
        <f>'Valbara i utveckling'!AT1</f>
        <v>0</v>
      </c>
      <c r="D127" s="124">
        <f>'Valbara i utveckling'!AT18</f>
        <v>0</v>
      </c>
      <c r="E127" s="125"/>
      <c r="F127" s="125">
        <f>'Valbara i utveckling'!AT30</f>
        <v>0</v>
      </c>
      <c r="G127" s="125"/>
      <c r="H127" s="125">
        <f>'Valbara i utveckling'!AT31</f>
        <v>0</v>
      </c>
      <c r="I127" s="125"/>
      <c r="J127" s="137">
        <f>'Valbara i utveckling'!AT32</f>
        <v>0</v>
      </c>
    </row>
    <row r="128" spans="3:10" hidden="1" outlineLevel="1" x14ac:dyDescent="0.25">
      <c r="C128" s="117">
        <f>'Valbara i utveckling'!AX1</f>
        <v>0</v>
      </c>
      <c r="D128" s="124">
        <f>'Valbara i utveckling'!AX18</f>
        <v>0</v>
      </c>
      <c r="E128" s="125"/>
      <c r="F128" s="125">
        <f>'Valbara i utveckling'!AX30</f>
        <v>0</v>
      </c>
      <c r="G128" s="125"/>
      <c r="H128" s="125">
        <f>'Valbara i utveckling'!AX31</f>
        <v>0</v>
      </c>
      <c r="I128" s="125"/>
      <c r="J128" s="137">
        <f>'Valbara i utveckling'!AX32</f>
        <v>0</v>
      </c>
    </row>
    <row r="129" spans="3:10" hidden="1" outlineLevel="1" x14ac:dyDescent="0.25">
      <c r="C129" s="117">
        <f>'Valbara i utveckling'!BB1</f>
        <v>0</v>
      </c>
      <c r="D129" s="124">
        <f>'Valbara i utveckling'!BB18</f>
        <v>0</v>
      </c>
      <c r="E129" s="125"/>
      <c r="F129" s="125">
        <f>'Valbara i utveckling'!BB30</f>
        <v>0</v>
      </c>
      <c r="G129" s="125"/>
      <c r="H129" s="125">
        <f>'Valbara i utveckling'!BB31</f>
        <v>0</v>
      </c>
      <c r="I129" s="125"/>
      <c r="J129" s="137">
        <f>'Valbara i utveckling'!BB32</f>
        <v>0</v>
      </c>
    </row>
    <row r="130" spans="3:10" hidden="1" outlineLevel="1" x14ac:dyDescent="0.25">
      <c r="C130" s="117">
        <f>'Valbara i utveckling'!BF1</f>
        <v>0</v>
      </c>
      <c r="D130" s="124">
        <f>'Valbara i utveckling'!BF18</f>
        <v>0</v>
      </c>
      <c r="E130" s="125"/>
      <c r="F130" s="125">
        <f>'Valbara i utveckling'!BF30</f>
        <v>0</v>
      </c>
      <c r="G130" s="125"/>
      <c r="H130" s="125">
        <f>'Valbara i utveckling'!BF31</f>
        <v>0</v>
      </c>
      <c r="I130" s="125"/>
      <c r="J130" s="137">
        <f>'Valbara i utveckling'!BF32</f>
        <v>0</v>
      </c>
    </row>
    <row r="131" spans="3:10" ht="15" hidden="1" customHeight="1" outlineLevel="1" x14ac:dyDescent="0.25">
      <c r="C131" s="117">
        <f>'Valbara i utveckling'!BJ1</f>
        <v>0</v>
      </c>
      <c r="D131" s="124">
        <f>'Valbara i utveckling'!BJ18</f>
        <v>0</v>
      </c>
      <c r="E131" s="125"/>
      <c r="F131" s="125">
        <f>'Valbara i utveckling'!BJ30</f>
        <v>0</v>
      </c>
      <c r="G131" s="125"/>
      <c r="H131" s="125">
        <f>'Valbara i utveckling'!BJ31</f>
        <v>0</v>
      </c>
      <c r="I131" s="125"/>
      <c r="J131" s="137">
        <f>'Valbara i utveckling'!BJ32</f>
        <v>0</v>
      </c>
    </row>
    <row r="132" spans="3:10" ht="15" hidden="1" customHeight="1" outlineLevel="1" x14ac:dyDescent="0.25">
      <c r="C132" s="117">
        <f>'Valbara i utveckling'!BN1</f>
        <v>0</v>
      </c>
      <c r="D132" s="124">
        <f>'Valbara i utveckling'!BN18</f>
        <v>0</v>
      </c>
      <c r="E132" s="125"/>
      <c r="F132" s="125">
        <f>'Valbara i utveckling'!BN30</f>
        <v>0</v>
      </c>
      <c r="G132" s="125"/>
      <c r="H132" s="125">
        <f>'Valbara i utveckling'!BN31</f>
        <v>0</v>
      </c>
      <c r="I132" s="125"/>
      <c r="J132" s="137">
        <f>'Valbara i utveckling'!BN32</f>
        <v>0</v>
      </c>
    </row>
    <row r="133" spans="3:10" ht="15" hidden="1" customHeight="1" outlineLevel="1" x14ac:dyDescent="0.25">
      <c r="C133" s="117">
        <f>'Valbara i utveckling'!BR1</f>
        <v>0</v>
      </c>
      <c r="D133" s="124">
        <f>'Valbara i utveckling'!BR18</f>
        <v>0</v>
      </c>
      <c r="E133" s="125"/>
      <c r="F133" s="125">
        <f>'Valbara i utveckling'!BR30</f>
        <v>0</v>
      </c>
      <c r="G133" s="125"/>
      <c r="H133" s="125">
        <f>'Valbara i utveckling'!BR31</f>
        <v>0</v>
      </c>
      <c r="I133" s="125"/>
      <c r="J133" s="126">
        <f>'Valbara i utveckling'!BR32</f>
        <v>0</v>
      </c>
    </row>
    <row r="134" spans="3:10" ht="15" hidden="1" customHeight="1" outlineLevel="1" x14ac:dyDescent="0.25">
      <c r="C134" s="117">
        <f>'Valbara i utveckling'!BV1</f>
        <v>0</v>
      </c>
      <c r="D134" s="124">
        <f>'Valbara i utveckling'!BV18</f>
        <v>0</v>
      </c>
      <c r="E134" s="125"/>
      <c r="F134" s="125">
        <f>'Valbara i utveckling'!BV30</f>
        <v>0</v>
      </c>
      <c r="G134" s="125"/>
      <c r="H134" s="125">
        <f>'Valbara i utveckling'!BV31</f>
        <v>0</v>
      </c>
      <c r="I134" s="125"/>
      <c r="J134" s="126">
        <f>'Valbara i utveckling'!BV32</f>
        <v>0</v>
      </c>
    </row>
    <row r="135" spans="3:10" ht="15" hidden="1" customHeight="1" outlineLevel="1" x14ac:dyDescent="0.25">
      <c r="C135" s="117">
        <f>'Valbara i utveckling'!BZ1</f>
        <v>0</v>
      </c>
      <c r="D135" s="124">
        <f>'Valbara i utveckling'!BZ18</f>
        <v>0</v>
      </c>
      <c r="E135" s="125"/>
      <c r="F135" s="125">
        <f>'Valbara i utveckling'!BZ30</f>
        <v>0</v>
      </c>
      <c r="G135" s="125"/>
      <c r="H135" s="125">
        <f>'Valbara i utveckling'!BZ31</f>
        <v>0</v>
      </c>
      <c r="I135" s="125"/>
      <c r="J135" s="126">
        <f>'Valbara i utveckling'!BZ32</f>
        <v>0</v>
      </c>
    </row>
    <row r="136" spans="3:10" ht="15" hidden="1" customHeight="1" outlineLevel="1" x14ac:dyDescent="0.25">
      <c r="C136" s="263">
        <f>'Valbara i utveckling'!CD1</f>
        <v>0</v>
      </c>
      <c r="D136" s="124">
        <f>'Valbara i utveckling'!CD18</f>
        <v>0</v>
      </c>
      <c r="E136" s="95"/>
      <c r="F136" s="95">
        <f>'Valbara i utveckling'!CD30</f>
        <v>0</v>
      </c>
      <c r="G136" s="95"/>
      <c r="H136" s="95">
        <f>'Valbara i utveckling'!CD31</f>
        <v>0</v>
      </c>
      <c r="I136" s="95"/>
      <c r="J136" s="264">
        <f>'Valbara i utveckling'!CD32</f>
        <v>0</v>
      </c>
    </row>
    <row r="137" spans="3:10" ht="15" hidden="1" customHeight="1" outlineLevel="1" x14ac:dyDescent="0.25">
      <c r="C137" s="263">
        <f>'Valbara i utveckling'!CH1</f>
        <v>0</v>
      </c>
      <c r="D137" s="124">
        <f>'Valbara i utveckling'!CH18</f>
        <v>0</v>
      </c>
      <c r="E137" s="95"/>
      <c r="F137" s="95">
        <f>'Valbara i utveckling'!CH30</f>
        <v>0</v>
      </c>
      <c r="G137" s="95"/>
      <c r="H137" s="95">
        <f>'Valbara i utveckling'!CH31</f>
        <v>0</v>
      </c>
      <c r="I137" s="95"/>
      <c r="J137" s="264">
        <f>'Valbara i utveckling'!CH32</f>
        <v>0</v>
      </c>
    </row>
    <row r="138" spans="3:10" ht="15" hidden="1" customHeight="1" outlineLevel="1" x14ac:dyDescent="0.25">
      <c r="C138" s="263">
        <f>'Valbara i utveckling'!CL1</f>
        <v>0</v>
      </c>
      <c r="D138" s="124">
        <f>'Valbara i utveckling'!CL18</f>
        <v>0</v>
      </c>
      <c r="E138" s="95"/>
      <c r="F138" s="95">
        <f>'Valbara i utveckling'!CL30</f>
        <v>0</v>
      </c>
      <c r="G138" s="95"/>
      <c r="H138" s="95">
        <f>'Valbara i utveckling'!CL31</f>
        <v>0</v>
      </c>
      <c r="I138" s="95"/>
      <c r="J138" s="264">
        <f>'Valbara i utveckling'!CL32</f>
        <v>0</v>
      </c>
    </row>
    <row r="139" spans="3:10" ht="15" hidden="1" customHeight="1" outlineLevel="1" x14ac:dyDescent="0.25">
      <c r="C139" s="263">
        <f>'Valbara i utveckling'!CP1</f>
        <v>0</v>
      </c>
      <c r="D139" s="124">
        <f>'Valbara i utveckling'!CP18</f>
        <v>0</v>
      </c>
      <c r="E139" s="95"/>
      <c r="F139" s="95">
        <f>'Valbara i utveckling'!CP30</f>
        <v>0</v>
      </c>
      <c r="G139" s="95"/>
      <c r="H139" s="95">
        <f>'Valbara i utveckling'!CP31</f>
        <v>0</v>
      </c>
      <c r="I139" s="95"/>
      <c r="J139" s="264">
        <f>'Valbara i utveckling'!CP32</f>
        <v>0</v>
      </c>
    </row>
    <row r="140" spans="3:10" ht="15" hidden="1" customHeight="1" outlineLevel="1" x14ac:dyDescent="0.25">
      <c r="C140" s="263">
        <f>'Valbara i utveckling'!CT1</f>
        <v>0</v>
      </c>
      <c r="D140" s="124">
        <f>'Valbara i utveckling'!CT18</f>
        <v>0</v>
      </c>
      <c r="E140" s="95"/>
      <c r="F140" s="95">
        <f>'Valbara i utveckling'!CT30</f>
        <v>0</v>
      </c>
      <c r="G140" s="95"/>
      <c r="H140" s="95">
        <f>'Valbara i utveckling'!CT31</f>
        <v>0</v>
      </c>
      <c r="I140" s="95"/>
      <c r="J140" s="264">
        <f>'Valbara i utveckling'!CT32</f>
        <v>0</v>
      </c>
    </row>
    <row r="141" spans="3:10" ht="15" hidden="1" customHeight="1" outlineLevel="1" x14ac:dyDescent="0.25">
      <c r="C141" s="263">
        <f>'Valbara i utveckling'!CX1</f>
        <v>0</v>
      </c>
      <c r="D141" s="124">
        <f>'Valbara i utveckling'!CX18</f>
        <v>0</v>
      </c>
      <c r="E141" s="95"/>
      <c r="F141" s="95">
        <f>'Valbara i utveckling'!CX30</f>
        <v>0</v>
      </c>
      <c r="G141" s="95"/>
      <c r="H141" s="95">
        <f>'Valbara i utveckling'!CX31</f>
        <v>0</v>
      </c>
      <c r="I141" s="95"/>
      <c r="J141" s="264">
        <f>'Valbara i utveckling'!CX32</f>
        <v>0</v>
      </c>
    </row>
    <row r="142" spans="3:10" ht="15" hidden="1" customHeight="1" outlineLevel="1" x14ac:dyDescent="0.25">
      <c r="C142" s="263">
        <f>'Valbara i utveckling'!DB1</f>
        <v>0</v>
      </c>
      <c r="D142" s="124">
        <f>'Valbara i utveckling'!DB18</f>
        <v>0</v>
      </c>
      <c r="E142" s="95"/>
      <c r="F142" s="95">
        <f>'Valbara i utveckling'!DB30</f>
        <v>0</v>
      </c>
      <c r="G142" s="95"/>
      <c r="H142" s="95">
        <f>'Valbara i utveckling'!DB31</f>
        <v>0</v>
      </c>
      <c r="I142" s="95"/>
      <c r="J142" s="264">
        <f>'Valbara i utveckling'!DB32</f>
        <v>0</v>
      </c>
    </row>
    <row r="143" spans="3:10" ht="15" hidden="1" customHeight="1" outlineLevel="1" x14ac:dyDescent="0.25">
      <c r="C143" s="263">
        <f>'Valbara i utveckling'!DF1</f>
        <v>0</v>
      </c>
      <c r="D143" s="124">
        <f>'Valbara i utveckling'!DF18</f>
        <v>0</v>
      </c>
      <c r="E143" s="95"/>
      <c r="F143" s="95">
        <f>'Valbara i utveckling'!DF30</f>
        <v>0</v>
      </c>
      <c r="G143" s="95"/>
      <c r="H143" s="95">
        <f>'Valbara i utveckling'!DF31</f>
        <v>0</v>
      </c>
      <c r="I143" s="95"/>
      <c r="J143" s="264">
        <f>'Valbara i utveckling'!DF32</f>
        <v>0</v>
      </c>
    </row>
    <row r="144" spans="3:10" ht="15" hidden="1" customHeight="1" outlineLevel="1" x14ac:dyDescent="0.25">
      <c r="C144" s="263">
        <f>'Valbara i utveckling'!DJ1</f>
        <v>0</v>
      </c>
      <c r="D144" s="124">
        <f>'Valbara i utveckling'!DJ18</f>
        <v>0</v>
      </c>
      <c r="E144" s="95"/>
      <c r="F144" s="95">
        <f>'Valbara i utveckling'!DJ30</f>
        <v>0</v>
      </c>
      <c r="G144" s="95"/>
      <c r="H144" s="95">
        <f>'Valbara i utveckling'!DJ31</f>
        <v>0</v>
      </c>
      <c r="I144" s="95"/>
      <c r="J144" s="264">
        <f>'Valbara i utveckling'!DJ32</f>
        <v>0</v>
      </c>
    </row>
    <row r="145" spans="3:10" ht="15" hidden="1" customHeight="1" outlineLevel="1" thickBot="1" x14ac:dyDescent="0.3">
      <c r="C145" s="265">
        <f>'Valbara i utveckling'!DN1</f>
        <v>0</v>
      </c>
      <c r="D145" s="128">
        <f>'Valbara i utveckling'!DN18</f>
        <v>0</v>
      </c>
      <c r="E145" s="266"/>
      <c r="F145" s="266">
        <f>'Valbara i utveckling'!DN30</f>
        <v>0</v>
      </c>
      <c r="G145" s="266"/>
      <c r="H145" s="266">
        <f>'Valbara i utveckling'!DN31</f>
        <v>0</v>
      </c>
      <c r="I145" s="266"/>
      <c r="J145" s="267">
        <f>'Valbara i utveckling'!DN32</f>
        <v>0</v>
      </c>
    </row>
    <row r="146" spans="3:10" hidden="1" outlineLevel="1" x14ac:dyDescent="0.25">
      <c r="C146" s="131"/>
      <c r="D146" s="131"/>
      <c r="E146" s="131"/>
      <c r="F146" s="131"/>
      <c r="G146" s="131"/>
      <c r="H146" s="131"/>
      <c r="I146" s="131"/>
      <c r="J146" s="131"/>
    </row>
    <row r="147" spans="3:10" collapsed="1" x14ac:dyDescent="0.25">
      <c r="C147" s="131"/>
      <c r="D147" s="131"/>
      <c r="E147" s="131"/>
      <c r="F147" s="131"/>
      <c r="G147" s="131"/>
      <c r="H147" s="131"/>
      <c r="I147" s="131"/>
      <c r="J147" s="131"/>
    </row>
  </sheetData>
  <mergeCells count="3">
    <mergeCell ref="C2:J2"/>
    <mergeCell ref="A3:A7"/>
    <mergeCell ref="C3:J3"/>
  </mergeCells>
  <conditionalFormatting sqref="D8:D40">
    <cfRule type="cellIs" dxfId="31" priority="7" operator="equal">
      <formula>0</formula>
    </cfRule>
  </conditionalFormatting>
  <conditionalFormatting sqref="D55">
    <cfRule type="cellIs" dxfId="30" priority="2" operator="equal">
      <formula>0</formula>
    </cfRule>
  </conditionalFormatting>
  <conditionalFormatting sqref="D41:D54">
    <cfRule type="cellIs" dxfId="29" priority="1" operator="equal">
      <formula>0</formula>
    </cfRule>
  </conditionalFormatting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63CE11-D97C-42C8-83AA-DCDA10822CA9}">
  <sheetPr>
    <tabColor rgb="FF92D050"/>
  </sheetPr>
  <dimension ref="A1:K147"/>
  <sheetViews>
    <sheetView showZeros="0" workbookViewId="0">
      <selection activeCell="C68" sqref="C68"/>
    </sheetView>
  </sheetViews>
  <sheetFormatPr defaultRowHeight="15" outlineLevelRow="1" x14ac:dyDescent="0.25"/>
  <cols>
    <col min="1" max="1" width="21" customWidth="1"/>
    <col min="3" max="3" width="44.85546875" bestFit="1" customWidth="1"/>
    <col min="4" max="4" width="26.140625" customWidth="1"/>
    <col min="6" max="6" width="28.85546875" customWidth="1"/>
    <col min="7" max="7" width="5.28515625" customWidth="1"/>
    <col min="8" max="8" width="21.7109375" bestFit="1" customWidth="1"/>
    <col min="9" max="9" width="4.7109375" customWidth="1"/>
    <col min="10" max="10" width="24.28515625" bestFit="1" customWidth="1"/>
    <col min="11" max="11" width="4.7109375" customWidth="1"/>
  </cols>
  <sheetData>
    <row r="1" spans="1:11" ht="40.700000000000003" customHeight="1" thickBot="1" x14ac:dyDescent="0.55000000000000004">
      <c r="C1" s="60" t="str">
        <f>'Gemensamma Tjänster'!B20</f>
        <v>Västra Götalandsregionen</v>
      </c>
    </row>
    <row r="2" spans="1:11" ht="92.25" customHeight="1" x14ac:dyDescent="0.4">
      <c r="C2" s="341" t="s">
        <v>64</v>
      </c>
      <c r="D2" s="342"/>
      <c r="E2" s="342"/>
      <c r="F2" s="342"/>
      <c r="G2" s="342"/>
      <c r="H2" s="342"/>
      <c r="I2" s="342"/>
      <c r="J2" s="343"/>
    </row>
    <row r="3" spans="1:11" ht="21.75" customHeight="1" thickBot="1" x14ac:dyDescent="0.3">
      <c r="A3" s="347" t="s">
        <v>45</v>
      </c>
      <c r="C3" s="344" t="s">
        <v>46</v>
      </c>
      <c r="D3" s="345"/>
      <c r="E3" s="345"/>
      <c r="F3" s="345"/>
      <c r="G3" s="345"/>
      <c r="H3" s="345"/>
      <c r="I3" s="345"/>
      <c r="J3" s="346"/>
    </row>
    <row r="4" spans="1:11" x14ac:dyDescent="0.25">
      <c r="A4" s="347"/>
    </row>
    <row r="5" spans="1:11" ht="15.75" x14ac:dyDescent="0.25">
      <c r="A5" s="347"/>
      <c r="D5" s="53" t="s">
        <v>198</v>
      </c>
      <c r="E5" s="58"/>
      <c r="F5" s="53"/>
      <c r="G5" s="53"/>
      <c r="H5" s="59"/>
      <c r="I5" s="53"/>
      <c r="J5" s="53"/>
      <c r="K5" s="7"/>
    </row>
    <row r="6" spans="1:11" ht="15.75" thickBot="1" x14ac:dyDescent="0.3">
      <c r="A6" s="347"/>
    </row>
    <row r="7" spans="1:11" ht="30" x14ac:dyDescent="0.25">
      <c r="A7" s="347"/>
      <c r="C7" s="118" t="s">
        <v>34</v>
      </c>
      <c r="D7" s="119">
        <f>SUM(D8:D55)</f>
        <v>107390536.19698979</v>
      </c>
      <c r="E7" s="120"/>
      <c r="F7" s="121" t="s">
        <v>40</v>
      </c>
      <c r="G7" s="121"/>
      <c r="H7" s="106" t="s">
        <v>41</v>
      </c>
      <c r="I7" s="122"/>
      <c r="J7" s="123" t="s">
        <v>50</v>
      </c>
      <c r="K7" s="54"/>
    </row>
    <row r="8" spans="1:11" ht="15" hidden="1" customHeight="1" outlineLevel="1" x14ac:dyDescent="0.25">
      <c r="C8" s="117" t="str">
        <f>'Gemensamma Tjänster'!E2</f>
        <v>Identifierings-tjänster SITHS</v>
      </c>
      <c r="D8" s="124">
        <f>'Gemensamma Tjänster'!E20</f>
        <v>7020609.9166910965</v>
      </c>
      <c r="E8" s="125"/>
      <c r="F8" s="103" t="str">
        <f>'Gemensamma Tjänster'!E31</f>
        <v>Kvartal förskott</v>
      </c>
      <c r="G8" s="125"/>
      <c r="H8" s="103" t="str">
        <f>'Gemensamma Tjänster'!E32</f>
        <v>Dec,Mar,Jun,Sep</v>
      </c>
      <c r="I8" s="125"/>
      <c r="J8" s="126" t="str">
        <f>'Gemensamma Tjänster'!E33</f>
        <v xml:space="preserve"> -</v>
      </c>
    </row>
    <row r="9" spans="1:11" ht="15" hidden="1" customHeight="1" outlineLevel="1" x14ac:dyDescent="0.25">
      <c r="C9" s="117" t="str">
        <f>'Gemensamma Tjänster'!F2</f>
        <v>Katalogtjänster HSA</v>
      </c>
      <c r="D9" s="124">
        <f>'Gemensamma Tjänster'!F20</f>
        <v>980125.1314034455</v>
      </c>
      <c r="E9" s="125"/>
      <c r="F9" s="103" t="str">
        <f>'Gemensamma Tjänster'!F31</f>
        <v>Kvartal förskott</v>
      </c>
      <c r="G9" s="125"/>
      <c r="H9" s="103" t="str">
        <f>'Gemensamma Tjänster'!F32</f>
        <v>Dec,Mar,Jun,Sep</v>
      </c>
      <c r="I9" s="125"/>
      <c r="J9" s="126" t="str">
        <f>'Gemensamma Tjänster'!F33</f>
        <v xml:space="preserve"> -</v>
      </c>
    </row>
    <row r="10" spans="1:11" ht="15" hidden="1" customHeight="1" outlineLevel="1" x14ac:dyDescent="0.25">
      <c r="C10" s="117" t="str">
        <f>'Gemensamma Tjänster'!G2</f>
        <v>Kommunikations-tjänster Sjunet</v>
      </c>
      <c r="D10" s="124">
        <f>'Gemensamma Tjänster'!G20</f>
        <v>311280.79096566979</v>
      </c>
      <c r="E10" s="125"/>
      <c r="F10" s="103" t="str">
        <f>'Gemensamma Tjänster'!G31</f>
        <v>Kvartal förskott</v>
      </c>
      <c r="G10" s="125"/>
      <c r="H10" s="103" t="str">
        <f>'Gemensamma Tjänster'!G32</f>
        <v>Dec,Mar,Jun,Sep</v>
      </c>
      <c r="I10" s="125"/>
      <c r="J10" s="126" t="str">
        <f>'Gemensamma Tjänster'!G33</f>
        <v xml:space="preserve"> -</v>
      </c>
    </row>
    <row r="11" spans="1:11" ht="15" hidden="1" customHeight="1" outlineLevel="1" x14ac:dyDescent="0.25">
      <c r="C11" s="117" t="str">
        <f>'Gemensamma Tjänster'!H2</f>
        <v>Säkerhetstjänster</v>
      </c>
      <c r="D11" s="124">
        <f>'Gemensamma Tjänster'!H20</f>
        <v>1135514.8982301082</v>
      </c>
      <c r="E11" s="125"/>
      <c r="F11" s="103" t="str">
        <f>'Gemensamma Tjänster'!H31</f>
        <v>Kvartal förskott</v>
      </c>
      <c r="G11" s="125"/>
      <c r="H11" s="103" t="str">
        <f>'Gemensamma Tjänster'!H32</f>
        <v>Dec,Mar,Jun,Sep</v>
      </c>
      <c r="I11" s="125"/>
      <c r="J11" s="126" t="str">
        <f>'Gemensamma Tjänster'!H33</f>
        <v xml:space="preserve"> -</v>
      </c>
    </row>
    <row r="12" spans="1:11" ht="15" hidden="1" customHeight="1" outlineLevel="1" x14ac:dyDescent="0.25">
      <c r="C12" s="117" t="str">
        <f>'Gemensamma Tjänster'!I2</f>
        <v>1177 Vårdguidens e-tjänster</v>
      </c>
      <c r="D12" s="124">
        <f>'Gemensamma Tjänster'!I20</f>
        <v>13316234.673961882</v>
      </c>
      <c r="E12" s="125"/>
      <c r="F12" s="103" t="str">
        <f>'Gemensamma Tjänster'!I31</f>
        <v>Kvartal förskott</v>
      </c>
      <c r="G12" s="125"/>
      <c r="H12" s="103" t="str">
        <f>'Gemensamma Tjänster'!I32</f>
        <v>Dec,Mar,Jun,Sep</v>
      </c>
      <c r="I12" s="125"/>
      <c r="J12" s="126" t="str">
        <f>'Gemensamma Tjänster'!I33</f>
        <v xml:space="preserve"> -</v>
      </c>
    </row>
    <row r="13" spans="1:11" ht="15" hidden="1" customHeight="1" outlineLevel="1" x14ac:dyDescent="0.25">
      <c r="C13" s="117" t="str">
        <f>'Gemensamma Tjänster'!J2</f>
        <v xml:space="preserve">1177 Vårdguiden på telefon </v>
      </c>
      <c r="D13" s="124">
        <f>'Gemensamma Tjänster'!J20</f>
        <v>10689813.443049716</v>
      </c>
      <c r="E13" s="125"/>
      <c r="F13" s="103" t="str">
        <f>'Gemensamma Tjänster'!J31</f>
        <v>Kvartal förskott</v>
      </c>
      <c r="G13" s="125"/>
      <c r="H13" s="103" t="str">
        <f>'Gemensamma Tjänster'!J32</f>
        <v>Dec,Mar,Jun,Sep</v>
      </c>
      <c r="I13" s="125"/>
      <c r="J13" s="126" t="str">
        <f>'Gemensamma Tjänster'!J33</f>
        <v xml:space="preserve"> -</v>
      </c>
    </row>
    <row r="14" spans="1:11" ht="15" hidden="1" customHeight="1" outlineLevel="1" x14ac:dyDescent="0.25">
      <c r="C14" s="117" t="str">
        <f>'Gemensamma Tjänster'!K2</f>
        <v>1177 Vårdguiden på webben</v>
      </c>
      <c r="D14" s="124">
        <f>'Gemensamma Tjänster'!K20</f>
        <v>11709872.073669907</v>
      </c>
      <c r="E14" s="125"/>
      <c r="F14" s="103" t="str">
        <f>'Gemensamma Tjänster'!K31</f>
        <v>Kvartal förskott</v>
      </c>
      <c r="G14" s="125"/>
      <c r="H14" s="103" t="str">
        <f>'Gemensamma Tjänster'!K32</f>
        <v>Dec,Mar,Jun,Sep</v>
      </c>
      <c r="I14" s="125"/>
      <c r="J14" s="126" t="str">
        <f>'Gemensamma Tjänster'!K33</f>
        <v xml:space="preserve"> -</v>
      </c>
    </row>
    <row r="15" spans="1:11" ht="15" hidden="1" customHeight="1" outlineLevel="1" x14ac:dyDescent="0.25">
      <c r="C15" s="117" t="str">
        <f>'Gemensamma Tjänster'!L2</f>
        <v>Eira 
(biblioteks- konsortium)</v>
      </c>
      <c r="D15" s="124">
        <f>'Gemensamma Tjänster'!L20</f>
        <v>661993.82383573998</v>
      </c>
      <c r="E15" s="125"/>
      <c r="F15" s="103" t="str">
        <f>'Gemensamma Tjänster'!L31</f>
        <v>Kvartal förskott. Licens separat</v>
      </c>
      <c r="G15" s="125"/>
      <c r="H15" s="103" t="str">
        <f>'Gemensamma Tjänster'!L32</f>
        <v>Dec,Mar,Jun,Sep</v>
      </c>
      <c r="I15" s="125"/>
      <c r="J15" s="126" t="str">
        <f>'Gemensamma Tjänster'!L33</f>
        <v xml:space="preserve"> -</v>
      </c>
    </row>
    <row r="16" spans="1:11" ht="15" hidden="1" customHeight="1" outlineLevel="1" x14ac:dyDescent="0.25">
      <c r="C16" s="117" t="str">
        <f>'Gemensamma Tjänster'!M2</f>
        <v>Elektronisk remiss</v>
      </c>
      <c r="D16" s="124">
        <f>'Gemensamma Tjänster'!M20</f>
        <v>852304.51675570663</v>
      </c>
      <c r="E16" s="125"/>
      <c r="F16" s="103" t="str">
        <f>'Gemensamma Tjänster'!M31</f>
        <v>Kvartal förskott</v>
      </c>
      <c r="G16" s="125"/>
      <c r="H16" s="103" t="str">
        <f>'Gemensamma Tjänster'!M32</f>
        <v>Dec,Mar,Jun,Sep</v>
      </c>
      <c r="I16" s="125"/>
      <c r="J16" s="126" t="str">
        <f>'Gemensamma Tjänster'!M33</f>
        <v xml:space="preserve"> -</v>
      </c>
    </row>
    <row r="17" spans="3:10" ht="15" hidden="1" customHeight="1" outlineLevel="1" x14ac:dyDescent="0.25">
      <c r="C17" s="117" t="str">
        <f>'Gemensamma Tjänster'!N2</f>
        <v>Födelseanmälan</v>
      </c>
      <c r="D17" s="124">
        <f>'Gemensamma Tjänster'!N20</f>
        <v>562911.96176239476</v>
      </c>
      <c r="E17" s="125"/>
      <c r="F17" s="103" t="str">
        <f>'Gemensamma Tjänster'!N31</f>
        <v>Kvartal förskott</v>
      </c>
      <c r="G17" s="125"/>
      <c r="H17" s="103" t="str">
        <f>'Gemensamma Tjänster'!N32</f>
        <v>Dec,Mar,Jun,Sep</v>
      </c>
      <c r="I17" s="125"/>
      <c r="J17" s="126" t="str">
        <f>'Gemensamma Tjänster'!N33</f>
        <v xml:space="preserve"> -</v>
      </c>
    </row>
    <row r="18" spans="3:10" ht="15" hidden="1" customHeight="1" outlineLevel="1" x14ac:dyDescent="0.25">
      <c r="C18" s="117" t="str">
        <f>'Gemensamma Tjänster'!O2</f>
        <v>Infektions-verktyget</v>
      </c>
      <c r="D18" s="124">
        <f>'Gemensamma Tjänster'!O20</f>
        <v>1604691.7425841612</v>
      </c>
      <c r="E18" s="125"/>
      <c r="F18" s="103" t="str">
        <f>'Gemensamma Tjänster'!O31</f>
        <v>Kvartal förskott</v>
      </c>
      <c r="G18" s="125"/>
      <c r="H18" s="103" t="str">
        <f>'Gemensamma Tjänster'!O32</f>
        <v>Dec,Mar,Jun,Sep</v>
      </c>
      <c r="I18" s="125"/>
      <c r="J18" s="126" t="str">
        <f>'Gemensamma Tjänster'!O33</f>
        <v xml:space="preserve"> -</v>
      </c>
    </row>
    <row r="19" spans="3:10" ht="15" hidden="1" customHeight="1" outlineLevel="1" x14ac:dyDescent="0.25">
      <c r="C19" s="117" t="str">
        <f>'Gemensamma Tjänster'!P2</f>
        <v>Journalen</v>
      </c>
      <c r="D19" s="124">
        <f>'Gemensamma Tjänster'!P20</f>
        <v>4984335.6281786878</v>
      </c>
      <c r="E19" s="125"/>
      <c r="F19" s="103" t="str">
        <f>'Gemensamma Tjänster'!P31</f>
        <v>Kvartal förskott</v>
      </c>
      <c r="G19" s="125"/>
      <c r="H19" s="103" t="str">
        <f>'Gemensamma Tjänster'!P32</f>
        <v>Dec,Mar,Jun,Sep</v>
      </c>
      <c r="I19" s="125"/>
      <c r="J19" s="126" t="str">
        <f>'Gemensamma Tjänster'!P33</f>
        <v xml:space="preserve"> -</v>
      </c>
    </row>
    <row r="20" spans="3:10" ht="15" hidden="1" customHeight="1" outlineLevel="1" x14ac:dyDescent="0.25">
      <c r="C20" s="117" t="str">
        <f>'Gemensamma Tjänster'!Q2</f>
        <v>Intygstjänster Webcert</v>
      </c>
      <c r="D20" s="124">
        <f>'Gemensamma Tjänster'!Q20</f>
        <v>2354906.8533924581</v>
      </c>
      <c r="E20" s="125"/>
      <c r="F20" s="103" t="str">
        <f>'Gemensamma Tjänster'!Q31</f>
        <v>Kvartal förskott</v>
      </c>
      <c r="G20" s="125"/>
      <c r="H20" s="103" t="str">
        <f>'Gemensamma Tjänster'!Q32</f>
        <v>Dec,Mar,Jun,Sep</v>
      </c>
      <c r="I20" s="125"/>
      <c r="J20" s="126" t="str">
        <f>'Gemensamma Tjänster'!Q33</f>
        <v xml:space="preserve"> -</v>
      </c>
    </row>
    <row r="21" spans="3:10" ht="15" hidden="1" customHeight="1" outlineLevel="1" x14ac:dyDescent="0.25">
      <c r="C21" s="117" t="str">
        <f>'Gemensamma Tjänster'!R2</f>
        <v>Nationell patientöversikt</v>
      </c>
      <c r="D21" s="124">
        <f>'Gemensamma Tjänster'!R20</f>
        <v>2648142.3811137415</v>
      </c>
      <c r="E21" s="125"/>
      <c r="F21" s="103" t="str">
        <f>'Gemensamma Tjänster'!R31</f>
        <v>Kvartal förskott</v>
      </c>
      <c r="G21" s="125"/>
      <c r="H21" s="103" t="str">
        <f>'Gemensamma Tjänster'!R32</f>
        <v>Dec,Mar,Jun,Sep</v>
      </c>
      <c r="I21" s="125"/>
      <c r="J21" s="126" t="str">
        <f>'Gemensamma Tjänster'!R33</f>
        <v xml:space="preserve"> -</v>
      </c>
    </row>
    <row r="22" spans="3:10" ht="15" hidden="1" customHeight="1" outlineLevel="1" x14ac:dyDescent="0.25">
      <c r="C22" s="117" t="str">
        <f>'Gemensamma Tjänster'!S2</f>
        <v>Pascal</v>
      </c>
      <c r="D22" s="124">
        <f>'Gemensamma Tjänster'!S20</f>
        <v>380788.47161071468</v>
      </c>
      <c r="E22" s="125"/>
      <c r="F22" s="103" t="str">
        <f>'Gemensamma Tjänster'!S31</f>
        <v>Kvartal förskott</v>
      </c>
      <c r="G22" s="125"/>
      <c r="H22" s="103" t="str">
        <f>'Gemensamma Tjänster'!S32</f>
        <v>Dec,Mar,Jun,Sep</v>
      </c>
      <c r="I22" s="125"/>
      <c r="J22" s="126" t="str">
        <f>'Gemensamma Tjänster'!S33</f>
        <v xml:space="preserve"> -</v>
      </c>
    </row>
    <row r="23" spans="3:10" ht="15" hidden="1" customHeight="1" outlineLevel="1" x14ac:dyDescent="0.25">
      <c r="C23" s="117" t="str">
        <f>'Gemensamma Tjänster'!T2</f>
        <v>Rikshandboken i barnhälsovård</v>
      </c>
      <c r="D23" s="124">
        <f>'Gemensamma Tjänster'!T20</f>
        <v>1755068.9362873833</v>
      </c>
      <c r="E23" s="125"/>
      <c r="F23" s="103" t="str">
        <f>'Gemensamma Tjänster'!T31</f>
        <v>Kvartal förskott</v>
      </c>
      <c r="G23" s="125"/>
      <c r="H23" s="103" t="str">
        <f>'Gemensamma Tjänster'!T32</f>
        <v>Dec,Mar,Jun,Sep</v>
      </c>
      <c r="I23" s="125"/>
      <c r="J23" s="126" t="str">
        <f>'Gemensamma Tjänster'!T33</f>
        <v xml:space="preserve"> -</v>
      </c>
    </row>
    <row r="24" spans="3:10" ht="15" hidden="1" customHeight="1" outlineLevel="1" x14ac:dyDescent="0.25">
      <c r="C24" s="117" t="str">
        <f>'Gemensamma Tjänster'!U2</f>
        <v>Högkostnadsskydd</v>
      </c>
      <c r="D24" s="124">
        <f>'Gemensamma Tjänster'!U20</f>
        <v>1031921.7203456664</v>
      </c>
      <c r="E24" s="125"/>
      <c r="F24" s="103" t="str">
        <f>'Gemensamma Tjänster'!U31</f>
        <v>Kvartal förskott</v>
      </c>
      <c r="G24" s="125"/>
      <c r="H24" s="103" t="str">
        <f>'Gemensamma Tjänster'!U32</f>
        <v>Dec,Mar,Jun,Sep</v>
      </c>
      <c r="I24" s="125"/>
      <c r="J24" s="126" t="str">
        <f>'Gemensamma Tjänster'!U33</f>
        <v xml:space="preserve"> -</v>
      </c>
    </row>
    <row r="25" spans="3:10" ht="15" hidden="1" customHeight="1" outlineLevel="1" x14ac:dyDescent="0.25">
      <c r="C25" s="117" t="str">
        <f>'Gemensamma Tjänster'!V2</f>
        <v>NKK Nationellt kliniskt kunskapsstöd</v>
      </c>
      <c r="D25" s="124">
        <f>'Gemensamma Tjänster'!V20</f>
        <v>5413578.9733159961</v>
      </c>
      <c r="E25" s="125"/>
      <c r="F25" s="103" t="str">
        <f>'Gemensamma Tjänster'!V31</f>
        <v>Kvartal förskott</v>
      </c>
      <c r="G25" s="125"/>
      <c r="H25" s="103" t="str">
        <f>'Gemensamma Tjänster'!V32</f>
        <v>Dec,Mar,Jun,Sep</v>
      </c>
      <c r="I25" s="125"/>
      <c r="J25" s="126">
        <f>'Gemensamma Tjänster'!V33</f>
        <v>0</v>
      </c>
    </row>
    <row r="26" spans="3:10" ht="15" hidden="1" customHeight="1" outlineLevel="1" x14ac:dyDescent="0.25">
      <c r="C26" s="117" t="str">
        <f>'Gemensamma Tjänster'!W2</f>
        <v>Svenska informationstjänster för läkemedel (Sil)</v>
      </c>
      <c r="D26" s="124">
        <f>'Gemensamma Tjänster'!W20</f>
        <v>7414263.9926519757</v>
      </c>
      <c r="E26" s="125"/>
      <c r="F26" s="103" t="str">
        <f>'Gemensamma Tjänster'!W31</f>
        <v>Kvartal förskott</v>
      </c>
      <c r="G26" s="125"/>
      <c r="H26" s="103" t="str">
        <f>'Gemensamma Tjänster'!W32</f>
        <v>Dec,Mar,Jun,Sep</v>
      </c>
      <c r="I26" s="125"/>
      <c r="J26" s="126" t="str">
        <f>'Gemensamma Tjänster'!W33</f>
        <v xml:space="preserve"> -</v>
      </c>
    </row>
    <row r="27" spans="3:10" ht="15" hidden="1" customHeight="1" outlineLevel="1" x14ac:dyDescent="0.25">
      <c r="C27" s="117" t="str">
        <f>'Gemensamma Tjänster'!X2</f>
        <v>UMO (Youmo)</v>
      </c>
      <c r="D27" s="124">
        <f>'Gemensamma Tjänster'!X20</f>
        <v>3558258.574559798</v>
      </c>
      <c r="E27" s="125"/>
      <c r="F27" s="103" t="str">
        <f>'Gemensamma Tjänster'!X31</f>
        <v>Kvartal förskott</v>
      </c>
      <c r="G27" s="125"/>
      <c r="H27" s="103" t="str">
        <f>'Gemensamma Tjänster'!X32</f>
        <v>Dec,Mar,Jun,Sep</v>
      </c>
      <c r="I27" s="125"/>
      <c r="J27" s="126" t="str">
        <f>'Gemensamma Tjänster'!X33</f>
        <v xml:space="preserve"> -</v>
      </c>
    </row>
    <row r="28" spans="3:10" ht="15" hidden="1" customHeight="1" outlineLevel="1" x14ac:dyDescent="0.25">
      <c r="C28" s="117" t="str">
        <f>'Gemensamma Tjänster'!Y2</f>
        <v>Vårdhandboken</v>
      </c>
      <c r="D28" s="124">
        <f>'Gemensamma Tjänster'!Y20</f>
        <v>1691075.0860781234</v>
      </c>
      <c r="E28" s="125"/>
      <c r="F28" s="103" t="str">
        <f>'Gemensamma Tjänster'!Y31</f>
        <v>Kvartal förskott</v>
      </c>
      <c r="G28" s="125"/>
      <c r="H28" s="103" t="str">
        <f>'Gemensamma Tjänster'!Y32</f>
        <v>Dec,Mar,Jun,Sep</v>
      </c>
      <c r="I28" s="125"/>
      <c r="J28" s="126" t="str">
        <f>'Gemensamma Tjänster'!Y33</f>
        <v xml:space="preserve"> -</v>
      </c>
    </row>
    <row r="29" spans="3:10" ht="15" hidden="1" customHeight="1" outlineLevel="1" x14ac:dyDescent="0.25">
      <c r="C29" s="117" t="str">
        <f>'Gemensamma Tjänster'!Z2</f>
        <v>Rådgivnings-stöd webb</v>
      </c>
      <c r="D29" s="124">
        <f>'Gemensamma Tjänster'!Z20</f>
        <v>1370437.4919486975</v>
      </c>
      <c r="E29" s="125"/>
      <c r="F29" s="103" t="str">
        <f>'Gemensamma Tjänster'!Z31</f>
        <v>Kvartal förskott</v>
      </c>
      <c r="G29" s="125"/>
      <c r="H29" s="103" t="str">
        <f>'Gemensamma Tjänster'!Z32</f>
        <v>Dec,Mar,Jun,Sep</v>
      </c>
      <c r="I29" s="125"/>
      <c r="J29" s="126" t="str">
        <f>'Gemensamma Tjänster'!Z33</f>
        <v xml:space="preserve"> -</v>
      </c>
    </row>
    <row r="30" spans="3:10" ht="15" hidden="1" customHeight="1" outlineLevel="1" x14ac:dyDescent="0.25">
      <c r="C30" s="117" t="str">
        <f>'Gemensamma Tjänster'!AA2</f>
        <v>Plattformen för stöd och behandling</v>
      </c>
      <c r="D30" s="124">
        <f>'Gemensamma Tjänster'!AA20</f>
        <v>5986516.0813252721</v>
      </c>
      <c r="E30" s="125"/>
      <c r="F30" s="103" t="str">
        <f>'Gemensamma Tjänster'!AA31</f>
        <v>Kvartal förskott</v>
      </c>
      <c r="G30" s="125"/>
      <c r="H30" s="103" t="str">
        <f>'Gemensamma Tjänster'!AA32</f>
        <v>Dec,Mar,Jun,Sep</v>
      </c>
      <c r="I30" s="125"/>
      <c r="J30" s="126" t="str">
        <f>'Gemensamma Tjänster'!AA33</f>
        <v xml:space="preserve"> -</v>
      </c>
    </row>
    <row r="31" spans="3:10" ht="15" hidden="1" customHeight="1" outlineLevel="1" x14ac:dyDescent="0.25">
      <c r="C31" s="117" t="str">
        <f>'Gemensamma Tjänster'!AB2</f>
        <v>Utomläns- fakturering</v>
      </c>
      <c r="D31" s="124">
        <f>'Gemensamma Tjänster'!AB20</f>
        <v>763414.88670002425</v>
      </c>
      <c r="E31" s="125"/>
      <c r="F31" s="103" t="str">
        <f>'Gemensamma Tjänster'!AB31</f>
        <v>Kvartal förskott</v>
      </c>
      <c r="G31" s="125"/>
      <c r="H31" s="103" t="str">
        <f>'Gemensamma Tjänster'!AB32</f>
        <v>Dec,Mar,Jun,Sep</v>
      </c>
      <c r="I31" s="125"/>
      <c r="J31" s="126" t="str">
        <f>'Gemensamma Tjänster'!AB33</f>
        <v xml:space="preserve"> -</v>
      </c>
    </row>
    <row r="32" spans="3:10" ht="15" hidden="1" customHeight="1" outlineLevel="1" x14ac:dyDescent="0.25">
      <c r="C32" s="117" t="str">
        <f>'Gemensamma Tjänster'!AC2</f>
        <v>Gemensam infrastruktur</v>
      </c>
      <c r="D32" s="124">
        <f>'Gemensamma Tjänster'!AC20</f>
        <v>13332441.993727673</v>
      </c>
      <c r="E32" s="125"/>
      <c r="F32" s="103" t="str">
        <f>'Gemensamma Tjänster'!AC31</f>
        <v>Kvartal förskott</v>
      </c>
      <c r="G32" s="125"/>
      <c r="H32" s="103" t="str">
        <f>'Gemensamma Tjänster'!AC32</f>
        <v>Dec,Mar,Jun,Sep</v>
      </c>
      <c r="I32" s="125"/>
      <c r="J32" s="126" t="str">
        <f>'Gemensamma Tjänster'!AC33</f>
        <v xml:space="preserve"> -</v>
      </c>
    </row>
    <row r="33" spans="3:10" ht="15" hidden="1" customHeight="1" outlineLevel="1" x14ac:dyDescent="0.25">
      <c r="C33" s="117" t="str">
        <f>'Gemensamma Tjänster'!AD2</f>
        <v>Gemensam arkitektur</v>
      </c>
      <c r="D33" s="124">
        <f>'Gemensamma Tjänster'!AD20</f>
        <v>3857509.1900292099</v>
      </c>
      <c r="E33" s="125"/>
      <c r="F33" s="103" t="str">
        <f>'Gemensamma Tjänster'!AD31</f>
        <v>Kvartal förskott</v>
      </c>
      <c r="G33" s="125"/>
      <c r="H33" s="103" t="str">
        <f>'Gemensamma Tjänster'!AD32</f>
        <v>Dec,Mar,Jun,Sep</v>
      </c>
      <c r="I33" s="125"/>
      <c r="J33" s="126" t="str">
        <f>'Gemensamma Tjänster'!AD33</f>
        <v xml:space="preserve"> -</v>
      </c>
    </row>
    <row r="34" spans="3:10" ht="15" hidden="1" customHeight="1" outlineLevel="1" x14ac:dyDescent="0.25">
      <c r="C34" s="117" t="str">
        <f>'Gemensamma Tjänster'!AE2</f>
        <v>1177 Listning</v>
      </c>
      <c r="D34" s="124">
        <f>'Gemensamma Tjänster'!AE20</f>
        <v>603680.88983304612</v>
      </c>
      <c r="E34" s="125"/>
      <c r="F34" s="103" t="str">
        <f>'Gemensamma Tjänster'!AE31</f>
        <v>Kvartal förskott</v>
      </c>
      <c r="G34" s="125"/>
      <c r="H34" s="103" t="str">
        <f>'Gemensamma Tjänster'!AE32</f>
        <v>Dec,Mar,Jun,Sep</v>
      </c>
      <c r="I34" s="125"/>
      <c r="J34" s="126" t="str">
        <f>'Gemensamma Tjänster'!AE33</f>
        <v xml:space="preserve"> -</v>
      </c>
    </row>
    <row r="35" spans="3:10" ht="15" hidden="1" customHeight="1" outlineLevel="1" x14ac:dyDescent="0.25">
      <c r="C35" s="117" t="str">
        <f>'Gemensamma Tjänster'!AF2</f>
        <v>IAM IDP Gemensam del</v>
      </c>
      <c r="D35" s="124">
        <f>'Gemensamma Tjänster'!AF20</f>
        <v>1398842.0729815282</v>
      </c>
      <c r="E35" s="125"/>
      <c r="F35" s="103" t="str">
        <f>'Gemensamma Tjänster'!AF31</f>
        <v>Kvartal förskott</v>
      </c>
      <c r="G35" s="125"/>
      <c r="H35" s="103" t="str">
        <f>'Gemensamma Tjänster'!AF32</f>
        <v>Dec,Mar,Jun,Sep</v>
      </c>
      <c r="I35" s="125"/>
      <c r="J35" s="126">
        <f>'Gemensamma Tjänster'!AF33</f>
        <v>0</v>
      </c>
    </row>
    <row r="36" spans="3:10" ht="15" hidden="1" customHeight="1" outlineLevel="1" x14ac:dyDescent="0.25">
      <c r="C36" s="117">
        <f>'Gemensamma Tjänster'!AG2</f>
        <v>0</v>
      </c>
      <c r="D36" s="124">
        <f>'Gemensamma Tjänster'!AG20</f>
        <v>0</v>
      </c>
      <c r="E36" s="125"/>
      <c r="F36" s="103">
        <f>'Gemensamma Tjänster'!AG31</f>
        <v>0</v>
      </c>
      <c r="G36" s="125"/>
      <c r="H36" s="103">
        <f>'Gemensamma Tjänster'!AG32</f>
        <v>0</v>
      </c>
      <c r="I36" s="125"/>
      <c r="J36" s="126">
        <f>'Gemensamma Tjänster'!AG33</f>
        <v>0</v>
      </c>
    </row>
    <row r="37" spans="3:10" ht="15" hidden="1" customHeight="1" outlineLevel="1" x14ac:dyDescent="0.25">
      <c r="C37" s="117">
        <f>'Gemensamma Tjänster'!AH2</f>
        <v>0</v>
      </c>
      <c r="D37" s="124">
        <f>'Gemensamma Tjänster'!AH20</f>
        <v>0</v>
      </c>
      <c r="E37" s="125"/>
      <c r="F37" s="103">
        <f>'Gemensamma Tjänster'!AH31</f>
        <v>0</v>
      </c>
      <c r="G37" s="125"/>
      <c r="H37" s="103">
        <f>'Gemensamma Tjänster'!AH32</f>
        <v>0</v>
      </c>
      <c r="I37" s="125"/>
      <c r="J37" s="126">
        <f>'Gemensamma Tjänster'!AH33</f>
        <v>0</v>
      </c>
    </row>
    <row r="38" spans="3:10" ht="15" hidden="1" customHeight="1" outlineLevel="1" x14ac:dyDescent="0.25">
      <c r="C38" s="117">
        <f>'Gemensamma Tjänster'!AI2</f>
        <v>0</v>
      </c>
      <c r="D38" s="124">
        <f>'Gemensamma Tjänster'!AI20</f>
        <v>0</v>
      </c>
      <c r="E38" s="125"/>
      <c r="F38" s="103">
        <f>'Gemensamma Tjänster'!AI31</f>
        <v>0</v>
      </c>
      <c r="G38" s="125"/>
      <c r="H38" s="103">
        <f>'Gemensamma Tjänster'!AI32</f>
        <v>0</v>
      </c>
      <c r="I38" s="125"/>
      <c r="J38" s="126">
        <f>'Gemensamma Tjänster'!AI33</f>
        <v>0</v>
      </c>
    </row>
    <row r="39" spans="3:10" ht="15" hidden="1" customHeight="1" outlineLevel="1" x14ac:dyDescent="0.25">
      <c r="C39" s="117">
        <f>'Gemensamma Tjänster'!AJ2</f>
        <v>0</v>
      </c>
      <c r="D39" s="124">
        <f>'Gemensamma Tjänster'!AJ20</f>
        <v>0</v>
      </c>
      <c r="E39" s="125"/>
      <c r="F39" s="103">
        <f>'Gemensamma Tjänster'!AJ31</f>
        <v>0</v>
      </c>
      <c r="G39" s="125"/>
      <c r="H39" s="103">
        <f>'Gemensamma Tjänster'!AJ32</f>
        <v>0</v>
      </c>
      <c r="I39" s="125"/>
      <c r="J39" s="126">
        <f>'Gemensamma Tjänster'!AJ33</f>
        <v>0</v>
      </c>
    </row>
    <row r="40" spans="3:10" ht="15" hidden="1" customHeight="1" outlineLevel="1" x14ac:dyDescent="0.25">
      <c r="C40" s="117">
        <f>'Gemensamma Tjänster'!AK2</f>
        <v>0</v>
      </c>
      <c r="D40" s="124">
        <f>'Gemensamma Tjänster'!AK20</f>
        <v>0</v>
      </c>
      <c r="E40" s="125"/>
      <c r="F40" s="103">
        <f>'Gemensamma Tjänster'!AK31</f>
        <v>0</v>
      </c>
      <c r="G40" s="125"/>
      <c r="H40" s="103">
        <f>'Gemensamma Tjänster'!AK32</f>
        <v>0</v>
      </c>
      <c r="I40" s="125"/>
      <c r="J40" s="126">
        <f>'Gemensamma Tjänster'!AK33</f>
        <v>0</v>
      </c>
    </row>
    <row r="41" spans="3:10" ht="15" hidden="1" customHeight="1" outlineLevel="1" x14ac:dyDescent="0.25">
      <c r="C41" s="117">
        <f>'Gemensamma Tjänster'!AL2</f>
        <v>0</v>
      </c>
      <c r="D41" s="124">
        <f>'Gemensamma Tjänster'!AL20</f>
        <v>0</v>
      </c>
      <c r="E41" s="125"/>
      <c r="F41" s="103">
        <f>'Gemensamma Tjänster'!AL31</f>
        <v>0</v>
      </c>
      <c r="G41" s="125"/>
      <c r="H41" s="103">
        <f>'Gemensamma Tjänster'!AL32</f>
        <v>0</v>
      </c>
      <c r="I41" s="125"/>
      <c r="J41" s="126">
        <f>'Gemensamma Tjänster'!AL33</f>
        <v>0</v>
      </c>
    </row>
    <row r="42" spans="3:10" ht="15" hidden="1" customHeight="1" outlineLevel="1" x14ac:dyDescent="0.25">
      <c r="C42" s="117">
        <f>'Gemensamma Tjänster'!AM2</f>
        <v>0</v>
      </c>
      <c r="D42" s="124">
        <f>'Gemensamma Tjänster'!AM20</f>
        <v>0</v>
      </c>
      <c r="E42" s="125"/>
      <c r="F42" s="103">
        <f>'Gemensamma Tjänster'!AM31</f>
        <v>0</v>
      </c>
      <c r="G42" s="125"/>
      <c r="H42" s="103">
        <f>'Gemensamma Tjänster'!AM32</f>
        <v>0</v>
      </c>
      <c r="I42" s="125"/>
      <c r="J42" s="126">
        <f>'Gemensamma Tjänster'!AM33</f>
        <v>0</v>
      </c>
    </row>
    <row r="43" spans="3:10" ht="15" hidden="1" customHeight="1" outlineLevel="1" x14ac:dyDescent="0.25">
      <c r="C43" s="117">
        <f>'Gemensamma Tjänster'!AN2</f>
        <v>0</v>
      </c>
      <c r="D43" s="124">
        <f>'Gemensamma Tjänster'!AN20</f>
        <v>0</v>
      </c>
      <c r="E43" s="125"/>
      <c r="F43" s="103">
        <f>'Gemensamma Tjänster'!AN31</f>
        <v>0</v>
      </c>
      <c r="G43" s="125"/>
      <c r="H43" s="103">
        <f>'Gemensamma Tjänster'!AN32</f>
        <v>0</v>
      </c>
      <c r="I43" s="125"/>
      <c r="J43" s="126">
        <f>'Gemensamma Tjänster'!AN33</f>
        <v>0</v>
      </c>
    </row>
    <row r="44" spans="3:10" ht="15" hidden="1" customHeight="1" outlineLevel="1" x14ac:dyDescent="0.25">
      <c r="C44" s="117">
        <f>'Gemensamma Tjänster'!AO2</f>
        <v>0</v>
      </c>
      <c r="D44" s="124">
        <f>'Gemensamma Tjänster'!AO20</f>
        <v>0</v>
      </c>
      <c r="E44" s="125"/>
      <c r="F44" s="103">
        <f>'Gemensamma Tjänster'!AO31</f>
        <v>0</v>
      </c>
      <c r="G44" s="125"/>
      <c r="H44" s="103">
        <f>'Gemensamma Tjänster'!AO32</f>
        <v>0</v>
      </c>
      <c r="I44" s="125"/>
      <c r="J44" s="126">
        <f>'Gemensamma Tjänster'!AO33</f>
        <v>0</v>
      </c>
    </row>
    <row r="45" spans="3:10" ht="15" hidden="1" customHeight="1" outlineLevel="1" x14ac:dyDescent="0.25">
      <c r="C45" s="117">
        <f>'Gemensamma Tjänster'!AP2</f>
        <v>0</v>
      </c>
      <c r="D45" s="124">
        <f>'Gemensamma Tjänster'!AP20</f>
        <v>0</v>
      </c>
      <c r="E45" s="125"/>
      <c r="F45" s="103">
        <f>'Gemensamma Tjänster'!AP31</f>
        <v>0</v>
      </c>
      <c r="G45" s="125"/>
      <c r="H45" s="103">
        <f>'Gemensamma Tjänster'!AP32</f>
        <v>0</v>
      </c>
      <c r="I45" s="125"/>
      <c r="J45" s="126">
        <f>'Gemensamma Tjänster'!AP33</f>
        <v>0</v>
      </c>
    </row>
    <row r="46" spans="3:10" ht="15" hidden="1" customHeight="1" outlineLevel="1" x14ac:dyDescent="0.25">
      <c r="C46" s="117">
        <f>'Gemensamma Tjänster'!AQ2</f>
        <v>0</v>
      </c>
      <c r="D46" s="124">
        <f>'Gemensamma Tjänster'!AQ20</f>
        <v>0</v>
      </c>
      <c r="E46" s="125"/>
      <c r="F46" s="103">
        <f>'Gemensamma Tjänster'!AQ31</f>
        <v>0</v>
      </c>
      <c r="G46" s="125"/>
      <c r="H46" s="103">
        <f>'Gemensamma Tjänster'!AQ32</f>
        <v>0</v>
      </c>
      <c r="I46" s="125"/>
      <c r="J46" s="126">
        <f>'Gemensamma Tjänster'!AQ33</f>
        <v>0</v>
      </c>
    </row>
    <row r="47" spans="3:10" ht="15" hidden="1" customHeight="1" outlineLevel="1" x14ac:dyDescent="0.25">
      <c r="C47" s="117">
        <f>'Gemensamma Tjänster'!AR2</f>
        <v>0</v>
      </c>
      <c r="D47" s="124">
        <f>'Gemensamma Tjänster'!AR20</f>
        <v>0</v>
      </c>
      <c r="E47" s="125"/>
      <c r="F47" s="103">
        <f>'Gemensamma Tjänster'!AR31</f>
        <v>0</v>
      </c>
      <c r="G47" s="125"/>
      <c r="H47" s="103">
        <f>'Gemensamma Tjänster'!AR32</f>
        <v>0</v>
      </c>
      <c r="I47" s="125"/>
      <c r="J47" s="126">
        <f>'Gemensamma Tjänster'!AR33</f>
        <v>0</v>
      </c>
    </row>
    <row r="48" spans="3:10" ht="15" hidden="1" customHeight="1" outlineLevel="1" x14ac:dyDescent="0.25">
      <c r="C48" s="117">
        <f>'Gemensamma Tjänster'!AS2</f>
        <v>0</v>
      </c>
      <c r="D48" s="124">
        <f>'Gemensamma Tjänster'!AS20</f>
        <v>0</v>
      </c>
      <c r="E48" s="125"/>
      <c r="F48" s="103">
        <f>'Gemensamma Tjänster'!AS31</f>
        <v>0</v>
      </c>
      <c r="G48" s="125"/>
      <c r="H48" s="103">
        <f>'Gemensamma Tjänster'!AS32</f>
        <v>0</v>
      </c>
      <c r="I48" s="125"/>
      <c r="J48" s="126">
        <f>'Gemensamma Tjänster'!AS33</f>
        <v>0</v>
      </c>
    </row>
    <row r="49" spans="3:10" ht="15" hidden="1" customHeight="1" outlineLevel="1" x14ac:dyDescent="0.25">
      <c r="C49" s="117">
        <f>'Gemensamma Tjänster'!AT2</f>
        <v>0</v>
      </c>
      <c r="D49" s="124">
        <f>'Gemensamma Tjänster'!AT20</f>
        <v>0</v>
      </c>
      <c r="E49" s="125"/>
      <c r="F49" s="103">
        <f>'Gemensamma Tjänster'!AT31</f>
        <v>0</v>
      </c>
      <c r="G49" s="125"/>
      <c r="H49" s="103">
        <f>'Gemensamma Tjänster'!AT32</f>
        <v>0</v>
      </c>
      <c r="I49" s="125"/>
      <c r="J49" s="126">
        <f>'Gemensamma Tjänster'!AT33</f>
        <v>0</v>
      </c>
    </row>
    <row r="50" spans="3:10" ht="15" hidden="1" customHeight="1" outlineLevel="1" x14ac:dyDescent="0.25">
      <c r="C50" s="117">
        <f>'Gemensamma Tjänster'!AU2</f>
        <v>0</v>
      </c>
      <c r="D50" s="124">
        <f>'Gemensamma Tjänster'!AU20</f>
        <v>0</v>
      </c>
      <c r="E50" s="125"/>
      <c r="F50" s="103">
        <f>'Gemensamma Tjänster'!AU31</f>
        <v>0</v>
      </c>
      <c r="G50" s="125"/>
      <c r="H50" s="103">
        <f>'Gemensamma Tjänster'!AU32</f>
        <v>0</v>
      </c>
      <c r="I50" s="125"/>
      <c r="J50" s="126">
        <f>'Gemensamma Tjänster'!AU33</f>
        <v>0</v>
      </c>
    </row>
    <row r="51" spans="3:10" ht="15" hidden="1" customHeight="1" outlineLevel="1" x14ac:dyDescent="0.25">
      <c r="C51" s="117">
        <f>'Gemensamma Tjänster'!AV2</f>
        <v>0</v>
      </c>
      <c r="D51" s="124">
        <f>'Gemensamma Tjänster'!AV20</f>
        <v>0</v>
      </c>
      <c r="E51" s="125"/>
      <c r="F51" s="103">
        <f>'Gemensamma Tjänster'!AV31</f>
        <v>0</v>
      </c>
      <c r="G51" s="125"/>
      <c r="H51" s="103">
        <f>'Gemensamma Tjänster'!AV32</f>
        <v>0</v>
      </c>
      <c r="I51" s="125"/>
      <c r="J51" s="126">
        <f>'Gemensamma Tjänster'!AV33</f>
        <v>0</v>
      </c>
    </row>
    <row r="52" spans="3:10" ht="15" hidden="1" customHeight="1" outlineLevel="1" x14ac:dyDescent="0.25">
      <c r="C52" s="117">
        <f>'Gemensamma Tjänster'!AW2</f>
        <v>0</v>
      </c>
      <c r="D52" s="124">
        <f>'Gemensamma Tjänster'!AW20</f>
        <v>0</v>
      </c>
      <c r="E52" s="125"/>
      <c r="F52" s="103">
        <f>'Gemensamma Tjänster'!AW31</f>
        <v>0</v>
      </c>
      <c r="G52" s="125"/>
      <c r="H52" s="103">
        <f>'Gemensamma Tjänster'!AW32</f>
        <v>0</v>
      </c>
      <c r="I52" s="125"/>
      <c r="J52" s="126">
        <f>'Gemensamma Tjänster'!AW33</f>
        <v>0</v>
      </c>
    </row>
    <row r="53" spans="3:10" ht="15" hidden="1" customHeight="1" outlineLevel="1" x14ac:dyDescent="0.25">
      <c r="C53" s="117">
        <f>'Gemensamma Tjänster'!AX2</f>
        <v>0</v>
      </c>
      <c r="D53" s="124">
        <f>'Gemensamma Tjänster'!AX20</f>
        <v>0</v>
      </c>
      <c r="E53" s="125"/>
      <c r="F53" s="103">
        <f>'Gemensamma Tjänster'!AX31</f>
        <v>0</v>
      </c>
      <c r="G53" s="125"/>
      <c r="H53" s="103">
        <f>'Gemensamma Tjänster'!AX32</f>
        <v>0</v>
      </c>
      <c r="I53" s="125"/>
      <c r="J53" s="126">
        <f>'Gemensamma Tjänster'!AX33</f>
        <v>0</v>
      </c>
    </row>
    <row r="54" spans="3:10" ht="15" hidden="1" customHeight="1" outlineLevel="1" x14ac:dyDescent="0.25">
      <c r="C54" s="117">
        <f>'Gemensamma Tjänster'!AY2</f>
        <v>0</v>
      </c>
      <c r="D54" s="124">
        <f>'Gemensamma Tjänster'!AY20</f>
        <v>0</v>
      </c>
      <c r="E54" s="125"/>
      <c r="F54" s="103">
        <f>'Gemensamma Tjänster'!AY31</f>
        <v>0</v>
      </c>
      <c r="G54" s="125"/>
      <c r="H54" s="103">
        <f>'Gemensamma Tjänster'!AY32</f>
        <v>0</v>
      </c>
      <c r="I54" s="125"/>
      <c r="J54" s="126">
        <f>'Gemensamma Tjänster'!AY33</f>
        <v>0</v>
      </c>
    </row>
    <row r="55" spans="3:10" ht="15" hidden="1" customHeight="1" outlineLevel="1" thickBot="1" x14ac:dyDescent="0.3">
      <c r="C55" s="127">
        <f>'Gemensamma Tjänster'!AZ2</f>
        <v>0</v>
      </c>
      <c r="D55" s="128">
        <f>'Gemensamma Tjänster'!AZ20</f>
        <v>0</v>
      </c>
      <c r="E55" s="129"/>
      <c r="F55" s="104">
        <f>'Gemensamma Tjänster'!AZ31</f>
        <v>0</v>
      </c>
      <c r="G55" s="129"/>
      <c r="H55" s="104">
        <f>'Gemensamma Tjänster'!AZ32</f>
        <v>0</v>
      </c>
      <c r="I55" s="129"/>
      <c r="J55" s="130">
        <f>'Gemensamma Tjänster'!AZ33</f>
        <v>0</v>
      </c>
    </row>
    <row r="56" spans="3:10" hidden="1" outlineLevel="1" x14ac:dyDescent="0.25">
      <c r="C56" s="125"/>
      <c r="D56" s="124"/>
      <c r="E56" s="125"/>
      <c r="F56" s="125"/>
      <c r="G56" s="125"/>
      <c r="H56" s="125"/>
      <c r="I56" s="125"/>
      <c r="J56" s="125"/>
    </row>
    <row r="57" spans="3:10" ht="15.75" collapsed="1" thickBot="1" x14ac:dyDescent="0.3">
      <c r="C57" s="131"/>
      <c r="D57" s="132"/>
      <c r="E57" s="131"/>
      <c r="F57" s="131"/>
      <c r="G57" s="131"/>
      <c r="H57" s="131"/>
      <c r="I57" s="131"/>
      <c r="J57" s="131"/>
    </row>
    <row r="58" spans="3:10" ht="21" x14ac:dyDescent="0.25">
      <c r="C58" s="118" t="s">
        <v>35</v>
      </c>
      <c r="D58" s="119">
        <f>SUM(D59:D89)</f>
        <v>30807464.005270954</v>
      </c>
      <c r="E58" s="120"/>
      <c r="F58" s="120" t="s">
        <v>43</v>
      </c>
      <c r="G58" s="120"/>
      <c r="H58" s="120"/>
      <c r="I58" s="120"/>
      <c r="J58" s="133"/>
    </row>
    <row r="59" spans="3:10" hidden="1" outlineLevel="1" x14ac:dyDescent="0.25">
      <c r="C59" s="117" t="str">
        <f>'Valbara Tjänster'!F1</f>
        <v>Händelseanalys (Nitha)</v>
      </c>
      <c r="D59" s="124">
        <f>'Valbara Tjänster'!F16</f>
        <v>928427.19975000003</v>
      </c>
      <c r="E59" s="125"/>
      <c r="F59" s="125" t="str">
        <f>'Valbara Tjänster'!F27</f>
        <v>Kvartal förskott</v>
      </c>
      <c r="G59" s="125"/>
      <c r="H59" s="125" t="str">
        <f>'Valbara Tjänster'!F28</f>
        <v>Dec,Mar,Jun,Sep</v>
      </c>
      <c r="I59" s="125"/>
      <c r="J59" s="126" t="str">
        <f>'Valbara Tjänster'!F29</f>
        <v>N/A</v>
      </c>
    </row>
    <row r="60" spans="3:10" ht="30" hidden="1" outlineLevel="1" x14ac:dyDescent="0.25">
      <c r="C60" s="117" t="str">
        <f>'Valbara Tjänster'!J1</f>
        <v>IAM IdP
(egna anslutningar)</v>
      </c>
      <c r="D60" s="124">
        <f>'Valbara Tjänster'!J16</f>
        <v>263234.25</v>
      </c>
      <c r="E60" s="125"/>
      <c r="F60" s="125" t="str">
        <f>'Valbara Tjänster'!J27</f>
        <v>Kvartal förskott</v>
      </c>
      <c r="G60" s="125"/>
      <c r="H60" s="125" t="str">
        <f>'Valbara Tjänster'!J28</f>
        <v>Dec,Mar,Jun,Sep</v>
      </c>
      <c r="I60" s="125"/>
      <c r="J60" s="126" t="str">
        <f>'Valbara Tjänster'!J29</f>
        <v>N/A</v>
      </c>
    </row>
    <row r="61" spans="3:10" hidden="1" outlineLevel="1" x14ac:dyDescent="0.25">
      <c r="C61" s="117" t="str">
        <f>'Valbara Tjänster'!N1</f>
        <v>Säkerhets-tjänster Logg, spärr &amp; samtycke</v>
      </c>
      <c r="D61" s="124">
        <f>'Valbara Tjänster'!N16</f>
        <v>263234.25</v>
      </c>
      <c r="E61" s="125"/>
      <c r="F61" s="125" t="str">
        <f>'Valbara Tjänster'!N27</f>
        <v>Kvartal förskott</v>
      </c>
      <c r="G61" s="125"/>
      <c r="H61" s="125" t="str">
        <f>'Valbara Tjänster'!N28</f>
        <v>Dec,Mar,Jun,Sep</v>
      </c>
      <c r="I61" s="125"/>
      <c r="J61" s="126" t="str">
        <f>'Valbara Tjänster'!N29</f>
        <v>N/A</v>
      </c>
    </row>
    <row r="62" spans="3:10" hidden="1" outlineLevel="1" x14ac:dyDescent="0.25">
      <c r="C62" s="117" t="str">
        <f>'Valbara Tjänster'!R1</f>
        <v>IAM Autentisering (egna anslutningar)</v>
      </c>
      <c r="D62" s="124">
        <f>'Valbara Tjänster'!R16</f>
        <v>263234.25</v>
      </c>
      <c r="E62" s="125"/>
      <c r="F62" s="125" t="str">
        <f>'Valbara Tjänster'!R27</f>
        <v>Kvartal förskott</v>
      </c>
      <c r="G62" s="125"/>
      <c r="H62" s="125" t="str">
        <f>'Valbara Tjänster'!R28</f>
        <v>Dec,Mar,Jun,Sep</v>
      </c>
      <c r="I62" s="125"/>
      <c r="J62" s="126" t="str">
        <f>'Valbara Tjänster'!R29</f>
        <v>N/A</v>
      </c>
    </row>
    <row r="63" spans="3:10" hidden="1" outlineLevel="1" x14ac:dyDescent="0.25">
      <c r="C63" s="117" t="str">
        <f>'Valbara Tjänster'!V1</f>
        <v>Personuppgifts- tjänst</v>
      </c>
      <c r="D63" s="124">
        <f>'Valbara Tjänster'!V16</f>
        <v>263234.25</v>
      </c>
      <c r="E63" s="125"/>
      <c r="F63" s="125" t="str">
        <f>'Valbara Tjänster'!V27</f>
        <v>Kvartal förskott</v>
      </c>
      <c r="G63" s="125"/>
      <c r="H63" s="125" t="str">
        <f>'Valbara Tjänster'!V28</f>
        <v>Dec,Mar,Jun,Sep</v>
      </c>
      <c r="I63" s="125"/>
      <c r="J63" s="126" t="str">
        <f>'Valbara Tjänster'!V29</f>
        <v>N/A</v>
      </c>
    </row>
    <row r="64" spans="3:10" ht="45" hidden="1" outlineLevel="1" x14ac:dyDescent="0.25">
      <c r="C64" s="117" t="str">
        <f>'Valbara Tjänster'!Z1</f>
        <v xml:space="preserve">Formulär- hantering </v>
      </c>
      <c r="D64" s="124">
        <f>'Valbara Tjänster'!Z16</f>
        <v>1029802.9211730001</v>
      </c>
      <c r="E64" s="125"/>
      <c r="F64" s="125" t="str">
        <f>'Valbara Tjänster'!Z27</f>
        <v>Prognos! Faktureras separat av tjänstens förvaltning. Kvartalsvis</v>
      </c>
      <c r="G64" s="125"/>
      <c r="H64" s="125" t="str">
        <f>'Valbara Tjänster'!Z28</f>
        <v>Dec,Mar,Jun,Sep</v>
      </c>
      <c r="I64" s="125"/>
      <c r="J64" s="126">
        <f>'Valbara Tjänster'!Z29</f>
        <v>2023</v>
      </c>
    </row>
    <row r="65" spans="3:10" hidden="1" outlineLevel="1" x14ac:dyDescent="0.25">
      <c r="C65" s="117" t="str">
        <f>'Valbara Tjänster'!AD1</f>
        <v xml:space="preserve">Ombudstjänsten </v>
      </c>
      <c r="D65" s="124">
        <f>'Valbara Tjänster'!AD16</f>
        <v>0</v>
      </c>
      <c r="E65" s="125"/>
      <c r="F65" s="125" t="str">
        <f>'Valbara Tjänster'!AD27</f>
        <v>Kvartal förskott</v>
      </c>
      <c r="G65" s="125"/>
      <c r="H65" s="125" t="str">
        <f>'Valbara Tjänster'!AD28</f>
        <v>Dec,Mar,Jun,Sep</v>
      </c>
      <c r="I65" s="125"/>
      <c r="J65" s="126" t="str">
        <f>'Valbara Tjänster'!AD29</f>
        <v>N/A</v>
      </c>
    </row>
    <row r="66" spans="3:10" ht="120" hidden="1" outlineLevel="1" x14ac:dyDescent="0.25">
      <c r="C66" s="117" t="str">
        <f>'Valbara Tjänster'!AH1</f>
        <v>Hjälpmedels-tjänsten abonnemang</v>
      </c>
      <c r="D66" s="124">
        <f>'Valbara Tjänster'!AH16</f>
        <v>300000</v>
      </c>
      <c r="E66" s="125"/>
      <c r="F66" s="125" t="str">
        <f>'Valbara Tjänster'!AH27</f>
        <v>Prognos! Faktureras kvartalsvis i förskott av förvaltning med volymsjusteringar i efterskott. Abonnemangspriset baseras på av kunden redovisad inköpsvolym. Tillkommer rörlig avgift enl. prislista på Inera.se</v>
      </c>
      <c r="G66" s="125"/>
      <c r="H66" s="125" t="str">
        <f>'Valbara Tjänster'!AH28</f>
        <v>Dec, Mar, Jun, Sep</v>
      </c>
      <c r="I66" s="125"/>
      <c r="J66" s="126" t="str">
        <f>'Valbara Tjänster'!AH29</f>
        <v>N/A</v>
      </c>
    </row>
    <row r="67" spans="3:10" ht="45" hidden="1" outlineLevel="1" x14ac:dyDescent="0.25">
      <c r="C67" s="117" t="str">
        <f>'Valbara Tjänster'!AL1</f>
        <v>E-klient</v>
      </c>
      <c r="D67" s="124">
        <f>'Valbara Tjänster'!AL16</f>
        <v>5450400</v>
      </c>
      <c r="E67" s="125"/>
      <c r="F67" s="125" t="str">
        <f>'Valbara Tjänster'!AL27</f>
        <v>Halvårsvis i efterskott av förvaltning. Volymbaserade priser</v>
      </c>
      <c r="G67" s="125"/>
      <c r="H67" s="125" t="str">
        <f>'Valbara Tjänster'!AL28</f>
        <v>Jun, Dec</v>
      </c>
      <c r="I67" s="125"/>
      <c r="J67" s="126" t="str">
        <f>'Valbara Tjänster'!AL29</f>
        <v>N/A</v>
      </c>
    </row>
    <row r="68" spans="3:10" ht="60" hidden="1" outlineLevel="1" x14ac:dyDescent="0.25">
      <c r="C68" s="117" t="str">
        <f>'Valbara Tjänster'!AP1</f>
        <v>Eira Licenser (innehåll)</v>
      </c>
      <c r="D68" s="124">
        <f>'Valbara Tjänster'!AP16</f>
        <v>8688460.0500015002</v>
      </c>
      <c r="E68" s="125"/>
      <c r="F68" s="125" t="str">
        <f>'Valbara Tjänster'!AP27</f>
        <v>Licenskostnaden fördelas solidariskt mellan landsting och regioner baserat på antal invånare.</v>
      </c>
      <c r="G68" s="125"/>
      <c r="H68" s="125" t="str">
        <f>'Valbara Tjänster'!AP28</f>
        <v>Årsvis engång i Dec</v>
      </c>
      <c r="I68" s="125"/>
      <c r="J68" s="126" t="str">
        <f>'Valbara Tjänster'!AP29</f>
        <v>N/A</v>
      </c>
    </row>
    <row r="69" spans="3:10" ht="30" hidden="1" outlineLevel="1" x14ac:dyDescent="0.25">
      <c r="C69" s="117" t="str">
        <f>'Valbara Tjänster'!AT1</f>
        <v>Informations- utlämning till kvalitetsregister</v>
      </c>
      <c r="D69" s="124">
        <f>'Valbara Tjänster'!AT16</f>
        <v>0</v>
      </c>
      <c r="E69" s="125"/>
      <c r="F69" s="125" t="str">
        <f>'Valbara Tjänster'!AT27</f>
        <v>Faktureras separat av tjänstens förvaltning</v>
      </c>
      <c r="G69" s="125"/>
      <c r="H69" s="125" t="str">
        <f>'Valbara Tjänster'!AT28</f>
        <v xml:space="preserve"> </v>
      </c>
      <c r="I69" s="125"/>
      <c r="J69" s="134" t="str">
        <f>'Valbara Tjänster'!AT29</f>
        <v>Ingen ab.fakturering</v>
      </c>
    </row>
    <row r="70" spans="3:10" hidden="1" outlineLevel="1" x14ac:dyDescent="0.25">
      <c r="C70" s="117" t="str">
        <f>'Valbara Tjänster'!AX1</f>
        <v>Säker Digital Kommunikation SDK Ny!</v>
      </c>
      <c r="D70" s="124">
        <f>'Valbara Tjänster'!AX16</f>
        <v>0</v>
      </c>
      <c r="E70" s="125"/>
      <c r="F70" s="125" t="str">
        <f>'Valbara Tjänster'!AX27</f>
        <v>Ingen abonnemangsfakt 2023</v>
      </c>
      <c r="G70" s="125"/>
      <c r="H70" s="125">
        <f>'Valbara Tjänster'!AX28</f>
        <v>0</v>
      </c>
      <c r="I70" s="125"/>
      <c r="J70" s="126">
        <f>'Valbara Tjänster'!AX29</f>
        <v>0</v>
      </c>
    </row>
    <row r="71" spans="3:10" hidden="1" outlineLevel="1" x14ac:dyDescent="0.25">
      <c r="C71" s="117" t="str">
        <f>'Valbara Tjänster'!BB1</f>
        <v>Bild i 1177 på telefon</v>
      </c>
      <c r="D71" s="124">
        <f>'Valbara Tjänster'!BB16</f>
        <v>1307807.4204299999</v>
      </c>
      <c r="E71" s="125"/>
      <c r="F71" s="125" t="str">
        <f>'Valbara Tjänster'!BB27</f>
        <v>Kvartal förskott</v>
      </c>
      <c r="G71" s="125"/>
      <c r="H71" s="125" t="str">
        <f>'Valbara Tjänster'!BB28</f>
        <v>Dec,Mar,Jun,Sep</v>
      </c>
      <c r="I71" s="125"/>
      <c r="J71" s="126" t="str">
        <f>'Valbara Tjänster'!BB29</f>
        <v>N/A</v>
      </c>
    </row>
    <row r="72" spans="3:10" hidden="1" outlineLevel="1" x14ac:dyDescent="0.25">
      <c r="C72" s="117" t="str">
        <f>'Valbara Tjänster'!BF1</f>
        <v>Video i 1177 på telefon</v>
      </c>
      <c r="D72" s="124">
        <f>'Valbara Tjänster'!BF16</f>
        <v>2064530.7796739999</v>
      </c>
      <c r="E72" s="125"/>
      <c r="F72" s="125" t="str">
        <f>'Valbara Tjänster'!BF27</f>
        <v>Kvartal förskott</v>
      </c>
      <c r="G72" s="125"/>
      <c r="H72" s="125" t="str">
        <f>'Valbara Tjänster'!BF28</f>
        <v>Dec,Mar,Jun,Sep</v>
      </c>
      <c r="I72" s="125"/>
      <c r="J72" s="126" t="str">
        <f>'Valbara Tjänster'!BF29</f>
        <v>N/A</v>
      </c>
    </row>
    <row r="73" spans="3:10" hidden="1" outlineLevel="1" x14ac:dyDescent="0.25">
      <c r="C73" s="117" t="str">
        <f>'Valbara Tjänster'!BJ1</f>
        <v>Utbudstjänsten</v>
      </c>
      <c r="D73" s="124">
        <f>'Valbara Tjänster'!BJ16</f>
        <v>1258338.8607645</v>
      </c>
      <c r="E73" s="125"/>
      <c r="F73" s="125" t="str">
        <f>'Valbara Tjänster'!BJ27</f>
        <v>Kvartal förskott</v>
      </c>
      <c r="G73" s="125"/>
      <c r="H73" s="125" t="str">
        <f>'Valbara Tjänster'!BJ28</f>
        <v>Dec,Mar,Jun,Sep</v>
      </c>
      <c r="I73" s="125"/>
      <c r="J73" s="126" t="str">
        <f>'Valbara Tjänster'!BJ29</f>
        <v>N/A</v>
      </c>
    </row>
    <row r="74" spans="3:10" hidden="1" outlineLevel="1" x14ac:dyDescent="0.25">
      <c r="C74" s="117" t="str">
        <f>'Valbara Tjänster'!BN1</f>
        <v>Statistiktjänst Organisations-statistik</v>
      </c>
      <c r="D74" s="124">
        <f>'Valbara Tjänster'!BN16</f>
        <v>229487.61914999998</v>
      </c>
      <c r="E74" s="125"/>
      <c r="F74" s="125" t="str">
        <f>'Valbara Tjänster'!BN27</f>
        <v>Kvartal förskott</v>
      </c>
      <c r="G74" s="125"/>
      <c r="H74" s="125" t="str">
        <f>'Valbara Tjänster'!BN28</f>
        <v>Dec,Mar,Jun,Sep</v>
      </c>
      <c r="I74" s="125"/>
      <c r="J74" s="126" t="str">
        <f>'Valbara Tjänster'!BN29</f>
        <v>N/A</v>
      </c>
    </row>
    <row r="75" spans="3:10" s="101" customFormat="1" ht="45" hidden="1" outlineLevel="1" x14ac:dyDescent="0.25">
      <c r="C75" s="117" t="str">
        <f>'Valbara Tjänster'!BR1</f>
        <v xml:space="preserve">1177 Inkorg </v>
      </c>
      <c r="D75" s="124">
        <f>'Valbara Tjänster'!BR16</f>
        <v>0</v>
      </c>
      <c r="E75" s="125"/>
      <c r="F75" s="103" t="str">
        <f>'Valbara Tjänster'!BR27</f>
        <v>Volymsbaserad. Faktureras av förvaltning kvartalsvis efterskott</v>
      </c>
      <c r="G75" s="125"/>
      <c r="H75" s="103">
        <f>'Valbara Tjänster'!BR28</f>
        <v>0</v>
      </c>
      <c r="I75" s="125"/>
      <c r="J75" s="256">
        <f>'Valbara Tjänster'!BR29</f>
        <v>0</v>
      </c>
    </row>
    <row r="76" spans="3:10" s="101" customFormat="1" hidden="1" outlineLevel="1" x14ac:dyDescent="0.25">
      <c r="C76" s="117" t="str">
        <f>'Valbara Tjänster'!BV1</f>
        <v>Svevac (prel. Avser halvår)</v>
      </c>
      <c r="D76" s="124">
        <f>'Valbara Tjänster'!BV16</f>
        <v>5615664</v>
      </c>
      <c r="E76" s="125"/>
      <c r="F76" s="103" t="str">
        <f>'Valbara Tjänster'!BV27</f>
        <v>Prel. Engång förskott 2023</v>
      </c>
      <c r="G76" s="125"/>
      <c r="H76" s="103" t="str">
        <f>'Valbara Tjänster'!BV28</f>
        <v>Dec,Mars</v>
      </c>
      <c r="I76" s="125"/>
      <c r="J76" s="256" t="str">
        <f>'Valbara Tjänster'!BV29</f>
        <v>Avslutas halvår 2023</v>
      </c>
    </row>
    <row r="77" spans="3:10" s="101" customFormat="1" ht="30" hidden="1" outlineLevel="1" x14ac:dyDescent="0.25">
      <c r="C77" s="117" t="str">
        <f>'Valbara Tjänster'!BZ1</f>
        <v>Digitalt möte</v>
      </c>
      <c r="D77" s="124">
        <f>'Valbara Tjänster'!BZ16</f>
        <v>0</v>
      </c>
      <c r="E77" s="125"/>
      <c r="F77" s="103" t="str">
        <f>'Valbara Tjänster'!BZ27</f>
        <v>Volym. Faktureras av förvaltning</v>
      </c>
      <c r="G77" s="125"/>
      <c r="H77" s="103">
        <f>'Valbara Tjänster'!BZ28</f>
        <v>0</v>
      </c>
      <c r="I77" s="125"/>
      <c r="J77" s="256">
        <f>'Valbara Tjänster'!BZ29</f>
        <v>0</v>
      </c>
    </row>
    <row r="78" spans="3:10" s="101" customFormat="1" hidden="1" outlineLevel="1" x14ac:dyDescent="0.25">
      <c r="C78" s="117" t="str">
        <f>'Valbara Tjänster'!CD1</f>
        <v>Video och distans Infrastruktur</v>
      </c>
      <c r="D78" s="124">
        <f>'Valbara Tjänster'!CD16</f>
        <v>600244.65432794997</v>
      </c>
      <c r="E78" s="125"/>
      <c r="F78" s="103" t="str">
        <f>'Valbara Tjänster'!CD27</f>
        <v>Kvartal förskott</v>
      </c>
      <c r="G78" s="125"/>
      <c r="H78" s="103" t="str">
        <f>'Valbara Tjänster'!CD28</f>
        <v>Dec,Mar,Jun,Sep</v>
      </c>
      <c r="I78" s="125"/>
      <c r="J78" s="256" t="str">
        <f>'Valbara Tjänster'!CD29</f>
        <v>N/A</v>
      </c>
    </row>
    <row r="79" spans="3:10" s="101" customFormat="1" hidden="1" outlineLevel="1" x14ac:dyDescent="0.25">
      <c r="C79" s="117" t="str">
        <f>'Valbara Tjänster'!CH1</f>
        <v>Video &amp; distans Flerpartsmöte</v>
      </c>
      <c r="D79" s="124">
        <f>'Valbara Tjänster'!CH16</f>
        <v>0</v>
      </c>
      <c r="E79" s="125"/>
      <c r="F79" s="103" t="str">
        <f>'Valbara Tjänster'!CH27</f>
        <v>Kvartal förskott</v>
      </c>
      <c r="G79" s="125"/>
      <c r="H79" s="103" t="str">
        <f>'Valbara Tjänster'!CH28</f>
        <v>Dec,Mar,Jun,Sep</v>
      </c>
      <c r="I79" s="125"/>
      <c r="J79" s="256" t="str">
        <f>'Valbara Tjänster'!CH29</f>
        <v>N/A</v>
      </c>
    </row>
    <row r="80" spans="3:10" s="101" customFormat="1" hidden="1" outlineLevel="1" x14ac:dyDescent="0.25">
      <c r="C80" s="117" t="str">
        <f>'Valbara Tjänster'!CL1</f>
        <v xml:space="preserve">Egen provhantering </v>
      </c>
      <c r="D80" s="124">
        <f>'Valbara Tjänster'!CL16</f>
        <v>2281363.5</v>
      </c>
      <c r="E80" s="125"/>
      <c r="F80" s="103" t="str">
        <f>'Valbara Tjänster'!CL27</f>
        <v>Kvartal förskott</v>
      </c>
      <c r="G80" s="125"/>
      <c r="H80" s="103" t="str">
        <f>'Valbara Tjänster'!CL28</f>
        <v>Dec,Mar,Jun,Sep</v>
      </c>
      <c r="I80" s="125"/>
      <c r="J80" s="256" t="str">
        <f>'Valbara Tjänster'!CL29</f>
        <v>N/A</v>
      </c>
    </row>
    <row r="81" spans="3:10" s="101" customFormat="1" hidden="1" outlineLevel="1" x14ac:dyDescent="0.25">
      <c r="C81" s="117" t="str">
        <f>'Valbara Tjänster'!CP1</f>
        <v>Symtombedöm-ning och hänvisning Förvaltning</v>
      </c>
      <c r="D81" s="124">
        <f>'Valbara Tjänster'!CP16</f>
        <v>0</v>
      </c>
      <c r="E81" s="125"/>
      <c r="F81" s="103" t="str">
        <f>'Valbara Tjänster'!CP27</f>
        <v>Pris ej fastställt</v>
      </c>
      <c r="G81" s="125"/>
      <c r="H81" s="103">
        <f>'Valbara Tjänster'!CP28</f>
        <v>0</v>
      </c>
      <c r="I81" s="125"/>
      <c r="J81" s="256">
        <f>'Valbara Tjänster'!CP29</f>
        <v>0</v>
      </c>
    </row>
    <row r="82" spans="3:10" s="101" customFormat="1" hidden="1" outlineLevel="1" x14ac:dyDescent="0.25">
      <c r="C82" s="117" t="str">
        <f>'Valbara Tjänster'!CT1</f>
        <v>Beställning läkemedelsnära produkter</v>
      </c>
      <c r="D82" s="124">
        <f>'Valbara Tjänster'!CT16</f>
        <v>0</v>
      </c>
      <c r="E82" s="125"/>
      <c r="F82" s="103" t="str">
        <f>'Valbara Tjänster'!CT27</f>
        <v>Pris ej fastställt</v>
      </c>
      <c r="G82" s="125"/>
      <c r="H82" s="103">
        <f>'Valbara Tjänster'!CT28</f>
        <v>0</v>
      </c>
      <c r="I82" s="125"/>
      <c r="J82" s="256">
        <f>'Valbara Tjänster'!CT29</f>
        <v>0</v>
      </c>
    </row>
    <row r="83" spans="3:10" s="101" customFormat="1" hidden="1" outlineLevel="1" x14ac:dyDescent="0.25">
      <c r="C83" s="117" t="str">
        <f>'Valbara Tjänster'!CX1</f>
        <v>Net-Id</v>
      </c>
      <c r="D83" s="124">
        <f>'Valbara Tjänster'!CX16</f>
        <v>0</v>
      </c>
      <c r="E83" s="125"/>
      <c r="F83" s="103" t="str">
        <f>'Valbara Tjänster'!CX27</f>
        <v>Väntar på avsiktsförklaring</v>
      </c>
      <c r="G83" s="125"/>
      <c r="H83" s="103">
        <f>'Valbara Tjänster'!CX28</f>
        <v>0</v>
      </c>
      <c r="I83" s="125"/>
      <c r="J83" s="256">
        <f>'Valbara Tjänster'!CX29</f>
        <v>0</v>
      </c>
    </row>
    <row r="84" spans="3:10" s="101" customFormat="1" hidden="1" outlineLevel="1" x14ac:dyDescent="0.25">
      <c r="C84" s="117">
        <f>'Valbara Tjänster'!DB1</f>
        <v>0</v>
      </c>
      <c r="D84" s="124">
        <f>'Valbara Tjänster'!DB16</f>
        <v>0</v>
      </c>
      <c r="E84" s="125"/>
      <c r="F84" s="103">
        <f>'Valbara Tjänster'!DB27</f>
        <v>0</v>
      </c>
      <c r="G84" s="125"/>
      <c r="H84" s="103">
        <f>'Valbara Tjänster'!DB28</f>
        <v>0</v>
      </c>
      <c r="I84" s="125"/>
      <c r="J84" s="256">
        <f>'Valbara Tjänster'!DB29</f>
        <v>0</v>
      </c>
    </row>
    <row r="85" spans="3:10" s="101" customFormat="1" hidden="1" outlineLevel="1" x14ac:dyDescent="0.25">
      <c r="C85" s="117">
        <f>'Valbara Tjänster'!DF1</f>
        <v>0</v>
      </c>
      <c r="D85" s="124">
        <f>'Valbara Tjänster'!DF16</f>
        <v>0</v>
      </c>
      <c r="E85" s="125"/>
      <c r="F85" s="103">
        <f>'Valbara Tjänster'!DF27</f>
        <v>0</v>
      </c>
      <c r="G85" s="125"/>
      <c r="H85" s="103">
        <f>'Valbara Tjänster'!DF28</f>
        <v>0</v>
      </c>
      <c r="I85" s="125"/>
      <c r="J85" s="256">
        <f>'Valbara Tjänster'!DF29</f>
        <v>0</v>
      </c>
    </row>
    <row r="86" spans="3:10" s="101" customFormat="1" hidden="1" outlineLevel="1" x14ac:dyDescent="0.25">
      <c r="C86" s="117">
        <f>'Valbara Tjänster'!DJ1</f>
        <v>0</v>
      </c>
      <c r="D86" s="124">
        <f>'Valbara Tjänster'!DJ16</f>
        <v>0</v>
      </c>
      <c r="E86" s="125"/>
      <c r="F86" s="103">
        <f>'Valbara Tjänster'!DN27</f>
        <v>0</v>
      </c>
      <c r="G86" s="125"/>
      <c r="H86" s="103">
        <f>'Valbara Tjänster'!DJ28</f>
        <v>0</v>
      </c>
      <c r="I86" s="125"/>
      <c r="J86" s="256">
        <f>'Valbara Tjänster'!DJ29</f>
        <v>0</v>
      </c>
    </row>
    <row r="87" spans="3:10" s="101" customFormat="1" hidden="1" outlineLevel="1" x14ac:dyDescent="0.25">
      <c r="C87" s="117">
        <f>'Valbara Tjänster'!DN1</f>
        <v>0</v>
      </c>
      <c r="D87" s="124">
        <f>'Valbara Tjänster'!DN16</f>
        <v>0</v>
      </c>
      <c r="E87" s="125"/>
      <c r="F87" s="103">
        <f>'Valbara Tjänster'!DN27</f>
        <v>0</v>
      </c>
      <c r="G87" s="125"/>
      <c r="H87" s="103">
        <f>'Valbara Tjänster'!DN28</f>
        <v>0</v>
      </c>
      <c r="I87" s="125"/>
      <c r="J87" s="256">
        <f>'Valbara Tjänster'!DN29</f>
        <v>0</v>
      </c>
    </row>
    <row r="88" spans="3:10" s="101" customFormat="1" hidden="1" outlineLevel="1" x14ac:dyDescent="0.25">
      <c r="C88" s="117">
        <f>'Valbara Tjänster'!DR1</f>
        <v>0</v>
      </c>
      <c r="D88" s="124">
        <f>'Valbara Tjänster'!DR16</f>
        <v>0</v>
      </c>
      <c r="E88" s="125"/>
      <c r="F88" s="103">
        <f>'Valbara Tjänster'!DR27</f>
        <v>0</v>
      </c>
      <c r="G88" s="125"/>
      <c r="H88" s="103">
        <f>'Valbara Tjänster'!DR28</f>
        <v>0</v>
      </c>
      <c r="I88" s="125"/>
      <c r="J88" s="256">
        <f>'Valbara Tjänster'!DR29</f>
        <v>0</v>
      </c>
    </row>
    <row r="89" spans="3:10" s="101" customFormat="1" ht="15.75" hidden="1" outlineLevel="1" thickBot="1" x14ac:dyDescent="0.3">
      <c r="C89" s="127">
        <f>'Valbara Tjänster'!DV1</f>
        <v>0</v>
      </c>
      <c r="D89" s="128">
        <f>'Valbara Tjänster'!DV16</f>
        <v>0</v>
      </c>
      <c r="E89" s="129"/>
      <c r="F89" s="104">
        <f>'Valbara Tjänster'!DV27</f>
        <v>0</v>
      </c>
      <c r="G89" s="129"/>
      <c r="H89" s="104">
        <f>'Valbara Tjänster'!DV28</f>
        <v>0</v>
      </c>
      <c r="I89" s="129"/>
      <c r="J89" s="257">
        <f>'Valbara Tjänster'!DV29</f>
        <v>0</v>
      </c>
    </row>
    <row r="90" spans="3:10" hidden="1" outlineLevel="1" x14ac:dyDescent="0.25">
      <c r="C90" s="125"/>
      <c r="D90" s="124"/>
      <c r="E90" s="125"/>
      <c r="F90" s="125"/>
      <c r="G90" s="125"/>
      <c r="H90" s="125"/>
      <c r="I90" s="125"/>
      <c r="J90" s="125"/>
    </row>
    <row r="91" spans="3:10" ht="15.75" collapsed="1" thickBot="1" x14ac:dyDescent="0.3">
      <c r="C91" s="131"/>
      <c r="D91" s="131"/>
      <c r="E91" s="131"/>
      <c r="F91" s="131"/>
      <c r="G91" s="131"/>
      <c r="H91" s="131"/>
      <c r="I91" s="131"/>
      <c r="J91" s="131"/>
    </row>
    <row r="92" spans="3:10" ht="21" x14ac:dyDescent="0.25">
      <c r="C92" s="118" t="s">
        <v>62</v>
      </c>
      <c r="D92" s="119">
        <f>SUM(D93:D113)</f>
        <v>10083262.888612276</v>
      </c>
      <c r="E92" s="120"/>
      <c r="F92" s="102" t="s">
        <v>43</v>
      </c>
      <c r="G92" s="121"/>
      <c r="H92" s="135"/>
      <c r="I92" s="120"/>
      <c r="J92" s="133"/>
    </row>
    <row r="93" spans="3:10" ht="13.5" hidden="1" customHeight="1" outlineLevel="1" x14ac:dyDescent="0.25">
      <c r="C93" s="117" t="str">
        <f>'Gemensamma i utveckling'!C1</f>
        <v>Utvecklingsram 2022</v>
      </c>
      <c r="D93" s="124">
        <f>'Gemensamma i utveckling'!C19</f>
        <v>7562447.1664592074</v>
      </c>
      <c r="E93" s="125"/>
      <c r="F93" s="103" t="str">
        <f>'Gemensamma i utveckling'!C30</f>
        <v xml:space="preserve">Faktureras i januari för helår 2022 </v>
      </c>
      <c r="G93" s="125"/>
      <c r="H93" s="125" t="str">
        <f>'Gemensamma i utveckling'!C31</f>
        <v>Engång</v>
      </c>
      <c r="I93" s="125"/>
      <c r="J93" s="126" t="str">
        <f>'Gemensamma i utveckling'!C32</f>
        <v>Januari</v>
      </c>
    </row>
    <row r="94" spans="3:10" ht="13.5" hidden="1" customHeight="1" outlineLevel="1" x14ac:dyDescent="0.25">
      <c r="C94" s="117" t="str">
        <f>'Gemensamma i utveckling'!D1</f>
        <v>Utveckling/förvaltning tidbokings-tjänst 1177</v>
      </c>
      <c r="D94" s="124">
        <f>'Gemensamma i utveckling'!D19</f>
        <v>2520815.722153069</v>
      </c>
      <c r="E94" s="125"/>
      <c r="F94" s="103" t="str">
        <f>'Gemensamma i utveckling'!D30</f>
        <v>Kvartal förskott</v>
      </c>
      <c r="G94" s="125"/>
      <c r="H94" s="125" t="str">
        <f>'Gemensamma i utveckling'!D31</f>
        <v>Dec,Mar,Jun,Sep</v>
      </c>
      <c r="I94" s="125"/>
      <c r="J94" s="126" t="str">
        <f>'Gemensamma i utveckling'!D32</f>
        <v>Pausad fakt. Avs. förkl. Retro senare 2023</v>
      </c>
    </row>
    <row r="95" spans="3:10" ht="13.5" hidden="1" customHeight="1" outlineLevel="1" x14ac:dyDescent="0.25">
      <c r="C95" s="117" t="str">
        <f>'Gemensamma i utveckling'!E1</f>
        <v>Fortsatt utveckling SITHS</v>
      </c>
      <c r="D95" s="124">
        <f>'Gemensamma i utveckling'!E19</f>
        <v>0</v>
      </c>
      <c r="E95" s="125"/>
      <c r="F95" s="116" t="str">
        <f>'Gemensamma i utveckling'!E30</f>
        <v>Ingen fakt 2023</v>
      </c>
      <c r="G95" s="125"/>
      <c r="H95" s="136" t="str">
        <f>'Gemensamma i utveckling'!E31</f>
        <v xml:space="preserve"> -</v>
      </c>
      <c r="I95" s="125"/>
      <c r="J95" s="134" t="str">
        <f>'Gemensamma i utveckling'!E32</f>
        <v xml:space="preserve"> -</v>
      </c>
    </row>
    <row r="96" spans="3:10" ht="13.5" hidden="1" customHeight="1" outlineLevel="1" x14ac:dyDescent="0.25">
      <c r="C96" s="117" t="str">
        <f>'Gemensamma i utveckling'!F1</f>
        <v>Pascal NLL-anpassning</v>
      </c>
      <c r="D96" s="124">
        <f>'Gemensamma i utveckling'!F19</f>
        <v>0</v>
      </c>
      <c r="E96" s="125"/>
      <c r="F96" s="103" t="str">
        <f>'Gemensamma i utveckling'!F30</f>
        <v>Ingen fakt 2023</v>
      </c>
      <c r="G96" s="125"/>
      <c r="H96" s="125" t="str">
        <f>'Gemensamma i utveckling'!F31</f>
        <v xml:space="preserve"> -</v>
      </c>
      <c r="I96" s="125"/>
      <c r="J96" s="126" t="str">
        <f>'Gemensamma i utveckling'!F32</f>
        <v xml:space="preserve"> -</v>
      </c>
    </row>
    <row r="97" spans="3:10" ht="13.5" hidden="1" customHeight="1" outlineLevel="1" x14ac:dyDescent="0.25">
      <c r="C97" s="117" t="str">
        <f>'Gemensamma i utveckling'!G1</f>
        <v>Utbyte av Säkerhetstj.</v>
      </c>
      <c r="D97" s="124">
        <f>'Gemensamma i utveckling'!G19</f>
        <v>0</v>
      </c>
      <c r="E97" s="125"/>
      <c r="F97" s="103" t="str">
        <f>'Gemensamma i utveckling'!G30</f>
        <v>Ingen fakt 2023</v>
      </c>
      <c r="G97" s="125"/>
      <c r="H97" s="125" t="str">
        <f>'Gemensamma i utveckling'!G31</f>
        <v xml:space="preserve"> -</v>
      </c>
      <c r="I97" s="125"/>
      <c r="J97" s="126" t="str">
        <f>'Gemensamma i utveckling'!G32</f>
        <v xml:space="preserve"> -</v>
      </c>
    </row>
    <row r="98" spans="3:10" ht="13.5" hidden="1" customHeight="1" outlineLevel="1" x14ac:dyDescent="0.25">
      <c r="C98" s="117" t="str">
        <f>'Gemensamma i utveckling'!H1</f>
        <v>Ny katalogtjänst HSA</v>
      </c>
      <c r="D98" s="124">
        <f>'Gemensamma i utveckling'!H19</f>
        <v>0</v>
      </c>
      <c r="E98" s="125"/>
      <c r="F98" s="103" t="str">
        <f>'Gemensamma i utveckling'!H30</f>
        <v>Ingen fakt 2023</v>
      </c>
      <c r="G98" s="125"/>
      <c r="H98" s="125" t="str">
        <f>'Gemensamma i utveckling'!H31</f>
        <v xml:space="preserve"> -</v>
      </c>
      <c r="I98" s="125"/>
      <c r="J98" s="126" t="str">
        <f>'Gemensamma i utveckling'!H32</f>
        <v xml:space="preserve"> -</v>
      </c>
    </row>
    <row r="99" spans="3:10" s="101" customFormat="1" ht="13.5" hidden="1" customHeight="1" outlineLevel="1" x14ac:dyDescent="0.25">
      <c r="C99" s="117" t="str">
        <f>'Gemensamma i utveckling'!I1</f>
        <v>Journalen &amp; NPÖ plattformsutv.</v>
      </c>
      <c r="D99" s="124">
        <f>'Gemensamma i utveckling'!I19</f>
        <v>0</v>
      </c>
      <c r="E99" s="125"/>
      <c r="F99" s="103" t="str">
        <f>'Gemensamma i utveckling'!I30</f>
        <v>Ingen fakt 2023</v>
      </c>
      <c r="G99" s="125"/>
      <c r="H99" s="95" t="str">
        <f>'Gemensamma i utveckling'!I31</f>
        <v xml:space="preserve"> -</v>
      </c>
      <c r="I99" s="125"/>
      <c r="J99" s="259" t="str">
        <f>'Gemensamma i utveckling'!I32</f>
        <v xml:space="preserve"> -</v>
      </c>
    </row>
    <row r="100" spans="3:10" s="101" customFormat="1" ht="13.5" hidden="1" customHeight="1" outlineLevel="1" x14ac:dyDescent="0.25">
      <c r="C100" s="117" t="str">
        <f>'Gemensamma i utveckling'!J1</f>
        <v xml:space="preserve">Hitta och jämför hjälpmedel på 1177 </v>
      </c>
      <c r="D100" s="124">
        <f>'Gemensamma i utveckling'!J19</f>
        <v>0</v>
      </c>
      <c r="E100" s="125"/>
      <c r="F100" s="103" t="str">
        <f>'Gemensamma i utveckling'!J30</f>
        <v>Ingen avs.förkl. Sannolikt finansiering utv.ram</v>
      </c>
      <c r="G100" s="125"/>
      <c r="H100" s="258" t="str">
        <f>'Gemensamma i utveckling'!J31</f>
        <v xml:space="preserve"> -</v>
      </c>
      <c r="I100" s="125"/>
      <c r="J100" s="259" t="str">
        <f>'Gemensamma i utveckling'!J32</f>
        <v xml:space="preserve"> -</v>
      </c>
    </row>
    <row r="101" spans="3:10" s="101" customFormat="1" ht="13.5" hidden="1" customHeight="1" outlineLevel="1" x14ac:dyDescent="0.25">
      <c r="C101" s="117" t="str">
        <f>'Gemensamma i utveckling'!K1</f>
        <v>Självbetjäning Hjälpmedel Via 1177</v>
      </c>
      <c r="D101" s="124">
        <f>'Gemensamma i utveckling'!K19</f>
        <v>0</v>
      </c>
      <c r="E101" s="125"/>
      <c r="F101" s="103" t="str">
        <f>'Gemensamma i utveckling'!K30</f>
        <v>Väntar på avsiktsförklaring</v>
      </c>
      <c r="G101" s="125"/>
      <c r="H101" s="258">
        <f>'Gemensamma i utveckling'!K31</f>
        <v>0</v>
      </c>
      <c r="I101" s="125"/>
      <c r="J101" s="259" t="str">
        <f>'Gemensamma i utveckling'!K32</f>
        <v xml:space="preserve"> -</v>
      </c>
    </row>
    <row r="102" spans="3:10" s="101" customFormat="1" ht="13.5" hidden="1" customHeight="1" outlineLevel="1" x14ac:dyDescent="0.25">
      <c r="C102" s="117">
        <f>'Gemensamma i utveckling'!L1</f>
        <v>0</v>
      </c>
      <c r="D102" s="124">
        <f>'Gemensamma i utveckling'!L19</f>
        <v>0</v>
      </c>
      <c r="E102" s="125"/>
      <c r="F102" s="103">
        <f>'Gemensamma i utveckling'!L30</f>
        <v>0</v>
      </c>
      <c r="G102" s="125"/>
      <c r="H102" s="258">
        <f>'Gemensamma i utveckling'!L31</f>
        <v>0</v>
      </c>
      <c r="I102" s="125"/>
      <c r="J102" s="259">
        <f>'Gemensamma i utveckling'!L32</f>
        <v>0</v>
      </c>
    </row>
    <row r="103" spans="3:10" s="101" customFormat="1" ht="13.5" hidden="1" customHeight="1" outlineLevel="1" x14ac:dyDescent="0.25">
      <c r="C103" s="117">
        <f>'Gemensamma i utveckling'!M1</f>
        <v>0</v>
      </c>
      <c r="D103" s="124">
        <f>'Gemensamma i utveckling'!M19</f>
        <v>0</v>
      </c>
      <c r="E103" s="125"/>
      <c r="F103" s="103">
        <f>'Gemensamma i utveckling'!M30</f>
        <v>0</v>
      </c>
      <c r="G103" s="125"/>
      <c r="H103" s="258">
        <f>'Gemensamma i utveckling'!M31</f>
        <v>0</v>
      </c>
      <c r="I103" s="125"/>
      <c r="J103" s="259">
        <f>'Gemensamma i utveckling'!M32</f>
        <v>0</v>
      </c>
    </row>
    <row r="104" spans="3:10" s="101" customFormat="1" ht="13.5" hidden="1" customHeight="1" outlineLevel="1" x14ac:dyDescent="0.25">
      <c r="C104" s="117">
        <f>'Gemensamma i utveckling'!N1</f>
        <v>0</v>
      </c>
      <c r="D104" s="124">
        <f>'Gemensamma i utveckling'!N19</f>
        <v>0</v>
      </c>
      <c r="E104" s="125"/>
      <c r="F104" s="103">
        <f>'Gemensamma i utveckling'!N30</f>
        <v>0</v>
      </c>
      <c r="G104" s="125"/>
      <c r="H104" s="258">
        <f>'Gemensamma i utveckling'!N31</f>
        <v>0</v>
      </c>
      <c r="I104" s="125"/>
      <c r="J104" s="259">
        <f>'Gemensamma i utveckling'!N32</f>
        <v>0</v>
      </c>
    </row>
    <row r="105" spans="3:10" s="101" customFormat="1" ht="13.5" hidden="1" customHeight="1" outlineLevel="1" x14ac:dyDescent="0.25">
      <c r="C105" s="117">
        <f>'Gemensamma i utveckling'!O1</f>
        <v>0</v>
      </c>
      <c r="D105" s="124">
        <f>'Gemensamma i utveckling'!O19</f>
        <v>0</v>
      </c>
      <c r="E105" s="125"/>
      <c r="F105" s="103">
        <f>'Gemensamma i utveckling'!O30</f>
        <v>0</v>
      </c>
      <c r="G105" s="125"/>
      <c r="H105" s="258">
        <f>'Gemensamma i utveckling'!O31</f>
        <v>0</v>
      </c>
      <c r="I105" s="125"/>
      <c r="J105" s="259">
        <f>'Gemensamma i utveckling'!O32</f>
        <v>0</v>
      </c>
    </row>
    <row r="106" spans="3:10" s="101" customFormat="1" ht="13.5" hidden="1" customHeight="1" outlineLevel="1" x14ac:dyDescent="0.25">
      <c r="C106" s="117">
        <f>'Gemensamma i utveckling'!P1</f>
        <v>0</v>
      </c>
      <c r="D106" s="124">
        <f>'Gemensamma i utveckling'!P19</f>
        <v>0</v>
      </c>
      <c r="E106" s="125"/>
      <c r="F106" s="103">
        <f>'Gemensamma i utveckling'!P30</f>
        <v>0</v>
      </c>
      <c r="G106" s="125"/>
      <c r="H106" s="258">
        <f>'Gemensamma i utveckling'!P31</f>
        <v>0</v>
      </c>
      <c r="I106" s="125"/>
      <c r="J106" s="259">
        <f>'Gemensamma i utveckling'!P32</f>
        <v>0</v>
      </c>
    </row>
    <row r="107" spans="3:10" s="101" customFormat="1" ht="13.5" hidden="1" customHeight="1" outlineLevel="1" x14ac:dyDescent="0.25">
      <c r="C107" s="117">
        <f>'Gemensamma i utveckling'!Q1</f>
        <v>0</v>
      </c>
      <c r="D107" s="124">
        <f>'Gemensamma i utveckling'!Q19</f>
        <v>0</v>
      </c>
      <c r="E107" s="125"/>
      <c r="F107" s="103">
        <f>'Gemensamma i utveckling'!Q30</f>
        <v>0</v>
      </c>
      <c r="G107" s="125"/>
      <c r="H107" s="258">
        <f>'Gemensamma i utveckling'!Q31</f>
        <v>0</v>
      </c>
      <c r="I107" s="125"/>
      <c r="J107" s="259">
        <f>'Gemensamma i utveckling'!Q32</f>
        <v>0</v>
      </c>
    </row>
    <row r="108" spans="3:10" s="101" customFormat="1" ht="13.5" hidden="1" customHeight="1" outlineLevel="1" x14ac:dyDescent="0.25">
      <c r="C108" s="117">
        <f>'Gemensamma i utveckling'!R1</f>
        <v>0</v>
      </c>
      <c r="D108" s="124">
        <f>'Gemensamma i utveckling'!R19</f>
        <v>0</v>
      </c>
      <c r="E108" s="125"/>
      <c r="F108" s="103">
        <f>'Gemensamma i utveckling'!R30</f>
        <v>0</v>
      </c>
      <c r="G108" s="125"/>
      <c r="H108" s="258">
        <f>'Gemensamma i utveckling'!R31</f>
        <v>0</v>
      </c>
      <c r="I108" s="125"/>
      <c r="J108" s="259">
        <f>'Gemensamma i utveckling'!R32</f>
        <v>0</v>
      </c>
    </row>
    <row r="109" spans="3:10" s="101" customFormat="1" ht="13.5" hidden="1" customHeight="1" outlineLevel="1" x14ac:dyDescent="0.25">
      <c r="C109" s="117">
        <f>'Gemensamma i utveckling'!S1</f>
        <v>0</v>
      </c>
      <c r="D109" s="124">
        <f>'Gemensamma i utveckling'!S19</f>
        <v>0</v>
      </c>
      <c r="E109" s="125"/>
      <c r="F109" s="103">
        <f>'Gemensamma i utveckling'!S30</f>
        <v>0</v>
      </c>
      <c r="G109" s="125"/>
      <c r="H109" s="258">
        <f>'Gemensamma i utveckling'!S31</f>
        <v>0</v>
      </c>
      <c r="I109" s="125"/>
      <c r="J109" s="259">
        <f>'Gemensamma i utveckling'!S32</f>
        <v>0</v>
      </c>
    </row>
    <row r="110" spans="3:10" s="101" customFormat="1" ht="13.5" hidden="1" customHeight="1" outlineLevel="1" x14ac:dyDescent="0.25">
      <c r="C110" s="117">
        <f>'Gemensamma i utveckling'!T1</f>
        <v>0</v>
      </c>
      <c r="D110" s="124">
        <f>'Gemensamma i utveckling'!T19</f>
        <v>0</v>
      </c>
      <c r="E110" s="125"/>
      <c r="F110" s="103">
        <f>'Gemensamma i utveckling'!T30</f>
        <v>0</v>
      </c>
      <c r="G110" s="125"/>
      <c r="H110" s="258">
        <f>'Gemensamma i utveckling'!T31</f>
        <v>0</v>
      </c>
      <c r="I110" s="125"/>
      <c r="J110" s="259">
        <f>'Gemensamma i utveckling'!T32</f>
        <v>0</v>
      </c>
    </row>
    <row r="111" spans="3:10" s="101" customFormat="1" ht="13.5" hidden="1" customHeight="1" outlineLevel="1" x14ac:dyDescent="0.25">
      <c r="C111" s="117">
        <f>'Gemensamma i utveckling'!U1</f>
        <v>0</v>
      </c>
      <c r="D111" s="124">
        <f>'Gemensamma i utveckling'!U19</f>
        <v>0</v>
      </c>
      <c r="E111" s="125"/>
      <c r="F111" s="103">
        <f>'Gemensamma i utveckling'!U30</f>
        <v>0</v>
      </c>
      <c r="G111" s="125"/>
      <c r="H111" s="258">
        <f>'Gemensamma i utveckling'!U31</f>
        <v>0</v>
      </c>
      <c r="I111" s="125"/>
      <c r="J111" s="259">
        <f>'Gemensamma i utveckling'!U32</f>
        <v>0</v>
      </c>
    </row>
    <row r="112" spans="3:10" s="101" customFormat="1" ht="13.5" hidden="1" customHeight="1" outlineLevel="1" x14ac:dyDescent="0.25">
      <c r="C112" s="117">
        <f>'Gemensamma i utveckling'!V1</f>
        <v>0</v>
      </c>
      <c r="D112" s="124">
        <f>'Gemensamma i utveckling'!V19</f>
        <v>0</v>
      </c>
      <c r="E112" s="125"/>
      <c r="F112" s="103">
        <f>'Gemensamma i utveckling'!V30</f>
        <v>0</v>
      </c>
      <c r="G112" s="125"/>
      <c r="H112" s="258">
        <f>'Gemensamma i utveckling'!V31</f>
        <v>0</v>
      </c>
      <c r="I112" s="125"/>
      <c r="J112" s="259">
        <f>'Gemensamma i utveckling'!V32</f>
        <v>0</v>
      </c>
    </row>
    <row r="113" spans="3:10" ht="13.5" hidden="1" customHeight="1" outlineLevel="1" thickBot="1" x14ac:dyDescent="0.3">
      <c r="C113" s="127">
        <f>'Gemensamma i utveckling'!W1</f>
        <v>0</v>
      </c>
      <c r="D113" s="128">
        <f>'Gemensamma i utveckling'!W19</f>
        <v>0</v>
      </c>
      <c r="E113" s="129"/>
      <c r="F113" s="104">
        <f>'Gemensamma i utveckling'!W30</f>
        <v>0</v>
      </c>
      <c r="G113" s="129"/>
      <c r="H113" s="261">
        <f>'Gemensamma i utveckling'!W31</f>
        <v>0</v>
      </c>
      <c r="I113" s="129"/>
      <c r="J113" s="262">
        <f>'Gemensamma i utveckling'!W32</f>
        <v>0</v>
      </c>
    </row>
    <row r="114" spans="3:10" ht="13.5" hidden="1" customHeight="1" outlineLevel="1" x14ac:dyDescent="0.25">
      <c r="C114" s="125"/>
      <c r="D114" s="124"/>
      <c r="E114" s="125"/>
      <c r="F114" s="125"/>
      <c r="G114" s="125"/>
      <c r="H114" s="125"/>
      <c r="I114" s="125"/>
      <c r="J114" s="125"/>
    </row>
    <row r="115" spans="3:10" ht="15.75" collapsed="1" thickBot="1" x14ac:dyDescent="0.3">
      <c r="C115" s="131"/>
      <c r="D115" s="131"/>
      <c r="E115" s="131"/>
      <c r="F115" s="131"/>
      <c r="G115" s="131"/>
      <c r="H115" s="131"/>
      <c r="I115" s="131"/>
      <c r="J115" s="131"/>
    </row>
    <row r="116" spans="3:10" ht="21" x14ac:dyDescent="0.25">
      <c r="C116" s="118" t="s">
        <v>63</v>
      </c>
      <c r="D116" s="119">
        <f>SUM(D117:D145)</f>
        <v>7178823.5853448156</v>
      </c>
      <c r="E116" s="120"/>
      <c r="F116" s="120" t="s">
        <v>43</v>
      </c>
      <c r="G116" s="120"/>
      <c r="H116" s="120"/>
      <c r="I116" s="120"/>
      <c r="J116" s="133"/>
    </row>
    <row r="117" spans="3:10" hidden="1" outlineLevel="1" x14ac:dyDescent="0.25">
      <c r="C117" s="117" t="str">
        <f>'Valbara i utveckling'!F1</f>
        <v>Terminologi- tjänst NY!</v>
      </c>
      <c r="D117" s="124">
        <f>'Valbara i utveckling'!F19</f>
        <v>1420163.3701858167</v>
      </c>
      <c r="E117" s="125"/>
      <c r="F117" s="125" t="str">
        <f>'Valbara i utveckling'!F30</f>
        <v>Kvartal förskott</v>
      </c>
      <c r="G117" s="125"/>
      <c r="H117" s="125" t="str">
        <f>'Valbara i utveckling'!F31</f>
        <v>Dec,Mar,Jun,Sep</v>
      </c>
      <c r="I117" s="125"/>
      <c r="J117" s="126">
        <f>'Valbara i utveckling'!F32</f>
        <v>0</v>
      </c>
    </row>
    <row r="118" spans="3:10" hidden="1" outlineLevel="1" x14ac:dyDescent="0.25">
      <c r="C118" s="117" t="str">
        <f>'Valbara i utveckling'!J1</f>
        <v xml:space="preserve"> Verksamhetsstöd 1177 Vårdguiden på telefon</v>
      </c>
      <c r="D118" s="124">
        <f>'Valbara i utveckling'!J19</f>
        <v>4935112.3846994992</v>
      </c>
      <c r="E118" s="125"/>
      <c r="F118" s="125" t="str">
        <f>'Valbara i utveckling'!J30</f>
        <v>Kvartal förskott</v>
      </c>
      <c r="G118" s="125"/>
      <c r="H118" s="125" t="str">
        <f>'Valbara i utveckling'!J31</f>
        <v>Dec,Mar,Jun,Sep</v>
      </c>
      <c r="I118" s="125"/>
      <c r="J118" s="137">
        <f>'Valbara i utveckling'!J32</f>
        <v>0</v>
      </c>
    </row>
    <row r="119" spans="3:10" hidden="1" outlineLevel="1" x14ac:dyDescent="0.25">
      <c r="C119" s="117" t="str">
        <f>'Valbara i utveckling'!N1</f>
        <v>Statistiktjänst export</v>
      </c>
      <c r="D119" s="124">
        <f>'Valbara i utveckling'!N19</f>
        <v>823547.83045949996</v>
      </c>
      <c r="E119" s="125"/>
      <c r="F119" s="125" t="str">
        <f>'Valbara i utveckling'!N30</f>
        <v>Kvartal förskott</v>
      </c>
      <c r="G119" s="125"/>
      <c r="H119" s="125" t="str">
        <f>'Valbara i utveckling'!N31</f>
        <v>Dec,Mar,Jun,Sep</v>
      </c>
      <c r="I119" s="125"/>
      <c r="J119" s="137" t="str">
        <f>'Valbara i utveckling'!N32</f>
        <v>I förvaltning Q2-23</v>
      </c>
    </row>
    <row r="120" spans="3:10" hidden="1" outlineLevel="1" x14ac:dyDescent="0.25">
      <c r="C120" s="117" t="str">
        <f>'Valbara i utveckling'!R1</f>
        <v>Utvidgning Underskriftstjänst</v>
      </c>
      <c r="D120" s="124">
        <f>'Valbara i utveckling'!R19</f>
        <v>0</v>
      </c>
      <c r="E120" s="125"/>
      <c r="F120" s="125" t="str">
        <f>'Valbara i utveckling'!R30</f>
        <v>Väntar avsiktsförklaring</v>
      </c>
      <c r="G120" s="125"/>
      <c r="H120" s="125">
        <f>'Valbara i utveckling'!R31</f>
        <v>0</v>
      </c>
      <c r="I120" s="125"/>
      <c r="J120" s="137">
        <f>'Valbara i utveckling'!R32</f>
        <v>0</v>
      </c>
    </row>
    <row r="121" spans="3:10" hidden="1" outlineLevel="1" x14ac:dyDescent="0.25">
      <c r="C121" s="117" t="str">
        <f>'Valbara i utveckling'!V1</f>
        <v>ViSam</v>
      </c>
      <c r="D121" s="124">
        <f>'Valbara i utveckling'!V19</f>
        <v>0</v>
      </c>
      <c r="E121" s="125"/>
      <c r="F121" s="103" t="str">
        <f>'Valbara i utveckling'!V30</f>
        <v>Väntar avsiktsförklaring</v>
      </c>
      <c r="G121" s="125"/>
      <c r="H121" s="103">
        <f>'Valbara i utveckling'!V31</f>
        <v>0</v>
      </c>
      <c r="I121" s="125"/>
      <c r="J121" s="137">
        <f>'Valbara i utveckling'!V32</f>
        <v>0</v>
      </c>
    </row>
    <row r="122" spans="3:10" hidden="1" outlineLevel="1" x14ac:dyDescent="0.25">
      <c r="C122" s="117" t="str">
        <f>'Valbara i utveckling'!Z1</f>
        <v>Symtombedömning och hänvisning plattform</v>
      </c>
      <c r="D122" s="124">
        <f>'Valbara i utveckling'!Z19</f>
        <v>0</v>
      </c>
      <c r="E122" s="125"/>
      <c r="F122" s="125" t="str">
        <f>'Valbara i utveckling'!Z30</f>
        <v>Faktureras ej 2023</v>
      </c>
      <c r="G122" s="125"/>
      <c r="H122" s="125">
        <f>'Valbara i utveckling'!Z31</f>
        <v>0</v>
      </c>
      <c r="I122" s="125"/>
      <c r="J122" s="137">
        <f>'Valbara i utveckling'!Z32</f>
        <v>0</v>
      </c>
    </row>
    <row r="123" spans="3:10" hidden="1" outlineLevel="1" x14ac:dyDescent="0.25">
      <c r="C123" s="117">
        <f>'Valbara i utveckling'!AD1</f>
        <v>0</v>
      </c>
      <c r="D123" s="124">
        <f>'Valbara i utveckling'!AD19</f>
        <v>0</v>
      </c>
      <c r="E123" s="125"/>
      <c r="F123" s="125">
        <f>'Valbara i utveckling'!AD30</f>
        <v>0</v>
      </c>
      <c r="G123" s="125"/>
      <c r="H123" s="125">
        <f>'Valbara i utveckling'!AD31</f>
        <v>0</v>
      </c>
      <c r="I123" s="125"/>
      <c r="J123" s="137">
        <f>'Valbara i utveckling'!AD32</f>
        <v>0</v>
      </c>
    </row>
    <row r="124" spans="3:10" hidden="1" outlineLevel="1" x14ac:dyDescent="0.25">
      <c r="C124" s="117">
        <f>'Valbara i utveckling'!AH1</f>
        <v>0</v>
      </c>
      <c r="D124" s="124">
        <f>'Valbara i utveckling'!AH19</f>
        <v>0</v>
      </c>
      <c r="E124" s="125"/>
      <c r="F124" s="125">
        <f>'Valbara i utveckling'!AH30</f>
        <v>0</v>
      </c>
      <c r="G124" s="125"/>
      <c r="H124" s="125">
        <f>'Valbara i utveckling'!AH31</f>
        <v>0</v>
      </c>
      <c r="I124" s="125"/>
      <c r="J124" s="137">
        <f>'Valbara i utveckling'!AH32</f>
        <v>0</v>
      </c>
    </row>
    <row r="125" spans="3:10" hidden="1" outlineLevel="1" x14ac:dyDescent="0.25">
      <c r="C125" s="117">
        <f>'Valbara i utveckling'!AL1</f>
        <v>0</v>
      </c>
      <c r="D125" s="124">
        <f>'Valbara i utveckling'!AL19</f>
        <v>0</v>
      </c>
      <c r="E125" s="125"/>
      <c r="F125" s="125">
        <f>'Valbara i utveckling'!AL30</f>
        <v>0</v>
      </c>
      <c r="G125" s="125"/>
      <c r="H125" s="125">
        <f>'Valbara i utveckling'!AL31</f>
        <v>0</v>
      </c>
      <c r="I125" s="125"/>
      <c r="J125" s="137">
        <f>'Valbara i utveckling'!AL32</f>
        <v>0</v>
      </c>
    </row>
    <row r="126" spans="3:10" hidden="1" outlineLevel="1" x14ac:dyDescent="0.25">
      <c r="C126" s="117">
        <f>'Valbara i utveckling'!AP1</f>
        <v>0</v>
      </c>
      <c r="D126" s="124">
        <f>'Valbara i utveckling'!AP19</f>
        <v>0</v>
      </c>
      <c r="E126" s="125"/>
      <c r="F126" s="125">
        <f>'Valbara i utveckling'!AP30</f>
        <v>0</v>
      </c>
      <c r="G126" s="125"/>
      <c r="H126" s="125">
        <f>'Valbara i utveckling'!AP31</f>
        <v>0</v>
      </c>
      <c r="I126" s="125"/>
      <c r="J126" s="137">
        <f>'Valbara i utveckling'!AP32</f>
        <v>0</v>
      </c>
    </row>
    <row r="127" spans="3:10" hidden="1" outlineLevel="1" x14ac:dyDescent="0.25">
      <c r="C127" s="117">
        <f>'Valbara i utveckling'!AT1</f>
        <v>0</v>
      </c>
      <c r="D127" s="124">
        <f>'Valbara i utveckling'!AT19</f>
        <v>0</v>
      </c>
      <c r="E127" s="125"/>
      <c r="F127" s="125">
        <f>'Valbara i utveckling'!AT30</f>
        <v>0</v>
      </c>
      <c r="G127" s="125"/>
      <c r="H127" s="125">
        <f>'Valbara i utveckling'!AT31</f>
        <v>0</v>
      </c>
      <c r="I127" s="125"/>
      <c r="J127" s="137">
        <f>'Valbara i utveckling'!AT32</f>
        <v>0</v>
      </c>
    </row>
    <row r="128" spans="3:10" hidden="1" outlineLevel="1" x14ac:dyDescent="0.25">
      <c r="C128" s="117">
        <f>'Valbara i utveckling'!AX1</f>
        <v>0</v>
      </c>
      <c r="D128" s="124">
        <f>'Valbara i utveckling'!AX19</f>
        <v>0</v>
      </c>
      <c r="E128" s="125"/>
      <c r="F128" s="125">
        <f>'Valbara i utveckling'!AX30</f>
        <v>0</v>
      </c>
      <c r="G128" s="125"/>
      <c r="H128" s="125">
        <f>'Valbara i utveckling'!AX31</f>
        <v>0</v>
      </c>
      <c r="I128" s="125"/>
      <c r="J128" s="137">
        <f>'Valbara i utveckling'!AX32</f>
        <v>0</v>
      </c>
    </row>
    <row r="129" spans="3:10" hidden="1" outlineLevel="1" x14ac:dyDescent="0.25">
      <c r="C129" s="117">
        <f>'Valbara i utveckling'!BB1</f>
        <v>0</v>
      </c>
      <c r="D129" s="124">
        <f>'Valbara i utveckling'!BB19</f>
        <v>0</v>
      </c>
      <c r="E129" s="125"/>
      <c r="F129" s="125">
        <f>'Valbara i utveckling'!BB30</f>
        <v>0</v>
      </c>
      <c r="G129" s="125"/>
      <c r="H129" s="125">
        <f>'Valbara i utveckling'!BB31</f>
        <v>0</v>
      </c>
      <c r="I129" s="125"/>
      <c r="J129" s="137">
        <f>'Valbara i utveckling'!BB32</f>
        <v>0</v>
      </c>
    </row>
    <row r="130" spans="3:10" hidden="1" outlineLevel="1" x14ac:dyDescent="0.25">
      <c r="C130" s="117">
        <f>'Valbara i utveckling'!BF1</f>
        <v>0</v>
      </c>
      <c r="D130" s="124">
        <f>'Valbara i utveckling'!BF19</f>
        <v>0</v>
      </c>
      <c r="E130" s="125"/>
      <c r="F130" s="125">
        <f>'Valbara i utveckling'!BF30</f>
        <v>0</v>
      </c>
      <c r="G130" s="125"/>
      <c r="H130" s="125">
        <f>'Valbara i utveckling'!BF31</f>
        <v>0</v>
      </c>
      <c r="I130" s="125"/>
      <c r="J130" s="137">
        <f>'Valbara i utveckling'!BF32</f>
        <v>0</v>
      </c>
    </row>
    <row r="131" spans="3:10" ht="15" hidden="1" customHeight="1" outlineLevel="1" x14ac:dyDescent="0.25">
      <c r="C131" s="117">
        <f>'Valbara i utveckling'!BJ1</f>
        <v>0</v>
      </c>
      <c r="D131" s="124">
        <f>'Valbara i utveckling'!BJ19</f>
        <v>0</v>
      </c>
      <c r="E131" s="125"/>
      <c r="F131" s="125">
        <f>'Valbara i utveckling'!BJ30</f>
        <v>0</v>
      </c>
      <c r="G131" s="125"/>
      <c r="H131" s="125">
        <f>'Valbara i utveckling'!BJ31</f>
        <v>0</v>
      </c>
      <c r="I131" s="125"/>
      <c r="J131" s="137">
        <f>'Valbara i utveckling'!BJ32</f>
        <v>0</v>
      </c>
    </row>
    <row r="132" spans="3:10" ht="15" hidden="1" customHeight="1" outlineLevel="1" x14ac:dyDescent="0.25">
      <c r="C132" s="117">
        <f>'Valbara i utveckling'!BN1</f>
        <v>0</v>
      </c>
      <c r="D132" s="124">
        <f>'Valbara i utveckling'!BN19</f>
        <v>0</v>
      </c>
      <c r="E132" s="125"/>
      <c r="F132" s="125">
        <f>'Valbara i utveckling'!BN30</f>
        <v>0</v>
      </c>
      <c r="G132" s="125"/>
      <c r="H132" s="125">
        <f>'Valbara i utveckling'!BN31</f>
        <v>0</v>
      </c>
      <c r="I132" s="125"/>
      <c r="J132" s="137">
        <f>'Valbara i utveckling'!BN32</f>
        <v>0</v>
      </c>
    </row>
    <row r="133" spans="3:10" ht="15" hidden="1" customHeight="1" outlineLevel="1" x14ac:dyDescent="0.25">
      <c r="C133" s="117">
        <f>'Valbara i utveckling'!BR1</f>
        <v>0</v>
      </c>
      <c r="D133" s="124">
        <f>'Valbara i utveckling'!BR19</f>
        <v>0</v>
      </c>
      <c r="E133" s="125"/>
      <c r="F133" s="125">
        <f>'Valbara i utveckling'!BR30</f>
        <v>0</v>
      </c>
      <c r="G133" s="125"/>
      <c r="H133" s="125">
        <f>'Valbara i utveckling'!BR31</f>
        <v>0</v>
      </c>
      <c r="I133" s="125"/>
      <c r="J133" s="126">
        <f>'Valbara i utveckling'!BR32</f>
        <v>0</v>
      </c>
    </row>
    <row r="134" spans="3:10" ht="15" hidden="1" customHeight="1" outlineLevel="1" x14ac:dyDescent="0.25">
      <c r="C134" s="117">
        <f>'Valbara i utveckling'!BV1</f>
        <v>0</v>
      </c>
      <c r="D134" s="124">
        <f>'Valbara i utveckling'!BV19</f>
        <v>0</v>
      </c>
      <c r="E134" s="125"/>
      <c r="F134" s="125">
        <f>'Valbara i utveckling'!BV30</f>
        <v>0</v>
      </c>
      <c r="G134" s="125"/>
      <c r="H134" s="125">
        <f>'Valbara i utveckling'!BV31</f>
        <v>0</v>
      </c>
      <c r="I134" s="125"/>
      <c r="J134" s="126">
        <f>'Valbara i utveckling'!BV32</f>
        <v>0</v>
      </c>
    </row>
    <row r="135" spans="3:10" ht="15" hidden="1" customHeight="1" outlineLevel="1" x14ac:dyDescent="0.25">
      <c r="C135" s="117">
        <f>'Valbara i utveckling'!BZ1</f>
        <v>0</v>
      </c>
      <c r="D135" s="124">
        <f>'Valbara i utveckling'!BZ19</f>
        <v>0</v>
      </c>
      <c r="E135" s="125"/>
      <c r="F135" s="125">
        <f>'Valbara i utveckling'!BZ30</f>
        <v>0</v>
      </c>
      <c r="G135" s="125"/>
      <c r="H135" s="125">
        <f>'Valbara i utveckling'!BZ31</f>
        <v>0</v>
      </c>
      <c r="I135" s="125"/>
      <c r="J135" s="126">
        <f>'Valbara i utveckling'!BZ32</f>
        <v>0</v>
      </c>
    </row>
    <row r="136" spans="3:10" ht="15" hidden="1" customHeight="1" outlineLevel="1" x14ac:dyDescent="0.25">
      <c r="C136" s="263">
        <f>'Valbara i utveckling'!CD1</f>
        <v>0</v>
      </c>
      <c r="D136" s="124">
        <f>'Valbara i utveckling'!CD19</f>
        <v>0</v>
      </c>
      <c r="E136" s="95"/>
      <c r="F136" s="95">
        <f>'Valbara i utveckling'!CD30</f>
        <v>0</v>
      </c>
      <c r="G136" s="95"/>
      <c r="H136" s="95">
        <f>'Valbara i utveckling'!CD31</f>
        <v>0</v>
      </c>
      <c r="I136" s="95"/>
      <c r="J136" s="264">
        <f>'Valbara i utveckling'!CD32</f>
        <v>0</v>
      </c>
    </row>
    <row r="137" spans="3:10" ht="15" hidden="1" customHeight="1" outlineLevel="1" x14ac:dyDescent="0.25">
      <c r="C137" s="263">
        <f>'Valbara i utveckling'!CH1</f>
        <v>0</v>
      </c>
      <c r="D137" s="124">
        <f>'Valbara i utveckling'!CH19</f>
        <v>0</v>
      </c>
      <c r="E137" s="95"/>
      <c r="F137" s="95">
        <f>'Valbara i utveckling'!CH30</f>
        <v>0</v>
      </c>
      <c r="G137" s="95"/>
      <c r="H137" s="95">
        <f>'Valbara i utveckling'!CH31</f>
        <v>0</v>
      </c>
      <c r="I137" s="95"/>
      <c r="J137" s="264">
        <f>'Valbara i utveckling'!CH32</f>
        <v>0</v>
      </c>
    </row>
    <row r="138" spans="3:10" ht="15" hidden="1" customHeight="1" outlineLevel="1" x14ac:dyDescent="0.25">
      <c r="C138" s="263">
        <f>'Valbara i utveckling'!CL1</f>
        <v>0</v>
      </c>
      <c r="D138" s="124">
        <f>'Valbara i utveckling'!CL19</f>
        <v>0</v>
      </c>
      <c r="E138" s="95"/>
      <c r="F138" s="95">
        <f>'Valbara i utveckling'!CL30</f>
        <v>0</v>
      </c>
      <c r="G138" s="95"/>
      <c r="H138" s="95">
        <f>'Valbara i utveckling'!CL31</f>
        <v>0</v>
      </c>
      <c r="I138" s="95"/>
      <c r="J138" s="264">
        <f>'Valbara i utveckling'!CL32</f>
        <v>0</v>
      </c>
    </row>
    <row r="139" spans="3:10" ht="15" hidden="1" customHeight="1" outlineLevel="1" x14ac:dyDescent="0.25">
      <c r="C139" s="263">
        <f>'Valbara i utveckling'!CP1</f>
        <v>0</v>
      </c>
      <c r="D139" s="124">
        <f>'Valbara i utveckling'!CP19</f>
        <v>0</v>
      </c>
      <c r="E139" s="95"/>
      <c r="F139" s="95">
        <f>'Valbara i utveckling'!CP30</f>
        <v>0</v>
      </c>
      <c r="G139" s="95"/>
      <c r="H139" s="95">
        <f>'Valbara i utveckling'!CP31</f>
        <v>0</v>
      </c>
      <c r="I139" s="95"/>
      <c r="J139" s="264">
        <f>'Valbara i utveckling'!CP32</f>
        <v>0</v>
      </c>
    </row>
    <row r="140" spans="3:10" ht="15" hidden="1" customHeight="1" outlineLevel="1" x14ac:dyDescent="0.25">
      <c r="C140" s="263">
        <f>'Valbara i utveckling'!CT1</f>
        <v>0</v>
      </c>
      <c r="D140" s="124">
        <f>'Valbara i utveckling'!CT19</f>
        <v>0</v>
      </c>
      <c r="E140" s="95"/>
      <c r="F140" s="95">
        <f>'Valbara i utveckling'!CT30</f>
        <v>0</v>
      </c>
      <c r="G140" s="95"/>
      <c r="H140" s="95">
        <f>'Valbara i utveckling'!CT31</f>
        <v>0</v>
      </c>
      <c r="I140" s="95"/>
      <c r="J140" s="264">
        <f>'Valbara i utveckling'!CT32</f>
        <v>0</v>
      </c>
    </row>
    <row r="141" spans="3:10" ht="15" hidden="1" customHeight="1" outlineLevel="1" x14ac:dyDescent="0.25">
      <c r="C141" s="263">
        <f>'Valbara i utveckling'!CX1</f>
        <v>0</v>
      </c>
      <c r="D141" s="124">
        <f>'Valbara i utveckling'!CX19</f>
        <v>0</v>
      </c>
      <c r="E141" s="95"/>
      <c r="F141" s="95">
        <f>'Valbara i utveckling'!CX30</f>
        <v>0</v>
      </c>
      <c r="G141" s="95"/>
      <c r="H141" s="95">
        <f>'Valbara i utveckling'!CX31</f>
        <v>0</v>
      </c>
      <c r="I141" s="95"/>
      <c r="J141" s="264">
        <f>'Valbara i utveckling'!CX32</f>
        <v>0</v>
      </c>
    </row>
    <row r="142" spans="3:10" ht="15" hidden="1" customHeight="1" outlineLevel="1" x14ac:dyDescent="0.25">
      <c r="C142" s="263">
        <f>'Valbara i utveckling'!DB1</f>
        <v>0</v>
      </c>
      <c r="D142" s="124">
        <f>'Valbara i utveckling'!DB19</f>
        <v>0</v>
      </c>
      <c r="E142" s="95"/>
      <c r="F142" s="95">
        <f>'Valbara i utveckling'!DB30</f>
        <v>0</v>
      </c>
      <c r="G142" s="95"/>
      <c r="H142" s="95">
        <f>'Valbara i utveckling'!DB31</f>
        <v>0</v>
      </c>
      <c r="I142" s="95"/>
      <c r="J142" s="264">
        <f>'Valbara i utveckling'!DB32</f>
        <v>0</v>
      </c>
    </row>
    <row r="143" spans="3:10" ht="15" hidden="1" customHeight="1" outlineLevel="1" x14ac:dyDescent="0.25">
      <c r="C143" s="263">
        <f>'Valbara i utveckling'!DF1</f>
        <v>0</v>
      </c>
      <c r="D143" s="124">
        <f>'Valbara i utveckling'!DF19</f>
        <v>0</v>
      </c>
      <c r="E143" s="95"/>
      <c r="F143" s="95">
        <f>'Valbara i utveckling'!DF30</f>
        <v>0</v>
      </c>
      <c r="G143" s="95"/>
      <c r="H143" s="95">
        <f>'Valbara i utveckling'!DF31</f>
        <v>0</v>
      </c>
      <c r="I143" s="95"/>
      <c r="J143" s="264">
        <f>'Valbara i utveckling'!DF32</f>
        <v>0</v>
      </c>
    </row>
    <row r="144" spans="3:10" ht="15" hidden="1" customHeight="1" outlineLevel="1" x14ac:dyDescent="0.25">
      <c r="C144" s="263">
        <f>'Valbara i utveckling'!DJ1</f>
        <v>0</v>
      </c>
      <c r="D144" s="124">
        <f>'Valbara i utveckling'!DJ19</f>
        <v>0</v>
      </c>
      <c r="E144" s="95"/>
      <c r="F144" s="95">
        <f>'Valbara i utveckling'!DJ30</f>
        <v>0</v>
      </c>
      <c r="G144" s="95"/>
      <c r="H144" s="95">
        <f>'Valbara i utveckling'!DJ31</f>
        <v>0</v>
      </c>
      <c r="I144" s="95"/>
      <c r="J144" s="264">
        <f>'Valbara i utveckling'!DJ32</f>
        <v>0</v>
      </c>
    </row>
    <row r="145" spans="3:10" ht="15" hidden="1" customHeight="1" outlineLevel="1" thickBot="1" x14ac:dyDescent="0.3">
      <c r="C145" s="265">
        <f>'Valbara i utveckling'!DN1</f>
        <v>0</v>
      </c>
      <c r="D145" s="128">
        <f>'Valbara i utveckling'!DN19</f>
        <v>0</v>
      </c>
      <c r="E145" s="266"/>
      <c r="F145" s="266">
        <f>'Valbara i utveckling'!DN30</f>
        <v>0</v>
      </c>
      <c r="G145" s="266"/>
      <c r="H145" s="266">
        <f>'Valbara i utveckling'!DN31</f>
        <v>0</v>
      </c>
      <c r="I145" s="266"/>
      <c r="J145" s="267">
        <f>'Valbara i utveckling'!DN32</f>
        <v>0</v>
      </c>
    </row>
    <row r="146" spans="3:10" hidden="1" outlineLevel="1" x14ac:dyDescent="0.25">
      <c r="C146" s="131"/>
      <c r="D146" s="131"/>
      <c r="E146" s="131"/>
      <c r="F146" s="131"/>
      <c r="G146" s="131"/>
      <c r="H146" s="131"/>
      <c r="I146" s="131"/>
      <c r="J146" s="131"/>
    </row>
    <row r="147" spans="3:10" collapsed="1" x14ac:dyDescent="0.25">
      <c r="C147" s="131"/>
      <c r="D147" s="131"/>
      <c r="E147" s="131"/>
      <c r="F147" s="131"/>
      <c r="G147" s="131"/>
      <c r="H147" s="131"/>
      <c r="I147" s="131"/>
      <c r="J147" s="131"/>
    </row>
  </sheetData>
  <mergeCells count="3">
    <mergeCell ref="C2:J2"/>
    <mergeCell ref="A3:A7"/>
    <mergeCell ref="C3:J3"/>
  </mergeCells>
  <conditionalFormatting sqref="D8:D40">
    <cfRule type="cellIs" dxfId="28" priority="7" operator="equal">
      <formula>0</formula>
    </cfRule>
  </conditionalFormatting>
  <conditionalFormatting sqref="D55">
    <cfRule type="cellIs" dxfId="27" priority="2" operator="equal">
      <formula>0</formula>
    </cfRule>
  </conditionalFormatting>
  <conditionalFormatting sqref="D41:D54">
    <cfRule type="cellIs" dxfId="26" priority="1" operator="equal">
      <formula>0</formula>
    </cfRule>
  </conditionalFormatting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7443BB-C424-4907-81B0-8E1E4901BB9C}">
  <sheetPr>
    <tabColor rgb="FF92D050"/>
  </sheetPr>
  <dimension ref="A1:K147"/>
  <sheetViews>
    <sheetView showZeros="0" zoomScaleNormal="100" workbookViewId="0">
      <selection activeCell="F69" sqref="F69"/>
    </sheetView>
  </sheetViews>
  <sheetFormatPr defaultRowHeight="15" outlineLevelRow="1" x14ac:dyDescent="0.25"/>
  <cols>
    <col min="1" max="1" width="21" customWidth="1"/>
    <col min="3" max="3" width="44.85546875" bestFit="1" customWidth="1"/>
    <col min="4" max="4" width="26.140625" customWidth="1"/>
    <col min="6" max="6" width="28.85546875" customWidth="1"/>
    <col min="7" max="7" width="5.28515625" customWidth="1"/>
    <col min="8" max="8" width="21.7109375" bestFit="1" customWidth="1"/>
    <col min="9" max="9" width="4.7109375" customWidth="1"/>
    <col min="10" max="10" width="24.28515625" bestFit="1" customWidth="1"/>
    <col min="11" max="11" width="4.7109375" customWidth="1"/>
  </cols>
  <sheetData>
    <row r="1" spans="1:11" ht="40.700000000000003" customHeight="1" thickBot="1" x14ac:dyDescent="0.55000000000000004">
      <c r="C1" s="60" t="str">
        <f>'Gemensamma Tjänster'!B21</f>
        <v>Region Värmland</v>
      </c>
    </row>
    <row r="2" spans="1:11" ht="92.25" customHeight="1" x14ac:dyDescent="0.4">
      <c r="C2" s="341" t="s">
        <v>64</v>
      </c>
      <c r="D2" s="342"/>
      <c r="E2" s="342"/>
      <c r="F2" s="342"/>
      <c r="G2" s="342"/>
      <c r="H2" s="342"/>
      <c r="I2" s="342"/>
      <c r="J2" s="343"/>
    </row>
    <row r="3" spans="1:11" ht="21.75" customHeight="1" thickBot="1" x14ac:dyDescent="0.3">
      <c r="A3" s="347" t="s">
        <v>45</v>
      </c>
      <c r="C3" s="344" t="s">
        <v>46</v>
      </c>
      <c r="D3" s="345"/>
      <c r="E3" s="345"/>
      <c r="F3" s="345"/>
      <c r="G3" s="345"/>
      <c r="H3" s="345"/>
      <c r="I3" s="345"/>
      <c r="J3" s="346"/>
    </row>
    <row r="4" spans="1:11" x14ac:dyDescent="0.25">
      <c r="A4" s="347"/>
    </row>
    <row r="5" spans="1:11" ht="15.75" x14ac:dyDescent="0.25">
      <c r="A5" s="347"/>
      <c r="D5" s="53" t="s">
        <v>198</v>
      </c>
      <c r="E5" s="58"/>
      <c r="F5" s="53"/>
      <c r="G5" s="53"/>
      <c r="H5" s="59"/>
      <c r="I5" s="53"/>
      <c r="J5" s="53"/>
      <c r="K5" s="7"/>
    </row>
    <row r="6" spans="1:11" ht="15.75" thickBot="1" x14ac:dyDescent="0.3">
      <c r="A6" s="347"/>
    </row>
    <row r="7" spans="1:11" ht="30" x14ac:dyDescent="0.25">
      <c r="A7" s="347"/>
      <c r="C7" s="118" t="s">
        <v>34</v>
      </c>
      <c r="D7" s="119">
        <f>SUM(D8:D55)</f>
        <v>17364283.451739643</v>
      </c>
      <c r="E7" s="120"/>
      <c r="F7" s="121" t="s">
        <v>40</v>
      </c>
      <c r="G7" s="121"/>
      <c r="H7" s="106" t="s">
        <v>41</v>
      </c>
      <c r="I7" s="122"/>
      <c r="J7" s="123" t="s">
        <v>50</v>
      </c>
      <c r="K7" s="54"/>
    </row>
    <row r="8" spans="1:11" ht="15" hidden="1" customHeight="1" outlineLevel="1" x14ac:dyDescent="0.25">
      <c r="C8" s="117" t="str">
        <f>'Gemensamma Tjänster'!E2</f>
        <v>Identifierings-tjänster SITHS</v>
      </c>
      <c r="D8" s="124">
        <f>'Gemensamma Tjänster'!E21</f>
        <v>1135182.5301803043</v>
      </c>
      <c r="E8" s="125"/>
      <c r="F8" s="103" t="str">
        <f>'Gemensamma Tjänster'!E31</f>
        <v>Kvartal förskott</v>
      </c>
      <c r="G8" s="125"/>
      <c r="H8" s="103" t="str">
        <f>'Gemensamma Tjänster'!E32</f>
        <v>Dec,Mar,Jun,Sep</v>
      </c>
      <c r="I8" s="125"/>
      <c r="J8" s="126" t="str">
        <f>'Gemensamma Tjänster'!E33</f>
        <v xml:space="preserve"> -</v>
      </c>
    </row>
    <row r="9" spans="1:11" ht="15" hidden="1" customHeight="1" outlineLevel="1" x14ac:dyDescent="0.25">
      <c r="C9" s="117" t="str">
        <f>'Gemensamma Tjänster'!F2</f>
        <v>Katalogtjänster HSA</v>
      </c>
      <c r="D9" s="124">
        <f>'Gemensamma Tjänster'!F21</f>
        <v>158479.24037406984</v>
      </c>
      <c r="E9" s="125"/>
      <c r="F9" s="103" t="str">
        <f>'Gemensamma Tjänster'!F31</f>
        <v>Kvartal förskott</v>
      </c>
      <c r="G9" s="125"/>
      <c r="H9" s="103" t="str">
        <f>'Gemensamma Tjänster'!F32</f>
        <v>Dec,Mar,Jun,Sep</v>
      </c>
      <c r="I9" s="125"/>
      <c r="J9" s="126" t="str">
        <f>'Gemensamma Tjänster'!F33</f>
        <v xml:space="preserve"> -</v>
      </c>
    </row>
    <row r="10" spans="1:11" ht="15" hidden="1" customHeight="1" outlineLevel="1" x14ac:dyDescent="0.25">
      <c r="C10" s="117" t="str">
        <f>'Gemensamma Tjänster'!G2</f>
        <v>Kommunikations-tjänster Sjunet</v>
      </c>
      <c r="D10" s="124">
        <f>'Gemensamma Tjänster'!G21</f>
        <v>50331.882853203562</v>
      </c>
      <c r="E10" s="125"/>
      <c r="F10" s="103" t="str">
        <f>'Gemensamma Tjänster'!G31</f>
        <v>Kvartal förskott</v>
      </c>
      <c r="G10" s="125"/>
      <c r="H10" s="103" t="str">
        <f>'Gemensamma Tjänster'!G32</f>
        <v>Dec,Mar,Jun,Sep</v>
      </c>
      <c r="I10" s="125"/>
      <c r="J10" s="126" t="str">
        <f>'Gemensamma Tjänster'!G33</f>
        <v xml:space="preserve"> -</v>
      </c>
    </row>
    <row r="11" spans="1:11" ht="15" hidden="1" customHeight="1" outlineLevel="1" x14ac:dyDescent="0.25">
      <c r="C11" s="117" t="str">
        <f>'Gemensamma Tjänster'!H2</f>
        <v>Säkerhetstjänster</v>
      </c>
      <c r="D11" s="124">
        <f>'Gemensamma Tjänster'!H21</f>
        <v>183604.65693525033</v>
      </c>
      <c r="E11" s="125"/>
      <c r="F11" s="103" t="str">
        <f>'Gemensamma Tjänster'!H31</f>
        <v>Kvartal förskott</v>
      </c>
      <c r="G11" s="125"/>
      <c r="H11" s="103" t="str">
        <f>'Gemensamma Tjänster'!H32</f>
        <v>Dec,Mar,Jun,Sep</v>
      </c>
      <c r="I11" s="125"/>
      <c r="J11" s="126" t="str">
        <f>'Gemensamma Tjänster'!H33</f>
        <v xml:space="preserve"> -</v>
      </c>
    </row>
    <row r="12" spans="1:11" ht="15" hidden="1" customHeight="1" outlineLevel="1" x14ac:dyDescent="0.25">
      <c r="C12" s="117" t="str">
        <f>'Gemensamma Tjänster'!I2</f>
        <v>1177 Vårdguidens e-tjänster</v>
      </c>
      <c r="D12" s="124">
        <f>'Gemensamma Tjänster'!I21</f>
        <v>2153140.1329853805</v>
      </c>
      <c r="E12" s="125"/>
      <c r="F12" s="103" t="str">
        <f>'Gemensamma Tjänster'!I31</f>
        <v>Kvartal förskott</v>
      </c>
      <c r="G12" s="125"/>
      <c r="H12" s="103" t="str">
        <f>'Gemensamma Tjänster'!I32</f>
        <v>Dec,Mar,Jun,Sep</v>
      </c>
      <c r="I12" s="125"/>
      <c r="J12" s="126" t="str">
        <f>'Gemensamma Tjänster'!I33</f>
        <v xml:space="preserve"> -</v>
      </c>
    </row>
    <row r="13" spans="1:11" ht="15" hidden="1" customHeight="1" outlineLevel="1" x14ac:dyDescent="0.25">
      <c r="C13" s="117" t="str">
        <f>'Gemensamma Tjänster'!J2</f>
        <v xml:space="preserve">1177 Vårdguiden på telefon </v>
      </c>
      <c r="D13" s="124">
        <f>'Gemensamma Tjänster'!J21</f>
        <v>1728466.5599475347</v>
      </c>
      <c r="E13" s="125"/>
      <c r="F13" s="103" t="str">
        <f>'Gemensamma Tjänster'!J31</f>
        <v>Kvartal förskott</v>
      </c>
      <c r="G13" s="125"/>
      <c r="H13" s="103" t="str">
        <f>'Gemensamma Tjänster'!J32</f>
        <v>Dec,Mar,Jun,Sep</v>
      </c>
      <c r="I13" s="125"/>
      <c r="J13" s="126" t="str">
        <f>'Gemensamma Tjänster'!J33</f>
        <v xml:space="preserve"> -</v>
      </c>
    </row>
    <row r="14" spans="1:11" ht="15" hidden="1" customHeight="1" outlineLevel="1" x14ac:dyDescent="0.25">
      <c r="C14" s="117" t="str">
        <f>'Gemensamma Tjänster'!K2</f>
        <v>1177 Vårdguiden på webben</v>
      </c>
      <c r="D14" s="124">
        <f>'Gemensamma Tjänster'!K21</f>
        <v>1893402.7622120585</v>
      </c>
      <c r="E14" s="125"/>
      <c r="F14" s="103" t="str">
        <f>'Gemensamma Tjänster'!K31</f>
        <v>Kvartal förskott</v>
      </c>
      <c r="G14" s="125"/>
      <c r="H14" s="103" t="str">
        <f>'Gemensamma Tjänster'!K32</f>
        <v>Dec,Mar,Jun,Sep</v>
      </c>
      <c r="I14" s="125"/>
      <c r="J14" s="126" t="str">
        <f>'Gemensamma Tjänster'!K33</f>
        <v xml:space="preserve"> -</v>
      </c>
    </row>
    <row r="15" spans="1:11" ht="15" hidden="1" customHeight="1" outlineLevel="1" x14ac:dyDescent="0.25">
      <c r="C15" s="117" t="str">
        <f>'Gemensamma Tjänster'!L2</f>
        <v>Eira 
(biblioteks- konsortium)</v>
      </c>
      <c r="D15" s="124">
        <f>'Gemensamma Tjänster'!L21</f>
        <v>107039.67786601852</v>
      </c>
      <c r="E15" s="125"/>
      <c r="F15" s="103" t="str">
        <f>'Gemensamma Tjänster'!L31</f>
        <v>Kvartal förskott. Licens separat</v>
      </c>
      <c r="G15" s="125"/>
      <c r="H15" s="103" t="str">
        <f>'Gemensamma Tjänster'!L32</f>
        <v>Dec,Mar,Jun,Sep</v>
      </c>
      <c r="I15" s="125"/>
      <c r="J15" s="126" t="str">
        <f>'Gemensamma Tjänster'!L33</f>
        <v xml:space="preserve"> -</v>
      </c>
    </row>
    <row r="16" spans="1:11" ht="15" hidden="1" customHeight="1" outlineLevel="1" x14ac:dyDescent="0.25">
      <c r="C16" s="117" t="str">
        <f>'Gemensamma Tjänster'!M2</f>
        <v>Elektronisk remiss</v>
      </c>
      <c r="D16" s="124">
        <f>'Gemensamma Tjänster'!M21</f>
        <v>137811.55900922779</v>
      </c>
      <c r="E16" s="125"/>
      <c r="F16" s="103" t="str">
        <f>'Gemensamma Tjänster'!M31</f>
        <v>Kvartal förskott</v>
      </c>
      <c r="G16" s="125"/>
      <c r="H16" s="103" t="str">
        <f>'Gemensamma Tjänster'!M32</f>
        <v>Dec,Mar,Jun,Sep</v>
      </c>
      <c r="I16" s="125"/>
      <c r="J16" s="126" t="str">
        <f>'Gemensamma Tjänster'!M33</f>
        <v xml:space="preserve"> -</v>
      </c>
    </row>
    <row r="17" spans="3:10" ht="15" hidden="1" customHeight="1" outlineLevel="1" x14ac:dyDescent="0.25">
      <c r="C17" s="117" t="str">
        <f>'Gemensamma Tjänster'!N2</f>
        <v>Födelseanmälan</v>
      </c>
      <c r="D17" s="124">
        <f>'Gemensamma Tjänster'!N21</f>
        <v>91018.847736147494</v>
      </c>
      <c r="E17" s="125"/>
      <c r="F17" s="103" t="str">
        <f>'Gemensamma Tjänster'!N31</f>
        <v>Kvartal förskott</v>
      </c>
      <c r="G17" s="125"/>
      <c r="H17" s="103" t="str">
        <f>'Gemensamma Tjänster'!N32</f>
        <v>Dec,Mar,Jun,Sep</v>
      </c>
      <c r="I17" s="125"/>
      <c r="J17" s="126" t="str">
        <f>'Gemensamma Tjänster'!N33</f>
        <v xml:space="preserve"> -</v>
      </c>
    </row>
    <row r="18" spans="3:10" ht="15" hidden="1" customHeight="1" outlineLevel="1" x14ac:dyDescent="0.25">
      <c r="C18" s="117" t="str">
        <f>'Gemensamma Tjänster'!O2</f>
        <v>Infektions-verktyget</v>
      </c>
      <c r="D18" s="124">
        <f>'Gemensamma Tjänster'!O21</f>
        <v>259467.20500384702</v>
      </c>
      <c r="E18" s="125"/>
      <c r="F18" s="103" t="str">
        <f>'Gemensamma Tjänster'!O31</f>
        <v>Kvartal förskott</v>
      </c>
      <c r="G18" s="125"/>
      <c r="H18" s="103" t="str">
        <f>'Gemensamma Tjänster'!O32</f>
        <v>Dec,Mar,Jun,Sep</v>
      </c>
      <c r="I18" s="125"/>
      <c r="J18" s="126" t="str">
        <f>'Gemensamma Tjänster'!O33</f>
        <v xml:space="preserve"> -</v>
      </c>
    </row>
    <row r="19" spans="3:10" ht="15" hidden="1" customHeight="1" outlineLevel="1" x14ac:dyDescent="0.25">
      <c r="C19" s="117" t="str">
        <f>'Gemensamma Tjänster'!P2</f>
        <v>Journalen</v>
      </c>
      <c r="D19" s="124">
        <f>'Gemensamma Tjänster'!P21</f>
        <v>805931.50692104956</v>
      </c>
      <c r="E19" s="125"/>
      <c r="F19" s="103" t="str">
        <f>'Gemensamma Tjänster'!P31</f>
        <v>Kvartal förskott</v>
      </c>
      <c r="G19" s="125"/>
      <c r="H19" s="103" t="str">
        <f>'Gemensamma Tjänster'!P32</f>
        <v>Dec,Mar,Jun,Sep</v>
      </c>
      <c r="I19" s="125"/>
      <c r="J19" s="126" t="str">
        <f>'Gemensamma Tjänster'!P33</f>
        <v xml:space="preserve"> -</v>
      </c>
    </row>
    <row r="20" spans="3:10" ht="15" hidden="1" customHeight="1" outlineLevel="1" x14ac:dyDescent="0.25">
      <c r="C20" s="117" t="str">
        <f>'Gemensamma Tjänster'!Q2</f>
        <v>Intygstjänster Webcert</v>
      </c>
      <c r="D20" s="124">
        <f>'Gemensamma Tjänster'!Q21</f>
        <v>380771.63549814868</v>
      </c>
      <c r="E20" s="125"/>
      <c r="F20" s="103" t="str">
        <f>'Gemensamma Tjänster'!Q31</f>
        <v>Kvartal förskott</v>
      </c>
      <c r="G20" s="125"/>
      <c r="H20" s="103" t="str">
        <f>'Gemensamma Tjänster'!Q32</f>
        <v>Dec,Mar,Jun,Sep</v>
      </c>
      <c r="I20" s="125"/>
      <c r="J20" s="126" t="str">
        <f>'Gemensamma Tjänster'!Q33</f>
        <v xml:space="preserve"> -</v>
      </c>
    </row>
    <row r="21" spans="3:10" ht="15" hidden="1" customHeight="1" outlineLevel="1" x14ac:dyDescent="0.25">
      <c r="C21" s="117" t="str">
        <f>'Gemensamma Tjänster'!R2</f>
        <v>Nationell patientöversikt</v>
      </c>
      <c r="D21" s="124">
        <f>'Gemensamma Tjänster'!R21</f>
        <v>428185.72804102156</v>
      </c>
      <c r="E21" s="125"/>
      <c r="F21" s="103" t="str">
        <f>'Gemensamma Tjänster'!R31</f>
        <v>Kvartal förskott</v>
      </c>
      <c r="G21" s="125"/>
      <c r="H21" s="103" t="str">
        <f>'Gemensamma Tjänster'!R32</f>
        <v>Dec,Mar,Jun,Sep</v>
      </c>
      <c r="I21" s="125"/>
      <c r="J21" s="126" t="str">
        <f>'Gemensamma Tjänster'!R33</f>
        <v xml:space="preserve"> -</v>
      </c>
    </row>
    <row r="22" spans="3:10" ht="15" hidden="1" customHeight="1" outlineLevel="1" x14ac:dyDescent="0.25">
      <c r="C22" s="117" t="str">
        <f>'Gemensamma Tjänster'!S2</f>
        <v>Pascal</v>
      </c>
      <c r="D22" s="124">
        <f>'Gemensamma Tjänster'!S21</f>
        <v>61570.778863366031</v>
      </c>
      <c r="E22" s="125"/>
      <c r="F22" s="103" t="str">
        <f>'Gemensamma Tjänster'!S31</f>
        <v>Kvartal förskott</v>
      </c>
      <c r="G22" s="125"/>
      <c r="H22" s="103" t="str">
        <f>'Gemensamma Tjänster'!S32</f>
        <v>Dec,Mar,Jun,Sep</v>
      </c>
      <c r="I22" s="125"/>
      <c r="J22" s="126" t="str">
        <f>'Gemensamma Tjänster'!S33</f>
        <v xml:space="preserve"> -</v>
      </c>
    </row>
    <row r="23" spans="3:10" ht="15" hidden="1" customHeight="1" outlineLevel="1" x14ac:dyDescent="0.25">
      <c r="C23" s="117" t="str">
        <f>'Gemensamma Tjänster'!T2</f>
        <v>Rikshandboken i barnhälsovård</v>
      </c>
      <c r="D23" s="124">
        <f>'Gemensamma Tjänster'!T21</f>
        <v>283782.12425660237</v>
      </c>
      <c r="E23" s="125"/>
      <c r="F23" s="103" t="str">
        <f>'Gemensamma Tjänster'!T31</f>
        <v>Kvartal förskott</v>
      </c>
      <c r="G23" s="125"/>
      <c r="H23" s="103" t="str">
        <f>'Gemensamma Tjänster'!T32</f>
        <v>Dec,Mar,Jun,Sep</v>
      </c>
      <c r="I23" s="125"/>
      <c r="J23" s="126" t="str">
        <f>'Gemensamma Tjänster'!T33</f>
        <v xml:space="preserve"> -</v>
      </c>
    </row>
    <row r="24" spans="3:10" ht="15" hidden="1" customHeight="1" outlineLevel="1" x14ac:dyDescent="0.25">
      <c r="C24" s="117" t="str">
        <f>'Gemensamma Tjänster'!U2</f>
        <v>Högkostnadsskydd</v>
      </c>
      <c r="D24" s="124">
        <f>'Gemensamma Tjänster'!U21</f>
        <v>166854.37922779666</v>
      </c>
      <c r="E24" s="125"/>
      <c r="F24" s="103" t="str">
        <f>'Gemensamma Tjänster'!U31</f>
        <v>Kvartal förskott</v>
      </c>
      <c r="G24" s="125"/>
      <c r="H24" s="103" t="str">
        <f>'Gemensamma Tjänster'!U32</f>
        <v>Dec,Mar,Jun,Sep</v>
      </c>
      <c r="I24" s="125"/>
      <c r="J24" s="126" t="str">
        <f>'Gemensamma Tjänster'!U33</f>
        <v xml:space="preserve"> -</v>
      </c>
    </row>
    <row r="25" spans="3:10" ht="15" hidden="1" customHeight="1" outlineLevel="1" x14ac:dyDescent="0.25">
      <c r="C25" s="117" t="str">
        <f>'Gemensamma Tjänster'!V2</f>
        <v>NKK Nationellt kliniskt kunskapsstöd</v>
      </c>
      <c r="D25" s="124">
        <f>'Gemensamma Tjänster'!V21</f>
        <v>875337.09309919237</v>
      </c>
      <c r="E25" s="125"/>
      <c r="F25" s="103" t="str">
        <f>'Gemensamma Tjänster'!V31</f>
        <v>Kvartal förskott</v>
      </c>
      <c r="G25" s="125"/>
      <c r="H25" s="103" t="str">
        <f>'Gemensamma Tjänster'!V32</f>
        <v>Dec,Mar,Jun,Sep</v>
      </c>
      <c r="I25" s="125"/>
      <c r="J25" s="126">
        <f>'Gemensamma Tjänster'!V33</f>
        <v>0</v>
      </c>
    </row>
    <row r="26" spans="3:10" ht="15" hidden="1" customHeight="1" outlineLevel="1" x14ac:dyDescent="0.25">
      <c r="C26" s="117" t="str">
        <f>'Gemensamma Tjänster'!W2</f>
        <v>Svenska informationstjänster för läkemedel (Sil)</v>
      </c>
      <c r="D26" s="124">
        <f>'Gemensamma Tjänster'!W21</f>
        <v>1198833.5854686284</v>
      </c>
      <c r="E26" s="125"/>
      <c r="F26" s="103" t="str">
        <f>'Gemensamma Tjänster'!W31</f>
        <v>Kvartal förskott</v>
      </c>
      <c r="G26" s="125"/>
      <c r="H26" s="103" t="str">
        <f>'Gemensamma Tjänster'!W32</f>
        <v>Dec,Mar,Jun,Sep</v>
      </c>
      <c r="I26" s="125"/>
      <c r="J26" s="126" t="str">
        <f>'Gemensamma Tjänster'!W33</f>
        <v xml:space="preserve"> -</v>
      </c>
    </row>
    <row r="27" spans="3:10" ht="15" hidden="1" customHeight="1" outlineLevel="1" x14ac:dyDescent="0.25">
      <c r="C27" s="117" t="str">
        <f>'Gemensamma Tjänster'!X2</f>
        <v>UMO (Youmo)</v>
      </c>
      <c r="D27" s="124">
        <f>'Gemensamma Tjänster'!X21</f>
        <v>575345.02267408639</v>
      </c>
      <c r="E27" s="125"/>
      <c r="F27" s="103" t="str">
        <f>'Gemensamma Tjänster'!X31</f>
        <v>Kvartal förskott</v>
      </c>
      <c r="G27" s="125"/>
      <c r="H27" s="103" t="str">
        <f>'Gemensamma Tjänster'!X32</f>
        <v>Dec,Mar,Jun,Sep</v>
      </c>
      <c r="I27" s="125"/>
      <c r="J27" s="126" t="str">
        <f>'Gemensamma Tjänster'!X33</f>
        <v xml:space="preserve"> -</v>
      </c>
    </row>
    <row r="28" spans="3:10" ht="15" hidden="1" customHeight="1" outlineLevel="1" x14ac:dyDescent="0.25">
      <c r="C28" s="117" t="str">
        <f>'Gemensamma Tjänster'!Y2</f>
        <v>Vårdhandboken</v>
      </c>
      <c r="D28" s="124">
        <f>'Gemensamma Tjänster'!Y21</f>
        <v>273434.77528570755</v>
      </c>
      <c r="E28" s="125"/>
      <c r="F28" s="103" t="str">
        <f>'Gemensamma Tjänster'!Y31</f>
        <v>Kvartal förskott</v>
      </c>
      <c r="G28" s="125"/>
      <c r="H28" s="103" t="str">
        <f>'Gemensamma Tjänster'!Y32</f>
        <v>Dec,Mar,Jun,Sep</v>
      </c>
      <c r="I28" s="125"/>
      <c r="J28" s="126" t="str">
        <f>'Gemensamma Tjänster'!Y33</f>
        <v xml:space="preserve"> -</v>
      </c>
    </row>
    <row r="29" spans="3:10" ht="15" hidden="1" customHeight="1" outlineLevel="1" x14ac:dyDescent="0.25">
      <c r="C29" s="117" t="str">
        <f>'Gemensamma Tjänster'!Z2</f>
        <v>Rådgivnings-stöd webb</v>
      </c>
      <c r="D29" s="124">
        <f>'Gemensamma Tjänster'!Z21</f>
        <v>221589.9641234437</v>
      </c>
      <c r="E29" s="125"/>
      <c r="F29" s="103" t="str">
        <f>'Gemensamma Tjänster'!Z31</f>
        <v>Kvartal förskott</v>
      </c>
      <c r="G29" s="125"/>
      <c r="H29" s="103" t="str">
        <f>'Gemensamma Tjänster'!Z32</f>
        <v>Dec,Mar,Jun,Sep</v>
      </c>
      <c r="I29" s="125"/>
      <c r="J29" s="126" t="str">
        <f>'Gemensamma Tjänster'!Z33</f>
        <v xml:space="preserve"> -</v>
      </c>
    </row>
    <row r="30" spans="3:10" ht="15" hidden="1" customHeight="1" outlineLevel="1" x14ac:dyDescent="0.25">
      <c r="C30" s="117" t="str">
        <f>'Gemensamma Tjänster'!AA2</f>
        <v>Plattformen för stöd och behandling</v>
      </c>
      <c r="D30" s="124">
        <f>'Gemensamma Tjänster'!AA21</f>
        <v>967976.93545219023</v>
      </c>
      <c r="E30" s="125"/>
      <c r="F30" s="103" t="str">
        <f>'Gemensamma Tjänster'!AA31</f>
        <v>Kvartal förskott</v>
      </c>
      <c r="G30" s="125"/>
      <c r="H30" s="103" t="str">
        <f>'Gemensamma Tjänster'!AA32</f>
        <v>Dec,Mar,Jun,Sep</v>
      </c>
      <c r="I30" s="125"/>
      <c r="J30" s="126" t="str">
        <f>'Gemensamma Tjänster'!AA33</f>
        <v xml:space="preserve"> -</v>
      </c>
    </row>
    <row r="31" spans="3:10" ht="15" hidden="1" customHeight="1" outlineLevel="1" x14ac:dyDescent="0.25">
      <c r="C31" s="117" t="str">
        <f>'Gemensamma Tjänster'!AB2</f>
        <v>Utomläns- fakturering</v>
      </c>
      <c r="D31" s="124">
        <f>'Gemensamma Tjänster'!AB21</f>
        <v>123438.74007315462</v>
      </c>
      <c r="E31" s="125"/>
      <c r="F31" s="103" t="str">
        <f>'Gemensamma Tjänster'!AB31</f>
        <v>Kvartal förskott</v>
      </c>
      <c r="G31" s="125"/>
      <c r="H31" s="103" t="str">
        <f>'Gemensamma Tjänster'!AB32</f>
        <v>Dec,Mar,Jun,Sep</v>
      </c>
      <c r="I31" s="125"/>
      <c r="J31" s="126" t="str">
        <f>'Gemensamma Tjänster'!AB33</f>
        <v xml:space="preserve"> -</v>
      </c>
    </row>
    <row r="32" spans="3:10" ht="15" hidden="1" customHeight="1" outlineLevel="1" x14ac:dyDescent="0.25">
      <c r="C32" s="117" t="str">
        <f>'Gemensamma Tjänster'!AC2</f>
        <v>Gemensam infrastruktur</v>
      </c>
      <c r="D32" s="124">
        <f>'Gemensamma Tjänster'!AC21</f>
        <v>2155760.7409492885</v>
      </c>
      <c r="E32" s="125"/>
      <c r="F32" s="103" t="str">
        <f>'Gemensamma Tjänster'!AC31</f>
        <v>Kvartal förskott</v>
      </c>
      <c r="G32" s="125"/>
      <c r="H32" s="103" t="str">
        <f>'Gemensamma Tjänster'!AC32</f>
        <v>Dec,Mar,Jun,Sep</v>
      </c>
      <c r="I32" s="125"/>
      <c r="J32" s="126" t="str">
        <f>'Gemensamma Tjänster'!AC33</f>
        <v xml:space="preserve"> -</v>
      </c>
    </row>
    <row r="33" spans="3:10" ht="15" hidden="1" customHeight="1" outlineLevel="1" x14ac:dyDescent="0.25">
      <c r="C33" s="117" t="str">
        <f>'Gemensamma Tjänster'!AD2</f>
        <v>Gemensam arkitektur</v>
      </c>
      <c r="D33" s="124">
        <f>'Gemensamma Tjänster'!AD21</f>
        <v>623731.71198706958</v>
      </c>
      <c r="E33" s="125"/>
      <c r="F33" s="103" t="str">
        <f>'Gemensamma Tjänster'!AD31</f>
        <v>Kvartal förskott</v>
      </c>
      <c r="G33" s="125"/>
      <c r="H33" s="103" t="str">
        <f>'Gemensamma Tjänster'!AD32</f>
        <v>Dec,Mar,Jun,Sep</v>
      </c>
      <c r="I33" s="125"/>
      <c r="J33" s="126" t="str">
        <f>'Gemensamma Tjänster'!AD33</f>
        <v xml:space="preserve"> -</v>
      </c>
    </row>
    <row r="34" spans="3:10" ht="15" hidden="1" customHeight="1" outlineLevel="1" x14ac:dyDescent="0.25">
      <c r="C34" s="117" t="str">
        <f>'Gemensamma Tjänster'!AE2</f>
        <v>1177 Listning</v>
      </c>
      <c r="D34" s="124">
        <f>'Gemensamma Tjänster'!AE21</f>
        <v>97610.892511338941</v>
      </c>
      <c r="E34" s="125"/>
      <c r="F34" s="103" t="str">
        <f>'Gemensamma Tjänster'!AE31</f>
        <v>Kvartal förskott</v>
      </c>
      <c r="G34" s="125"/>
      <c r="H34" s="103" t="str">
        <f>'Gemensamma Tjänster'!AE32</f>
        <v>Dec,Mar,Jun,Sep</v>
      </c>
      <c r="I34" s="125"/>
      <c r="J34" s="126" t="str">
        <f>'Gemensamma Tjänster'!AE33</f>
        <v xml:space="preserve"> -</v>
      </c>
    </row>
    <row r="35" spans="3:10" ht="15" hidden="1" customHeight="1" outlineLevel="1" x14ac:dyDescent="0.25">
      <c r="C35" s="117" t="str">
        <f>'Gemensamma Tjänster'!AF2</f>
        <v>IAM IDP Gemensam del</v>
      </c>
      <c r="D35" s="124">
        <f>'Gemensamma Tjänster'!AF21</f>
        <v>226182.7822045197</v>
      </c>
      <c r="E35" s="125"/>
      <c r="F35" s="103" t="str">
        <f>'Gemensamma Tjänster'!AF31</f>
        <v>Kvartal förskott</v>
      </c>
      <c r="G35" s="125"/>
      <c r="H35" s="103" t="str">
        <f>'Gemensamma Tjänster'!AF32</f>
        <v>Dec,Mar,Jun,Sep</v>
      </c>
      <c r="I35" s="125"/>
      <c r="J35" s="126">
        <f>'Gemensamma Tjänster'!AF33</f>
        <v>0</v>
      </c>
    </row>
    <row r="36" spans="3:10" ht="15" hidden="1" customHeight="1" outlineLevel="1" x14ac:dyDescent="0.25">
      <c r="C36" s="117">
        <f>'Gemensamma Tjänster'!AG2</f>
        <v>0</v>
      </c>
      <c r="D36" s="124">
        <f>'Gemensamma Tjänster'!AG21</f>
        <v>0</v>
      </c>
      <c r="E36" s="125"/>
      <c r="F36" s="103">
        <f>'Gemensamma Tjänster'!AG31</f>
        <v>0</v>
      </c>
      <c r="G36" s="125"/>
      <c r="H36" s="103">
        <f>'Gemensamma Tjänster'!AG32</f>
        <v>0</v>
      </c>
      <c r="I36" s="125"/>
      <c r="J36" s="126">
        <f>'Gemensamma Tjänster'!AG33</f>
        <v>0</v>
      </c>
    </row>
    <row r="37" spans="3:10" ht="15" hidden="1" customHeight="1" outlineLevel="1" x14ac:dyDescent="0.25">
      <c r="C37" s="117">
        <f>'Gemensamma Tjänster'!AH2</f>
        <v>0</v>
      </c>
      <c r="D37" s="124">
        <f>'Gemensamma Tjänster'!AH21</f>
        <v>0</v>
      </c>
      <c r="E37" s="125"/>
      <c r="F37" s="103">
        <f>'Gemensamma Tjänster'!AH31</f>
        <v>0</v>
      </c>
      <c r="G37" s="125"/>
      <c r="H37" s="103">
        <f>'Gemensamma Tjänster'!AH32</f>
        <v>0</v>
      </c>
      <c r="I37" s="125"/>
      <c r="J37" s="126">
        <f>'Gemensamma Tjänster'!AH33</f>
        <v>0</v>
      </c>
    </row>
    <row r="38" spans="3:10" ht="15" hidden="1" customHeight="1" outlineLevel="1" x14ac:dyDescent="0.25">
      <c r="C38" s="117">
        <f>'Gemensamma Tjänster'!AI2</f>
        <v>0</v>
      </c>
      <c r="D38" s="124">
        <f>'Gemensamma Tjänster'!AI21</f>
        <v>0</v>
      </c>
      <c r="E38" s="125"/>
      <c r="F38" s="103">
        <f>'Gemensamma Tjänster'!AI31</f>
        <v>0</v>
      </c>
      <c r="G38" s="125"/>
      <c r="H38" s="103">
        <f>'Gemensamma Tjänster'!AI32</f>
        <v>0</v>
      </c>
      <c r="I38" s="125"/>
      <c r="J38" s="126">
        <f>'Gemensamma Tjänster'!AI33</f>
        <v>0</v>
      </c>
    </row>
    <row r="39" spans="3:10" ht="15" hidden="1" customHeight="1" outlineLevel="1" x14ac:dyDescent="0.25">
      <c r="C39" s="117">
        <f>'Gemensamma Tjänster'!AJ2</f>
        <v>0</v>
      </c>
      <c r="D39" s="124">
        <f>'Gemensamma Tjänster'!AJ21</f>
        <v>0</v>
      </c>
      <c r="E39" s="125"/>
      <c r="F39" s="103">
        <f>'Gemensamma Tjänster'!AJ31</f>
        <v>0</v>
      </c>
      <c r="G39" s="125"/>
      <c r="H39" s="103">
        <f>'Gemensamma Tjänster'!AJ32</f>
        <v>0</v>
      </c>
      <c r="I39" s="125"/>
      <c r="J39" s="126">
        <f>'Gemensamma Tjänster'!AJ33</f>
        <v>0</v>
      </c>
    </row>
    <row r="40" spans="3:10" ht="15" hidden="1" customHeight="1" outlineLevel="1" x14ac:dyDescent="0.25">
      <c r="C40" s="117">
        <f>'Gemensamma Tjänster'!AK2</f>
        <v>0</v>
      </c>
      <c r="D40" s="124">
        <f>'Gemensamma Tjänster'!AK21</f>
        <v>0</v>
      </c>
      <c r="E40" s="125"/>
      <c r="F40" s="103">
        <f>'Gemensamma Tjänster'!AK31</f>
        <v>0</v>
      </c>
      <c r="G40" s="125"/>
      <c r="H40" s="103">
        <f>'Gemensamma Tjänster'!AK32</f>
        <v>0</v>
      </c>
      <c r="I40" s="125"/>
      <c r="J40" s="126">
        <f>'Gemensamma Tjänster'!AK33</f>
        <v>0</v>
      </c>
    </row>
    <row r="41" spans="3:10" ht="15" hidden="1" customHeight="1" outlineLevel="1" x14ac:dyDescent="0.25">
      <c r="C41" s="117">
        <f>'Gemensamma Tjänster'!AL2</f>
        <v>0</v>
      </c>
      <c r="D41" s="124">
        <f>'Gemensamma Tjänster'!AL21</f>
        <v>0</v>
      </c>
      <c r="E41" s="125"/>
      <c r="F41" s="103">
        <f>'Gemensamma Tjänster'!AL31</f>
        <v>0</v>
      </c>
      <c r="G41" s="125"/>
      <c r="H41" s="103">
        <f>'Gemensamma Tjänster'!AL32</f>
        <v>0</v>
      </c>
      <c r="I41" s="125"/>
      <c r="J41" s="126">
        <f>'Gemensamma Tjänster'!AL33</f>
        <v>0</v>
      </c>
    </row>
    <row r="42" spans="3:10" ht="15" hidden="1" customHeight="1" outlineLevel="1" x14ac:dyDescent="0.25">
      <c r="C42" s="117">
        <f>'Gemensamma Tjänster'!AM2</f>
        <v>0</v>
      </c>
      <c r="D42" s="124">
        <f>'Gemensamma Tjänster'!AM21</f>
        <v>0</v>
      </c>
      <c r="E42" s="125"/>
      <c r="F42" s="103">
        <f>'Gemensamma Tjänster'!AM31</f>
        <v>0</v>
      </c>
      <c r="G42" s="125"/>
      <c r="H42" s="103">
        <f>'Gemensamma Tjänster'!AM32</f>
        <v>0</v>
      </c>
      <c r="I42" s="125"/>
      <c r="J42" s="126">
        <f>'Gemensamma Tjänster'!AM33</f>
        <v>0</v>
      </c>
    </row>
    <row r="43" spans="3:10" ht="15" hidden="1" customHeight="1" outlineLevel="1" x14ac:dyDescent="0.25">
      <c r="C43" s="117">
        <f>'Gemensamma Tjänster'!AN2</f>
        <v>0</v>
      </c>
      <c r="D43" s="124">
        <f>'Gemensamma Tjänster'!AN21</f>
        <v>0</v>
      </c>
      <c r="E43" s="125"/>
      <c r="F43" s="103">
        <f>'Gemensamma Tjänster'!AN31</f>
        <v>0</v>
      </c>
      <c r="G43" s="125"/>
      <c r="H43" s="103">
        <f>'Gemensamma Tjänster'!AN32</f>
        <v>0</v>
      </c>
      <c r="I43" s="125"/>
      <c r="J43" s="126">
        <f>'Gemensamma Tjänster'!AN33</f>
        <v>0</v>
      </c>
    </row>
    <row r="44" spans="3:10" ht="15" hidden="1" customHeight="1" outlineLevel="1" x14ac:dyDescent="0.25">
      <c r="C44" s="117">
        <f>'Gemensamma Tjänster'!AO2</f>
        <v>0</v>
      </c>
      <c r="D44" s="124">
        <f>'Gemensamma Tjänster'!AO21</f>
        <v>0</v>
      </c>
      <c r="E44" s="125"/>
      <c r="F44" s="103">
        <f>'Gemensamma Tjänster'!AO31</f>
        <v>0</v>
      </c>
      <c r="G44" s="125"/>
      <c r="H44" s="103">
        <f>'Gemensamma Tjänster'!AO32</f>
        <v>0</v>
      </c>
      <c r="I44" s="125"/>
      <c r="J44" s="126">
        <f>'Gemensamma Tjänster'!AO33</f>
        <v>0</v>
      </c>
    </row>
    <row r="45" spans="3:10" ht="15" hidden="1" customHeight="1" outlineLevel="1" x14ac:dyDescent="0.25">
      <c r="C45" s="117">
        <f>'Gemensamma Tjänster'!AP2</f>
        <v>0</v>
      </c>
      <c r="D45" s="124">
        <f>'Gemensamma Tjänster'!AP21</f>
        <v>0</v>
      </c>
      <c r="E45" s="125"/>
      <c r="F45" s="103">
        <f>'Gemensamma Tjänster'!AP31</f>
        <v>0</v>
      </c>
      <c r="G45" s="125"/>
      <c r="H45" s="103">
        <f>'Gemensamma Tjänster'!AP32</f>
        <v>0</v>
      </c>
      <c r="I45" s="125"/>
      <c r="J45" s="126">
        <f>'Gemensamma Tjänster'!AP33</f>
        <v>0</v>
      </c>
    </row>
    <row r="46" spans="3:10" ht="15" hidden="1" customHeight="1" outlineLevel="1" x14ac:dyDescent="0.25">
      <c r="C46" s="117">
        <f>'Gemensamma Tjänster'!AQ2</f>
        <v>0</v>
      </c>
      <c r="D46" s="124">
        <f>'Gemensamma Tjänster'!AQ21</f>
        <v>0</v>
      </c>
      <c r="E46" s="125"/>
      <c r="F46" s="103">
        <f>'Gemensamma Tjänster'!AQ31</f>
        <v>0</v>
      </c>
      <c r="G46" s="125"/>
      <c r="H46" s="103">
        <f>'Gemensamma Tjänster'!AQ32</f>
        <v>0</v>
      </c>
      <c r="I46" s="125"/>
      <c r="J46" s="126">
        <f>'Gemensamma Tjänster'!AQ33</f>
        <v>0</v>
      </c>
    </row>
    <row r="47" spans="3:10" ht="15" hidden="1" customHeight="1" outlineLevel="1" x14ac:dyDescent="0.25">
      <c r="C47" s="117">
        <f>'Gemensamma Tjänster'!AR2</f>
        <v>0</v>
      </c>
      <c r="D47" s="124">
        <f>'Gemensamma Tjänster'!AR21</f>
        <v>0</v>
      </c>
      <c r="E47" s="125"/>
      <c r="F47" s="103">
        <f>'Gemensamma Tjänster'!AR31</f>
        <v>0</v>
      </c>
      <c r="G47" s="125"/>
      <c r="H47" s="103">
        <f>'Gemensamma Tjänster'!AR32</f>
        <v>0</v>
      </c>
      <c r="I47" s="125"/>
      <c r="J47" s="126">
        <f>'Gemensamma Tjänster'!AR33</f>
        <v>0</v>
      </c>
    </row>
    <row r="48" spans="3:10" ht="15" hidden="1" customHeight="1" outlineLevel="1" x14ac:dyDescent="0.25">
      <c r="C48" s="117">
        <f>'Gemensamma Tjänster'!AS2</f>
        <v>0</v>
      </c>
      <c r="D48" s="124">
        <f>'Gemensamma Tjänster'!AS21</f>
        <v>0</v>
      </c>
      <c r="E48" s="125"/>
      <c r="F48" s="103">
        <f>'Gemensamma Tjänster'!AS31</f>
        <v>0</v>
      </c>
      <c r="G48" s="125"/>
      <c r="H48" s="103">
        <f>'Gemensamma Tjänster'!AS32</f>
        <v>0</v>
      </c>
      <c r="I48" s="125"/>
      <c r="J48" s="126">
        <f>'Gemensamma Tjänster'!AS33</f>
        <v>0</v>
      </c>
    </row>
    <row r="49" spans="3:10" ht="15" hidden="1" customHeight="1" outlineLevel="1" x14ac:dyDescent="0.25">
      <c r="C49" s="117">
        <f>'Gemensamma Tjänster'!AT2</f>
        <v>0</v>
      </c>
      <c r="D49" s="124">
        <f>'Gemensamma Tjänster'!AT21</f>
        <v>0</v>
      </c>
      <c r="E49" s="125"/>
      <c r="F49" s="103">
        <f>'Gemensamma Tjänster'!AT31</f>
        <v>0</v>
      </c>
      <c r="G49" s="125"/>
      <c r="H49" s="103">
        <f>'Gemensamma Tjänster'!AT32</f>
        <v>0</v>
      </c>
      <c r="I49" s="125"/>
      <c r="J49" s="126">
        <f>'Gemensamma Tjänster'!AT33</f>
        <v>0</v>
      </c>
    </row>
    <row r="50" spans="3:10" ht="15" hidden="1" customHeight="1" outlineLevel="1" x14ac:dyDescent="0.25">
      <c r="C50" s="117">
        <f>'Gemensamma Tjänster'!AU2</f>
        <v>0</v>
      </c>
      <c r="D50" s="124">
        <f>'Gemensamma Tjänster'!AU21</f>
        <v>0</v>
      </c>
      <c r="E50" s="125"/>
      <c r="F50" s="103">
        <f>'Gemensamma Tjänster'!AU31</f>
        <v>0</v>
      </c>
      <c r="G50" s="125"/>
      <c r="H50" s="103">
        <f>'Gemensamma Tjänster'!AU32</f>
        <v>0</v>
      </c>
      <c r="I50" s="125"/>
      <c r="J50" s="126">
        <f>'Gemensamma Tjänster'!AU33</f>
        <v>0</v>
      </c>
    </row>
    <row r="51" spans="3:10" ht="15" hidden="1" customHeight="1" outlineLevel="1" x14ac:dyDescent="0.25">
      <c r="C51" s="117">
        <f>'Gemensamma Tjänster'!AV2</f>
        <v>0</v>
      </c>
      <c r="D51" s="124">
        <f>'Gemensamma Tjänster'!AV21</f>
        <v>0</v>
      </c>
      <c r="E51" s="125"/>
      <c r="F51" s="103">
        <f>'Gemensamma Tjänster'!AV31</f>
        <v>0</v>
      </c>
      <c r="G51" s="125"/>
      <c r="H51" s="103">
        <f>'Gemensamma Tjänster'!AV32</f>
        <v>0</v>
      </c>
      <c r="I51" s="125"/>
      <c r="J51" s="126">
        <f>'Gemensamma Tjänster'!AV33</f>
        <v>0</v>
      </c>
    </row>
    <row r="52" spans="3:10" ht="15" hidden="1" customHeight="1" outlineLevel="1" x14ac:dyDescent="0.25">
      <c r="C52" s="117">
        <f>'Gemensamma Tjänster'!AW2</f>
        <v>0</v>
      </c>
      <c r="D52" s="124">
        <f>'Gemensamma Tjänster'!AW21</f>
        <v>0</v>
      </c>
      <c r="E52" s="125"/>
      <c r="F52" s="103">
        <f>'Gemensamma Tjänster'!AW31</f>
        <v>0</v>
      </c>
      <c r="G52" s="125"/>
      <c r="H52" s="103">
        <f>'Gemensamma Tjänster'!AW32</f>
        <v>0</v>
      </c>
      <c r="I52" s="125"/>
      <c r="J52" s="126">
        <f>'Gemensamma Tjänster'!AW33</f>
        <v>0</v>
      </c>
    </row>
    <row r="53" spans="3:10" ht="15" hidden="1" customHeight="1" outlineLevel="1" x14ac:dyDescent="0.25">
      <c r="C53" s="117">
        <f>'Gemensamma Tjänster'!AX2</f>
        <v>0</v>
      </c>
      <c r="D53" s="124">
        <f>'Gemensamma Tjänster'!AX21</f>
        <v>0</v>
      </c>
      <c r="E53" s="125"/>
      <c r="F53" s="103">
        <f>'Gemensamma Tjänster'!AX31</f>
        <v>0</v>
      </c>
      <c r="G53" s="125"/>
      <c r="H53" s="103">
        <f>'Gemensamma Tjänster'!AX32</f>
        <v>0</v>
      </c>
      <c r="I53" s="125"/>
      <c r="J53" s="126">
        <f>'Gemensamma Tjänster'!AX33</f>
        <v>0</v>
      </c>
    </row>
    <row r="54" spans="3:10" ht="15" hidden="1" customHeight="1" outlineLevel="1" x14ac:dyDescent="0.25">
      <c r="C54" s="117">
        <f>'Gemensamma Tjänster'!AY2</f>
        <v>0</v>
      </c>
      <c r="D54" s="124">
        <f>'Gemensamma Tjänster'!AY21</f>
        <v>0</v>
      </c>
      <c r="E54" s="125"/>
      <c r="F54" s="103">
        <f>'Gemensamma Tjänster'!AY31</f>
        <v>0</v>
      </c>
      <c r="G54" s="125"/>
      <c r="H54" s="103">
        <f>'Gemensamma Tjänster'!AY32</f>
        <v>0</v>
      </c>
      <c r="I54" s="125"/>
      <c r="J54" s="126">
        <f>'Gemensamma Tjänster'!AY33</f>
        <v>0</v>
      </c>
    </row>
    <row r="55" spans="3:10" ht="15" hidden="1" customHeight="1" outlineLevel="1" thickBot="1" x14ac:dyDescent="0.3">
      <c r="C55" s="127">
        <f>'Gemensamma Tjänster'!AZ2</f>
        <v>0</v>
      </c>
      <c r="D55" s="128">
        <f>'Gemensamma Tjänster'!AZ21</f>
        <v>0</v>
      </c>
      <c r="E55" s="129"/>
      <c r="F55" s="104">
        <f>'Gemensamma Tjänster'!AZ31</f>
        <v>0</v>
      </c>
      <c r="G55" s="129"/>
      <c r="H55" s="104">
        <f>'Gemensamma Tjänster'!AZ32</f>
        <v>0</v>
      </c>
      <c r="I55" s="129"/>
      <c r="J55" s="130">
        <f>'Gemensamma Tjänster'!AZ33</f>
        <v>0</v>
      </c>
    </row>
    <row r="56" spans="3:10" hidden="1" outlineLevel="1" x14ac:dyDescent="0.25">
      <c r="C56" s="125"/>
      <c r="D56" s="124"/>
      <c r="E56" s="125"/>
      <c r="F56" s="125"/>
      <c r="G56" s="125"/>
      <c r="H56" s="125"/>
      <c r="I56" s="125"/>
      <c r="J56" s="125"/>
    </row>
    <row r="57" spans="3:10" ht="15.75" collapsed="1" thickBot="1" x14ac:dyDescent="0.3">
      <c r="C57" s="131"/>
      <c r="D57" s="132"/>
      <c r="E57" s="131"/>
      <c r="F57" s="131"/>
      <c r="G57" s="131"/>
      <c r="H57" s="131"/>
      <c r="I57" s="131"/>
      <c r="J57" s="131"/>
    </row>
    <row r="58" spans="3:10" ht="21" x14ac:dyDescent="0.25">
      <c r="C58" s="118" t="s">
        <v>35</v>
      </c>
      <c r="D58" s="119">
        <f>SUM(D59:D89)</f>
        <v>4134755.4355119402</v>
      </c>
      <c r="E58" s="120"/>
      <c r="F58" s="120" t="s">
        <v>43</v>
      </c>
      <c r="G58" s="120"/>
      <c r="H58" s="120"/>
      <c r="I58" s="120"/>
      <c r="J58" s="133"/>
    </row>
    <row r="59" spans="3:10" hidden="1" outlineLevel="1" x14ac:dyDescent="0.25">
      <c r="C59" s="117" t="str">
        <f>'Valbara Tjänster'!F1</f>
        <v>Händelseanalys (Nitha)</v>
      </c>
      <c r="D59" s="124">
        <f>'Valbara Tjänster'!F17</f>
        <v>150120.05370000002</v>
      </c>
      <c r="E59" s="125"/>
      <c r="F59" s="125" t="str">
        <f>'Valbara Tjänster'!F27</f>
        <v>Kvartal förskott</v>
      </c>
      <c r="G59" s="125"/>
      <c r="H59" s="125" t="str">
        <f>'Valbara Tjänster'!F28</f>
        <v>Dec,Mar,Jun,Sep</v>
      </c>
      <c r="I59" s="125"/>
      <c r="J59" s="126" t="str">
        <f>'Valbara Tjänster'!F29</f>
        <v>N/A</v>
      </c>
    </row>
    <row r="60" spans="3:10" ht="30" hidden="1" outlineLevel="1" x14ac:dyDescent="0.25">
      <c r="C60" s="117" t="str">
        <f>'Valbara Tjänster'!J1</f>
        <v>IAM IdP
(egna anslutningar)</v>
      </c>
      <c r="D60" s="124">
        <f>'Valbara Tjänster'!J17</f>
        <v>42563.1</v>
      </c>
      <c r="E60" s="125"/>
      <c r="F60" s="125" t="str">
        <f>'Valbara Tjänster'!J27</f>
        <v>Kvartal förskott</v>
      </c>
      <c r="G60" s="125"/>
      <c r="H60" s="125" t="str">
        <f>'Valbara Tjänster'!J28</f>
        <v>Dec,Mar,Jun,Sep</v>
      </c>
      <c r="I60" s="125"/>
      <c r="J60" s="126" t="str">
        <f>'Valbara Tjänster'!J29</f>
        <v>N/A</v>
      </c>
    </row>
    <row r="61" spans="3:10" hidden="1" outlineLevel="1" x14ac:dyDescent="0.25">
      <c r="C61" s="117" t="str">
        <f>'Valbara Tjänster'!N1</f>
        <v>Säkerhets-tjänster Logg, spärr &amp; samtycke</v>
      </c>
      <c r="D61" s="124">
        <f>'Valbara Tjänster'!N17</f>
        <v>42563.1</v>
      </c>
      <c r="E61" s="125"/>
      <c r="F61" s="125" t="str">
        <f>'Valbara Tjänster'!N27</f>
        <v>Kvartal förskott</v>
      </c>
      <c r="G61" s="125"/>
      <c r="H61" s="125" t="str">
        <f>'Valbara Tjänster'!N28</f>
        <v>Dec,Mar,Jun,Sep</v>
      </c>
      <c r="I61" s="125"/>
      <c r="J61" s="126" t="str">
        <f>'Valbara Tjänster'!N29</f>
        <v>N/A</v>
      </c>
    </row>
    <row r="62" spans="3:10" hidden="1" outlineLevel="1" x14ac:dyDescent="0.25">
      <c r="C62" s="117" t="str">
        <f>'Valbara Tjänster'!R1</f>
        <v>IAM Autentisering (egna anslutningar)</v>
      </c>
      <c r="D62" s="124">
        <f>'Valbara Tjänster'!R17</f>
        <v>0</v>
      </c>
      <c r="E62" s="125"/>
      <c r="F62" s="125" t="str">
        <f>'Valbara Tjänster'!R27</f>
        <v>Kvartal förskott</v>
      </c>
      <c r="G62" s="125"/>
      <c r="H62" s="125" t="str">
        <f>'Valbara Tjänster'!R28</f>
        <v>Dec,Mar,Jun,Sep</v>
      </c>
      <c r="I62" s="125"/>
      <c r="J62" s="126" t="str">
        <f>'Valbara Tjänster'!R29</f>
        <v>N/A</v>
      </c>
    </row>
    <row r="63" spans="3:10" hidden="1" outlineLevel="1" x14ac:dyDescent="0.25">
      <c r="C63" s="117" t="str">
        <f>'Valbara Tjänster'!V1</f>
        <v>Personuppgifts- tjänst</v>
      </c>
      <c r="D63" s="124">
        <f>'Valbara Tjänster'!V17</f>
        <v>42563.1</v>
      </c>
      <c r="E63" s="125"/>
      <c r="F63" s="125" t="str">
        <f>'Valbara Tjänster'!V27</f>
        <v>Kvartal förskott</v>
      </c>
      <c r="G63" s="125"/>
      <c r="H63" s="125" t="str">
        <f>'Valbara Tjänster'!V28</f>
        <v>Dec,Mar,Jun,Sep</v>
      </c>
      <c r="I63" s="125"/>
      <c r="J63" s="126" t="str">
        <f>'Valbara Tjänster'!V29</f>
        <v>N/A</v>
      </c>
    </row>
    <row r="64" spans="3:10" ht="45" hidden="1" outlineLevel="1" x14ac:dyDescent="0.25">
      <c r="C64" s="117" t="str">
        <f>'Valbara Tjänster'!Z1</f>
        <v xml:space="preserve">Formulär- hantering </v>
      </c>
      <c r="D64" s="124">
        <f>'Valbara Tjänster'!Z17</f>
        <v>166511.78451960001</v>
      </c>
      <c r="E64" s="125"/>
      <c r="F64" s="125" t="str">
        <f>'Valbara Tjänster'!Z27</f>
        <v>Prognos! Faktureras separat av tjänstens förvaltning. Kvartalsvis</v>
      </c>
      <c r="G64" s="125"/>
      <c r="H64" s="125" t="str">
        <f>'Valbara Tjänster'!Z28</f>
        <v>Dec,Mar,Jun,Sep</v>
      </c>
      <c r="I64" s="125"/>
      <c r="J64" s="126">
        <f>'Valbara Tjänster'!Z29</f>
        <v>2023</v>
      </c>
    </row>
    <row r="65" spans="3:10" hidden="1" outlineLevel="1" x14ac:dyDescent="0.25">
      <c r="C65" s="117" t="str">
        <f>'Valbara Tjänster'!AD1</f>
        <v xml:space="preserve">Ombudstjänsten </v>
      </c>
      <c r="D65" s="124">
        <f>'Valbara Tjänster'!AD17</f>
        <v>104466.87264</v>
      </c>
      <c r="E65" s="125"/>
      <c r="F65" s="125" t="str">
        <f>'Valbara Tjänster'!AD27</f>
        <v>Kvartal förskott</v>
      </c>
      <c r="G65" s="125"/>
      <c r="H65" s="125" t="str">
        <f>'Valbara Tjänster'!AD28</f>
        <v>Dec,Mar,Jun,Sep</v>
      </c>
      <c r="I65" s="125"/>
      <c r="J65" s="126" t="str">
        <f>'Valbara Tjänster'!AD29</f>
        <v>N/A</v>
      </c>
    </row>
    <row r="66" spans="3:10" ht="120" hidden="1" outlineLevel="1" x14ac:dyDescent="0.25">
      <c r="C66" s="117" t="str">
        <f>'Valbara Tjänster'!AH1</f>
        <v>Hjälpmedels-tjänsten abonnemang</v>
      </c>
      <c r="D66" s="124">
        <f>'Valbara Tjänster'!AH17</f>
        <v>30000</v>
      </c>
      <c r="E66" s="125"/>
      <c r="F66" s="125" t="str">
        <f>'Valbara Tjänster'!AH27</f>
        <v>Prognos! Faktureras kvartalsvis i förskott av förvaltning med volymsjusteringar i efterskott. Abonnemangspriset baseras på av kunden redovisad inköpsvolym. Tillkommer rörlig avgift enl. prislista på Inera.se</v>
      </c>
      <c r="G66" s="125"/>
      <c r="H66" s="125" t="str">
        <f>'Valbara Tjänster'!AH28</f>
        <v>Dec, Mar, Jun, Sep</v>
      </c>
      <c r="I66" s="125"/>
      <c r="J66" s="126" t="str">
        <f>'Valbara Tjänster'!AH29</f>
        <v>N/A</v>
      </c>
    </row>
    <row r="67" spans="3:10" ht="45" hidden="1" outlineLevel="1" x14ac:dyDescent="0.25">
      <c r="C67" s="117" t="str">
        <f>'Valbara Tjänster'!AL1</f>
        <v>E-klient</v>
      </c>
      <c r="D67" s="124">
        <f>'Valbara Tjänster'!AL17</f>
        <v>899316</v>
      </c>
      <c r="E67" s="125"/>
      <c r="F67" s="125" t="str">
        <f>'Valbara Tjänster'!AL27</f>
        <v>Halvårsvis i efterskott av förvaltning. Volymbaserade priser</v>
      </c>
      <c r="G67" s="125"/>
      <c r="H67" s="125" t="str">
        <f>'Valbara Tjänster'!AL28</f>
        <v>Jun, Dec</v>
      </c>
      <c r="I67" s="125"/>
      <c r="J67" s="126" t="str">
        <f>'Valbara Tjänster'!AL29</f>
        <v>N/A</v>
      </c>
    </row>
    <row r="68" spans="3:10" ht="60" hidden="1" outlineLevel="1" x14ac:dyDescent="0.25">
      <c r="C68" s="117" t="str">
        <f>'Valbara Tjänster'!AP1</f>
        <v>Eira Licenser (innehåll)</v>
      </c>
      <c r="D68" s="124">
        <f>'Valbara Tjänster'!AP17</f>
        <v>1404861.9963178001</v>
      </c>
      <c r="E68" s="125"/>
      <c r="F68" s="125" t="str">
        <f>'Valbara Tjänster'!AP27</f>
        <v>Licenskostnaden fördelas solidariskt mellan landsting och regioner baserat på antal invånare.</v>
      </c>
      <c r="G68" s="125"/>
      <c r="H68" s="125" t="str">
        <f>'Valbara Tjänster'!AP28</f>
        <v>Årsvis engång i Dec</v>
      </c>
      <c r="I68" s="125"/>
      <c r="J68" s="126" t="str">
        <f>'Valbara Tjänster'!AP29</f>
        <v>N/A</v>
      </c>
    </row>
    <row r="69" spans="3:10" ht="30" hidden="1" outlineLevel="1" x14ac:dyDescent="0.25">
      <c r="C69" s="117" t="str">
        <f>'Valbara Tjänster'!AT1</f>
        <v>Informations- utlämning till kvalitetsregister</v>
      </c>
      <c r="D69" s="124">
        <f>'Valbara Tjänster'!AT17</f>
        <v>0</v>
      </c>
      <c r="E69" s="125"/>
      <c r="F69" s="125" t="str">
        <f>'Valbara Tjänster'!AT27</f>
        <v>Faktureras separat av tjänstens förvaltning</v>
      </c>
      <c r="G69" s="125"/>
      <c r="H69" s="125" t="str">
        <f>'Valbara Tjänster'!AT28</f>
        <v xml:space="preserve"> </v>
      </c>
      <c r="I69" s="125"/>
      <c r="J69" s="134" t="str">
        <f>'Valbara Tjänster'!AT29</f>
        <v>Ingen ab.fakturering</v>
      </c>
    </row>
    <row r="70" spans="3:10" hidden="1" outlineLevel="1" x14ac:dyDescent="0.25">
      <c r="C70" s="117" t="str">
        <f>'Valbara Tjänster'!AX1</f>
        <v>Säker Digital Kommunikation SDK Ny!</v>
      </c>
      <c r="D70" s="124">
        <f>'Valbara Tjänster'!AX17</f>
        <v>0</v>
      </c>
      <c r="E70" s="125"/>
      <c r="F70" s="125" t="str">
        <f>'Valbara Tjänster'!AX27</f>
        <v>Ingen abonnemangsfakt 2023</v>
      </c>
      <c r="G70" s="125"/>
      <c r="H70" s="125">
        <f>'Valbara Tjänster'!AX28</f>
        <v>0</v>
      </c>
      <c r="I70" s="125"/>
      <c r="J70" s="126">
        <f>'Valbara Tjänster'!AX29</f>
        <v>0</v>
      </c>
    </row>
    <row r="71" spans="3:10" hidden="1" outlineLevel="1" x14ac:dyDescent="0.25">
      <c r="C71" s="117" t="str">
        <f>'Valbara Tjänster'!BB1</f>
        <v>Bild i 1177 på telefon</v>
      </c>
      <c r="D71" s="124">
        <f>'Valbara Tjänster'!BB17</f>
        <v>211463.128436</v>
      </c>
      <c r="E71" s="125"/>
      <c r="F71" s="125" t="str">
        <f>'Valbara Tjänster'!BB27</f>
        <v>Kvartal förskott</v>
      </c>
      <c r="G71" s="125"/>
      <c r="H71" s="125" t="str">
        <f>'Valbara Tjänster'!BB28</f>
        <v>Dec,Mar,Jun,Sep</v>
      </c>
      <c r="I71" s="125"/>
      <c r="J71" s="126" t="str">
        <f>'Valbara Tjänster'!BB29</f>
        <v>N/A</v>
      </c>
    </row>
    <row r="72" spans="3:10" hidden="1" outlineLevel="1" x14ac:dyDescent="0.25">
      <c r="C72" s="117" t="str">
        <f>'Valbara Tjänster'!BF1</f>
        <v>Video i 1177 på telefon</v>
      </c>
      <c r="D72" s="124">
        <f>'Valbara Tjänster'!BF17</f>
        <v>333819.89626479999</v>
      </c>
      <c r="E72" s="125"/>
      <c r="F72" s="125" t="str">
        <f>'Valbara Tjänster'!BF27</f>
        <v>Kvartal förskott</v>
      </c>
      <c r="G72" s="125"/>
      <c r="H72" s="125" t="str">
        <f>'Valbara Tjänster'!BF28</f>
        <v>Dec,Mar,Jun,Sep</v>
      </c>
      <c r="I72" s="125"/>
      <c r="J72" s="126" t="str">
        <f>'Valbara Tjänster'!BF29</f>
        <v>N/A</v>
      </c>
    </row>
    <row r="73" spans="3:10" hidden="1" outlineLevel="1" x14ac:dyDescent="0.25">
      <c r="C73" s="117" t="str">
        <f>'Valbara Tjänster'!BJ1</f>
        <v>Utbudstjänsten</v>
      </c>
      <c r="D73" s="124">
        <f>'Valbara Tjänster'!BJ17</f>
        <v>203464.41530540001</v>
      </c>
      <c r="E73" s="125"/>
      <c r="F73" s="125" t="str">
        <f>'Valbara Tjänster'!BJ27</f>
        <v>Kvartal förskott</v>
      </c>
      <c r="G73" s="125"/>
      <c r="H73" s="125" t="str">
        <f>'Valbara Tjänster'!BJ28</f>
        <v>Dec,Mar,Jun,Sep</v>
      </c>
      <c r="I73" s="125"/>
      <c r="J73" s="126" t="str">
        <f>'Valbara Tjänster'!BJ29</f>
        <v>N/A</v>
      </c>
    </row>
    <row r="74" spans="3:10" hidden="1" outlineLevel="1" x14ac:dyDescent="0.25">
      <c r="C74" s="117" t="str">
        <f>'Valbara Tjänster'!BN1</f>
        <v>Statistiktjänst Organisations-statistik</v>
      </c>
      <c r="D74" s="124">
        <f>'Valbara Tjänster'!BN17</f>
        <v>37106.510580000002</v>
      </c>
      <c r="E74" s="125"/>
      <c r="F74" s="125" t="str">
        <f>'Valbara Tjänster'!BN27</f>
        <v>Kvartal förskott</v>
      </c>
      <c r="G74" s="125"/>
      <c r="H74" s="125" t="str">
        <f>'Valbara Tjänster'!BN28</f>
        <v>Dec,Mar,Jun,Sep</v>
      </c>
      <c r="I74" s="125"/>
      <c r="J74" s="126" t="str">
        <f>'Valbara Tjänster'!BN29</f>
        <v>N/A</v>
      </c>
    </row>
    <row r="75" spans="3:10" s="101" customFormat="1" ht="45" hidden="1" outlineLevel="1" x14ac:dyDescent="0.25">
      <c r="C75" s="117" t="str">
        <f>'Valbara Tjänster'!BR1</f>
        <v xml:space="preserve">1177 Inkorg </v>
      </c>
      <c r="D75" s="124">
        <f>'Valbara Tjänster'!BR17</f>
        <v>0</v>
      </c>
      <c r="E75" s="125"/>
      <c r="F75" s="103" t="str">
        <f>'Valbara Tjänster'!BR27</f>
        <v>Volymsbaserad. Faktureras av förvaltning kvartalsvis efterskott</v>
      </c>
      <c r="G75" s="125"/>
      <c r="H75" s="103">
        <f>'Valbara Tjänster'!BR28</f>
        <v>0</v>
      </c>
      <c r="I75" s="125"/>
      <c r="J75" s="256">
        <f>'Valbara Tjänster'!BR29</f>
        <v>0</v>
      </c>
    </row>
    <row r="76" spans="3:10" s="101" customFormat="1" hidden="1" outlineLevel="1" x14ac:dyDescent="0.25">
      <c r="C76" s="117" t="str">
        <f>'Valbara Tjänster'!BV1</f>
        <v>Svevac (prel. Avser halvår)</v>
      </c>
      <c r="D76" s="124">
        <f>'Valbara Tjänster'!BV17</f>
        <v>0</v>
      </c>
      <c r="E76" s="125"/>
      <c r="F76" s="103" t="str">
        <f>'Valbara Tjänster'!BV27</f>
        <v>Prel. Engång förskott 2023</v>
      </c>
      <c r="G76" s="125"/>
      <c r="H76" s="103" t="str">
        <f>'Valbara Tjänster'!BV28</f>
        <v>Dec,Mars</v>
      </c>
      <c r="I76" s="125"/>
      <c r="J76" s="256" t="str">
        <f>'Valbara Tjänster'!BV29</f>
        <v>Avslutas halvår 2023</v>
      </c>
    </row>
    <row r="77" spans="3:10" s="101" customFormat="1" ht="30" hidden="1" outlineLevel="1" x14ac:dyDescent="0.25">
      <c r="C77" s="117" t="str">
        <f>'Valbara Tjänster'!BZ1</f>
        <v>Digitalt möte</v>
      </c>
      <c r="D77" s="124">
        <f>'Valbara Tjänster'!BZ17</f>
        <v>0</v>
      </c>
      <c r="E77" s="125"/>
      <c r="F77" s="103" t="str">
        <f>'Valbara Tjänster'!BZ27</f>
        <v>Volym. Faktureras av förvaltning</v>
      </c>
      <c r="G77" s="125"/>
      <c r="H77" s="103">
        <f>'Valbara Tjänster'!BZ28</f>
        <v>0</v>
      </c>
      <c r="I77" s="125"/>
      <c r="J77" s="256">
        <f>'Valbara Tjänster'!BZ29</f>
        <v>0</v>
      </c>
    </row>
    <row r="78" spans="3:10" s="101" customFormat="1" hidden="1" outlineLevel="1" x14ac:dyDescent="0.25">
      <c r="C78" s="117" t="str">
        <f>'Valbara Tjänster'!CD1</f>
        <v>Video och distans Infrastruktur</v>
      </c>
      <c r="D78" s="124">
        <f>'Valbara Tjänster'!CD17</f>
        <v>97055.277748339999</v>
      </c>
      <c r="E78" s="125"/>
      <c r="F78" s="103" t="str">
        <f>'Valbara Tjänster'!CD27</f>
        <v>Kvartal förskott</v>
      </c>
      <c r="G78" s="125"/>
      <c r="H78" s="103" t="str">
        <f>'Valbara Tjänster'!CD28</f>
        <v>Dec,Mar,Jun,Sep</v>
      </c>
      <c r="I78" s="125"/>
      <c r="J78" s="256" t="str">
        <f>'Valbara Tjänster'!CD29</f>
        <v>N/A</v>
      </c>
    </row>
    <row r="79" spans="3:10" s="101" customFormat="1" hidden="1" outlineLevel="1" x14ac:dyDescent="0.25">
      <c r="C79" s="117" t="str">
        <f>'Valbara Tjänster'!CH1</f>
        <v>Video &amp; distans Flerpartsmöte</v>
      </c>
      <c r="D79" s="124">
        <f>'Valbara Tjänster'!CH17</f>
        <v>0</v>
      </c>
      <c r="E79" s="125"/>
      <c r="F79" s="103" t="str">
        <f>'Valbara Tjänster'!CH27</f>
        <v>Kvartal förskott</v>
      </c>
      <c r="G79" s="125"/>
      <c r="H79" s="103" t="str">
        <f>'Valbara Tjänster'!CH28</f>
        <v>Dec,Mar,Jun,Sep</v>
      </c>
      <c r="I79" s="125"/>
      <c r="J79" s="256" t="str">
        <f>'Valbara Tjänster'!CH29</f>
        <v>N/A</v>
      </c>
    </row>
    <row r="80" spans="3:10" s="101" customFormat="1" hidden="1" outlineLevel="1" x14ac:dyDescent="0.25">
      <c r="C80" s="117" t="str">
        <f>'Valbara Tjänster'!CL1</f>
        <v xml:space="preserve">Egen provhantering </v>
      </c>
      <c r="D80" s="124">
        <f>'Valbara Tjänster'!CL17</f>
        <v>368880.2</v>
      </c>
      <c r="E80" s="125"/>
      <c r="F80" s="103" t="str">
        <f>'Valbara Tjänster'!CL27</f>
        <v>Kvartal förskott</v>
      </c>
      <c r="G80" s="125"/>
      <c r="H80" s="103" t="str">
        <f>'Valbara Tjänster'!CL28</f>
        <v>Dec,Mar,Jun,Sep</v>
      </c>
      <c r="I80" s="125"/>
      <c r="J80" s="256" t="str">
        <f>'Valbara Tjänster'!CL29</f>
        <v>N/A</v>
      </c>
    </row>
    <row r="81" spans="3:10" s="101" customFormat="1" hidden="1" outlineLevel="1" x14ac:dyDescent="0.25">
      <c r="C81" s="117" t="str">
        <f>'Valbara Tjänster'!CP1</f>
        <v>Symtombedöm-ning och hänvisning Förvaltning</v>
      </c>
      <c r="D81" s="124">
        <f>'Valbara Tjänster'!CP17</f>
        <v>0</v>
      </c>
      <c r="E81" s="125"/>
      <c r="F81" s="103" t="str">
        <f>'Valbara Tjänster'!CP27</f>
        <v>Pris ej fastställt</v>
      </c>
      <c r="G81" s="125"/>
      <c r="H81" s="103">
        <f>'Valbara Tjänster'!CP28</f>
        <v>0</v>
      </c>
      <c r="I81" s="125"/>
      <c r="J81" s="256">
        <f>'Valbara Tjänster'!CP29</f>
        <v>0</v>
      </c>
    </row>
    <row r="82" spans="3:10" s="101" customFormat="1" hidden="1" outlineLevel="1" x14ac:dyDescent="0.25">
      <c r="C82" s="117" t="str">
        <f>'Valbara Tjänster'!CT1</f>
        <v>Beställning läkemedelsnära produkter</v>
      </c>
      <c r="D82" s="124">
        <f>'Valbara Tjänster'!CT17</f>
        <v>0</v>
      </c>
      <c r="E82" s="125"/>
      <c r="F82" s="103" t="str">
        <f>'Valbara Tjänster'!CT27</f>
        <v>Pris ej fastställt</v>
      </c>
      <c r="G82" s="125"/>
      <c r="H82" s="103">
        <f>'Valbara Tjänster'!CT28</f>
        <v>0</v>
      </c>
      <c r="I82" s="125"/>
      <c r="J82" s="256">
        <f>'Valbara Tjänster'!CT29</f>
        <v>0</v>
      </c>
    </row>
    <row r="83" spans="3:10" s="101" customFormat="1" hidden="1" outlineLevel="1" x14ac:dyDescent="0.25">
      <c r="C83" s="117" t="str">
        <f>'Valbara Tjänster'!CX1</f>
        <v>Net-Id</v>
      </c>
      <c r="D83" s="124">
        <f>'Valbara Tjänster'!CX17</f>
        <v>0</v>
      </c>
      <c r="E83" s="125"/>
      <c r="F83" s="103" t="str">
        <f>'Valbara Tjänster'!CX27</f>
        <v>Väntar på avsiktsförklaring</v>
      </c>
      <c r="G83" s="125"/>
      <c r="H83" s="103">
        <f>'Valbara Tjänster'!CX28</f>
        <v>0</v>
      </c>
      <c r="I83" s="125"/>
      <c r="J83" s="256">
        <f>'Valbara Tjänster'!CX29</f>
        <v>0</v>
      </c>
    </row>
    <row r="84" spans="3:10" s="101" customFormat="1" hidden="1" outlineLevel="1" x14ac:dyDescent="0.25">
      <c r="C84" s="117">
        <f>'Valbara Tjänster'!DB1</f>
        <v>0</v>
      </c>
      <c r="D84" s="124">
        <f>'Valbara Tjänster'!DB17</f>
        <v>0</v>
      </c>
      <c r="E84" s="125"/>
      <c r="F84" s="103">
        <f>'Valbara Tjänster'!DB27</f>
        <v>0</v>
      </c>
      <c r="G84" s="125"/>
      <c r="H84" s="103">
        <f>'Valbara Tjänster'!DB28</f>
        <v>0</v>
      </c>
      <c r="I84" s="125"/>
      <c r="J84" s="256">
        <f>'Valbara Tjänster'!DB29</f>
        <v>0</v>
      </c>
    </row>
    <row r="85" spans="3:10" s="101" customFormat="1" hidden="1" outlineLevel="1" x14ac:dyDescent="0.25">
      <c r="C85" s="117">
        <f>'Valbara Tjänster'!DF1</f>
        <v>0</v>
      </c>
      <c r="D85" s="124">
        <f>'Valbara Tjänster'!DF17</f>
        <v>0</v>
      </c>
      <c r="E85" s="125"/>
      <c r="F85" s="103">
        <f>'Valbara Tjänster'!DF27</f>
        <v>0</v>
      </c>
      <c r="G85" s="125"/>
      <c r="H85" s="103">
        <f>'Valbara Tjänster'!DF28</f>
        <v>0</v>
      </c>
      <c r="I85" s="125"/>
      <c r="J85" s="256">
        <f>'Valbara Tjänster'!DF29</f>
        <v>0</v>
      </c>
    </row>
    <row r="86" spans="3:10" s="101" customFormat="1" hidden="1" outlineLevel="1" x14ac:dyDescent="0.25">
      <c r="C86" s="117">
        <f>'Valbara Tjänster'!DJ1</f>
        <v>0</v>
      </c>
      <c r="D86" s="124">
        <f>'Valbara Tjänster'!DJ17</f>
        <v>0</v>
      </c>
      <c r="E86" s="125"/>
      <c r="F86" s="103">
        <f>'Valbara Tjänster'!DN27</f>
        <v>0</v>
      </c>
      <c r="G86" s="125"/>
      <c r="H86" s="103">
        <f>'Valbara Tjänster'!DJ28</f>
        <v>0</v>
      </c>
      <c r="I86" s="125"/>
      <c r="J86" s="256">
        <f>'Valbara Tjänster'!DJ29</f>
        <v>0</v>
      </c>
    </row>
    <row r="87" spans="3:10" s="101" customFormat="1" hidden="1" outlineLevel="1" x14ac:dyDescent="0.25">
      <c r="C87" s="117">
        <f>'Valbara Tjänster'!DN1</f>
        <v>0</v>
      </c>
      <c r="D87" s="124">
        <f>'Valbara Tjänster'!DN17</f>
        <v>0</v>
      </c>
      <c r="E87" s="125"/>
      <c r="F87" s="103">
        <f>'Valbara Tjänster'!DN27</f>
        <v>0</v>
      </c>
      <c r="G87" s="125"/>
      <c r="H87" s="103">
        <f>'Valbara Tjänster'!DN28</f>
        <v>0</v>
      </c>
      <c r="I87" s="125"/>
      <c r="J87" s="256">
        <f>'Valbara Tjänster'!DN29</f>
        <v>0</v>
      </c>
    </row>
    <row r="88" spans="3:10" s="101" customFormat="1" hidden="1" outlineLevel="1" x14ac:dyDescent="0.25">
      <c r="C88" s="117">
        <f>'Valbara Tjänster'!DR1</f>
        <v>0</v>
      </c>
      <c r="D88" s="124">
        <f>'Valbara Tjänster'!DR17</f>
        <v>0</v>
      </c>
      <c r="E88" s="125"/>
      <c r="F88" s="103">
        <f>'Valbara Tjänster'!DR27</f>
        <v>0</v>
      </c>
      <c r="G88" s="125"/>
      <c r="H88" s="103">
        <f>'Valbara Tjänster'!DR28</f>
        <v>0</v>
      </c>
      <c r="I88" s="125"/>
      <c r="J88" s="256">
        <f>'Valbara Tjänster'!DR29</f>
        <v>0</v>
      </c>
    </row>
    <row r="89" spans="3:10" s="101" customFormat="1" ht="15.75" hidden="1" outlineLevel="1" thickBot="1" x14ac:dyDescent="0.3">
      <c r="C89" s="127">
        <f>'Valbara Tjänster'!DV1</f>
        <v>0</v>
      </c>
      <c r="D89" s="128">
        <f>'Valbara Tjänster'!DV17</f>
        <v>0</v>
      </c>
      <c r="E89" s="129"/>
      <c r="F89" s="104">
        <f>'Valbara Tjänster'!DV27</f>
        <v>0</v>
      </c>
      <c r="G89" s="129"/>
      <c r="H89" s="104">
        <f>'Valbara Tjänster'!DV28</f>
        <v>0</v>
      </c>
      <c r="I89" s="129"/>
      <c r="J89" s="257">
        <f>'Valbara Tjänster'!DV29</f>
        <v>0</v>
      </c>
    </row>
    <row r="90" spans="3:10" hidden="1" outlineLevel="1" x14ac:dyDescent="0.25">
      <c r="C90" s="125"/>
      <c r="D90" s="124"/>
      <c r="E90" s="125"/>
      <c r="F90" s="125"/>
      <c r="G90" s="125"/>
      <c r="H90" s="125"/>
      <c r="I90" s="125"/>
      <c r="J90" s="125"/>
    </row>
    <row r="91" spans="3:10" ht="15.75" collapsed="1" thickBot="1" x14ac:dyDescent="0.3">
      <c r="C91" s="131"/>
      <c r="D91" s="131"/>
      <c r="E91" s="131"/>
      <c r="F91" s="131"/>
      <c r="G91" s="131"/>
      <c r="H91" s="131"/>
      <c r="I91" s="131"/>
      <c r="J91" s="131"/>
    </row>
    <row r="92" spans="3:10" ht="21" x14ac:dyDescent="0.25">
      <c r="C92" s="118" t="s">
        <v>62</v>
      </c>
      <c r="D92" s="119">
        <f>SUM(D93:D113)</f>
        <v>1630391.6631452523</v>
      </c>
      <c r="E92" s="120"/>
      <c r="F92" s="102" t="s">
        <v>43</v>
      </c>
      <c r="G92" s="121"/>
      <c r="H92" s="135"/>
      <c r="I92" s="120"/>
      <c r="J92" s="133"/>
    </row>
    <row r="93" spans="3:10" ht="14.25" hidden="1" customHeight="1" outlineLevel="1" x14ac:dyDescent="0.25">
      <c r="C93" s="117" t="str">
        <f>'Gemensamma i utveckling'!C1</f>
        <v>Utvecklingsram 2022</v>
      </c>
      <c r="D93" s="124">
        <f>'Gemensamma i utveckling'!C20</f>
        <v>1222793.7473589391</v>
      </c>
      <c r="E93" s="125"/>
      <c r="F93" s="103" t="str">
        <f>'Gemensamma i utveckling'!C30</f>
        <v xml:space="preserve">Faktureras i januari för helår 2022 </v>
      </c>
      <c r="G93" s="125"/>
      <c r="H93" s="125" t="str">
        <f>'Gemensamma i utveckling'!C31</f>
        <v>Engång</v>
      </c>
      <c r="I93" s="125"/>
      <c r="J93" s="126" t="str">
        <f>'Gemensamma i utveckling'!C32</f>
        <v>Januari</v>
      </c>
    </row>
    <row r="94" spans="3:10" ht="14.25" hidden="1" customHeight="1" outlineLevel="1" x14ac:dyDescent="0.25">
      <c r="C94" s="117" t="str">
        <f>'Gemensamma i utveckling'!D1</f>
        <v>Utveckling/förvaltning tidbokings-tjänst 1177</v>
      </c>
      <c r="D94" s="124">
        <f>'Gemensamma i utveckling'!D20</f>
        <v>407597.91578631307</v>
      </c>
      <c r="E94" s="125"/>
      <c r="F94" s="103" t="str">
        <f>'Gemensamma i utveckling'!D30</f>
        <v>Kvartal förskott</v>
      </c>
      <c r="G94" s="125"/>
      <c r="H94" s="125" t="str">
        <f>'Gemensamma i utveckling'!D31</f>
        <v>Dec,Mar,Jun,Sep</v>
      </c>
      <c r="I94" s="125"/>
      <c r="J94" s="126" t="str">
        <f>'Gemensamma i utveckling'!D32</f>
        <v>Pausad fakt. Avs. förkl. Retro senare 2023</v>
      </c>
    </row>
    <row r="95" spans="3:10" ht="14.25" hidden="1" customHeight="1" outlineLevel="1" x14ac:dyDescent="0.25">
      <c r="C95" s="117" t="str">
        <f>'Gemensamma i utveckling'!E1</f>
        <v>Fortsatt utveckling SITHS</v>
      </c>
      <c r="D95" s="124">
        <f>'Gemensamma i utveckling'!E20</f>
        <v>0</v>
      </c>
      <c r="E95" s="125"/>
      <c r="F95" s="116" t="str">
        <f>'Gemensamma i utveckling'!E30</f>
        <v>Ingen fakt 2023</v>
      </c>
      <c r="G95" s="125"/>
      <c r="H95" s="136" t="str">
        <f>'Gemensamma i utveckling'!E31</f>
        <v xml:space="preserve"> -</v>
      </c>
      <c r="I95" s="125"/>
      <c r="J95" s="134" t="str">
        <f>'Gemensamma i utveckling'!E32</f>
        <v xml:space="preserve"> -</v>
      </c>
    </row>
    <row r="96" spans="3:10" ht="14.25" hidden="1" customHeight="1" outlineLevel="1" x14ac:dyDescent="0.25">
      <c r="C96" s="117" t="str">
        <f>'Gemensamma i utveckling'!F1</f>
        <v>Pascal NLL-anpassning</v>
      </c>
      <c r="D96" s="124">
        <f>'Gemensamma i utveckling'!F20</f>
        <v>0</v>
      </c>
      <c r="E96" s="125"/>
      <c r="F96" s="103" t="str">
        <f>'Gemensamma i utveckling'!F30</f>
        <v>Ingen fakt 2023</v>
      </c>
      <c r="G96" s="125"/>
      <c r="H96" s="125" t="str">
        <f>'Gemensamma i utveckling'!F31</f>
        <v xml:space="preserve"> -</v>
      </c>
      <c r="I96" s="125"/>
      <c r="J96" s="126" t="str">
        <f>'Gemensamma i utveckling'!F32</f>
        <v xml:space="preserve"> -</v>
      </c>
    </row>
    <row r="97" spans="3:10" ht="14.25" hidden="1" customHeight="1" outlineLevel="1" x14ac:dyDescent="0.25">
      <c r="C97" s="117" t="str">
        <f>'Gemensamma i utveckling'!G1</f>
        <v>Utbyte av Säkerhetstj.</v>
      </c>
      <c r="D97" s="124">
        <f>'Gemensamma i utveckling'!G20</f>
        <v>0</v>
      </c>
      <c r="E97" s="125"/>
      <c r="F97" s="103" t="str">
        <f>'Gemensamma i utveckling'!G30</f>
        <v>Ingen fakt 2023</v>
      </c>
      <c r="G97" s="125"/>
      <c r="H97" s="125" t="str">
        <f>'Gemensamma i utveckling'!G31</f>
        <v xml:space="preserve"> -</v>
      </c>
      <c r="I97" s="125"/>
      <c r="J97" s="126" t="str">
        <f>'Gemensamma i utveckling'!G32</f>
        <v xml:space="preserve"> -</v>
      </c>
    </row>
    <row r="98" spans="3:10" ht="14.25" hidden="1" customHeight="1" outlineLevel="1" x14ac:dyDescent="0.25">
      <c r="C98" s="117" t="str">
        <f>'Gemensamma i utveckling'!H1</f>
        <v>Ny katalogtjänst HSA</v>
      </c>
      <c r="D98" s="124">
        <f>'Gemensamma i utveckling'!H20</f>
        <v>0</v>
      </c>
      <c r="E98" s="125"/>
      <c r="F98" s="103" t="str">
        <f>'Gemensamma i utveckling'!H30</f>
        <v>Ingen fakt 2023</v>
      </c>
      <c r="G98" s="125"/>
      <c r="H98" s="125" t="str">
        <f>'Gemensamma i utveckling'!H31</f>
        <v xml:space="preserve"> -</v>
      </c>
      <c r="I98" s="125"/>
      <c r="J98" s="126" t="str">
        <f>'Gemensamma i utveckling'!H32</f>
        <v xml:space="preserve"> -</v>
      </c>
    </row>
    <row r="99" spans="3:10" s="101" customFormat="1" ht="14.25" hidden="1" customHeight="1" outlineLevel="1" x14ac:dyDescent="0.25">
      <c r="C99" s="117" t="str">
        <f>'Gemensamma i utveckling'!I1</f>
        <v>Journalen &amp; NPÖ plattformsutv.</v>
      </c>
      <c r="D99" s="124">
        <f>'Gemensamma i utveckling'!I20</f>
        <v>0</v>
      </c>
      <c r="E99" s="125"/>
      <c r="F99" s="103" t="str">
        <f>'Gemensamma i utveckling'!I30</f>
        <v>Ingen fakt 2023</v>
      </c>
      <c r="G99" s="125"/>
      <c r="H99" s="95" t="str">
        <f>'Gemensamma i utveckling'!I31</f>
        <v xml:space="preserve"> -</v>
      </c>
      <c r="I99" s="125"/>
      <c r="J99" s="259" t="str">
        <f>'Gemensamma i utveckling'!I32</f>
        <v xml:space="preserve"> -</v>
      </c>
    </row>
    <row r="100" spans="3:10" s="101" customFormat="1" ht="14.25" hidden="1" customHeight="1" outlineLevel="1" x14ac:dyDescent="0.25">
      <c r="C100" s="117" t="str">
        <f>'Gemensamma i utveckling'!J1</f>
        <v xml:space="preserve">Hitta och jämför hjälpmedel på 1177 </v>
      </c>
      <c r="D100" s="124">
        <f>'Gemensamma i utveckling'!J20</f>
        <v>0</v>
      </c>
      <c r="E100" s="125"/>
      <c r="F100" s="103" t="str">
        <f>'Gemensamma i utveckling'!J30</f>
        <v>Ingen avs.förkl. Sannolikt finansiering utv.ram</v>
      </c>
      <c r="G100" s="125"/>
      <c r="H100" s="258" t="str">
        <f>'Gemensamma i utveckling'!J31</f>
        <v xml:space="preserve"> -</v>
      </c>
      <c r="I100" s="125"/>
      <c r="J100" s="259" t="str">
        <f>'Gemensamma i utveckling'!J32</f>
        <v xml:space="preserve"> -</v>
      </c>
    </row>
    <row r="101" spans="3:10" s="101" customFormat="1" ht="14.25" hidden="1" customHeight="1" outlineLevel="1" x14ac:dyDescent="0.25">
      <c r="C101" s="117" t="str">
        <f>'Gemensamma i utveckling'!K1</f>
        <v>Självbetjäning Hjälpmedel Via 1177</v>
      </c>
      <c r="D101" s="124">
        <f>'Gemensamma i utveckling'!K20</f>
        <v>0</v>
      </c>
      <c r="E101" s="125"/>
      <c r="F101" s="103" t="str">
        <f>'Gemensamma i utveckling'!K30</f>
        <v>Väntar på avsiktsförklaring</v>
      </c>
      <c r="G101" s="125"/>
      <c r="H101" s="258">
        <f>'Gemensamma i utveckling'!K31</f>
        <v>0</v>
      </c>
      <c r="I101" s="125"/>
      <c r="J101" s="259" t="str">
        <f>'Gemensamma i utveckling'!K32</f>
        <v xml:space="preserve"> -</v>
      </c>
    </row>
    <row r="102" spans="3:10" s="101" customFormat="1" ht="14.25" hidden="1" customHeight="1" outlineLevel="1" x14ac:dyDescent="0.25">
      <c r="C102" s="117">
        <f>'Gemensamma i utveckling'!L1</f>
        <v>0</v>
      </c>
      <c r="D102" s="124">
        <f>'Gemensamma i utveckling'!L20</f>
        <v>0</v>
      </c>
      <c r="E102" s="125"/>
      <c r="F102" s="103">
        <f>'Gemensamma i utveckling'!L30</f>
        <v>0</v>
      </c>
      <c r="G102" s="125"/>
      <c r="H102" s="258">
        <f>'Gemensamma i utveckling'!L31</f>
        <v>0</v>
      </c>
      <c r="I102" s="125"/>
      <c r="J102" s="259">
        <f>'Gemensamma i utveckling'!L32</f>
        <v>0</v>
      </c>
    </row>
    <row r="103" spans="3:10" s="101" customFormat="1" ht="14.25" hidden="1" customHeight="1" outlineLevel="1" x14ac:dyDescent="0.25">
      <c r="C103" s="117">
        <f>'Gemensamma i utveckling'!M1</f>
        <v>0</v>
      </c>
      <c r="D103" s="124">
        <f>'Gemensamma i utveckling'!M20</f>
        <v>0</v>
      </c>
      <c r="E103" s="125"/>
      <c r="F103" s="103">
        <f>'Gemensamma i utveckling'!M30</f>
        <v>0</v>
      </c>
      <c r="G103" s="125"/>
      <c r="H103" s="258">
        <f>'Gemensamma i utveckling'!M31</f>
        <v>0</v>
      </c>
      <c r="I103" s="125"/>
      <c r="J103" s="259">
        <f>'Gemensamma i utveckling'!M32</f>
        <v>0</v>
      </c>
    </row>
    <row r="104" spans="3:10" s="101" customFormat="1" ht="14.25" hidden="1" customHeight="1" outlineLevel="1" x14ac:dyDescent="0.25">
      <c r="C104" s="117">
        <f>'Gemensamma i utveckling'!N1</f>
        <v>0</v>
      </c>
      <c r="D104" s="124">
        <f>'Gemensamma i utveckling'!N20</f>
        <v>0</v>
      </c>
      <c r="E104" s="125"/>
      <c r="F104" s="103">
        <f>'Gemensamma i utveckling'!N30</f>
        <v>0</v>
      </c>
      <c r="G104" s="125"/>
      <c r="H104" s="258">
        <f>'Gemensamma i utveckling'!N31</f>
        <v>0</v>
      </c>
      <c r="I104" s="125"/>
      <c r="J104" s="259">
        <f>'Gemensamma i utveckling'!N32</f>
        <v>0</v>
      </c>
    </row>
    <row r="105" spans="3:10" s="101" customFormat="1" ht="14.25" hidden="1" customHeight="1" outlineLevel="1" x14ac:dyDescent="0.25">
      <c r="C105" s="117">
        <f>'Gemensamma i utveckling'!O1</f>
        <v>0</v>
      </c>
      <c r="D105" s="124">
        <f>'Gemensamma i utveckling'!O20</f>
        <v>0</v>
      </c>
      <c r="E105" s="125"/>
      <c r="F105" s="103">
        <f>'Gemensamma i utveckling'!O30</f>
        <v>0</v>
      </c>
      <c r="G105" s="125"/>
      <c r="H105" s="258">
        <f>'Gemensamma i utveckling'!O31</f>
        <v>0</v>
      </c>
      <c r="I105" s="125"/>
      <c r="J105" s="259">
        <f>'Gemensamma i utveckling'!O32</f>
        <v>0</v>
      </c>
    </row>
    <row r="106" spans="3:10" s="101" customFormat="1" ht="14.25" hidden="1" customHeight="1" outlineLevel="1" x14ac:dyDescent="0.25">
      <c r="C106" s="117">
        <f>'Gemensamma i utveckling'!P1</f>
        <v>0</v>
      </c>
      <c r="D106" s="124">
        <f>'Gemensamma i utveckling'!P20</f>
        <v>0</v>
      </c>
      <c r="E106" s="125"/>
      <c r="F106" s="103">
        <f>'Gemensamma i utveckling'!P30</f>
        <v>0</v>
      </c>
      <c r="G106" s="125"/>
      <c r="H106" s="258">
        <f>'Gemensamma i utveckling'!P31</f>
        <v>0</v>
      </c>
      <c r="I106" s="125"/>
      <c r="J106" s="259">
        <f>'Gemensamma i utveckling'!P32</f>
        <v>0</v>
      </c>
    </row>
    <row r="107" spans="3:10" s="101" customFormat="1" ht="14.25" hidden="1" customHeight="1" outlineLevel="1" x14ac:dyDescent="0.25">
      <c r="C107" s="117">
        <f>'Gemensamma i utveckling'!Q1</f>
        <v>0</v>
      </c>
      <c r="D107" s="124">
        <f>'Gemensamma i utveckling'!Q20</f>
        <v>0</v>
      </c>
      <c r="E107" s="125"/>
      <c r="F107" s="103">
        <f>'Gemensamma i utveckling'!Q30</f>
        <v>0</v>
      </c>
      <c r="G107" s="125"/>
      <c r="H107" s="258">
        <f>'Gemensamma i utveckling'!Q31</f>
        <v>0</v>
      </c>
      <c r="I107" s="125"/>
      <c r="J107" s="259">
        <f>'Gemensamma i utveckling'!Q32</f>
        <v>0</v>
      </c>
    </row>
    <row r="108" spans="3:10" s="101" customFormat="1" ht="14.25" hidden="1" customHeight="1" outlineLevel="1" x14ac:dyDescent="0.25">
      <c r="C108" s="117">
        <f>'Gemensamma i utveckling'!R1</f>
        <v>0</v>
      </c>
      <c r="D108" s="124">
        <f>'Gemensamma i utveckling'!R20</f>
        <v>0</v>
      </c>
      <c r="E108" s="125"/>
      <c r="F108" s="103">
        <f>'Gemensamma i utveckling'!R30</f>
        <v>0</v>
      </c>
      <c r="G108" s="125"/>
      <c r="H108" s="258">
        <f>'Gemensamma i utveckling'!R31</f>
        <v>0</v>
      </c>
      <c r="I108" s="125"/>
      <c r="J108" s="259">
        <f>'Gemensamma i utveckling'!R32</f>
        <v>0</v>
      </c>
    </row>
    <row r="109" spans="3:10" s="101" customFormat="1" ht="14.25" hidden="1" customHeight="1" outlineLevel="1" x14ac:dyDescent="0.25">
      <c r="C109" s="117">
        <f>'Gemensamma i utveckling'!S1</f>
        <v>0</v>
      </c>
      <c r="D109" s="124">
        <f>'Gemensamma i utveckling'!S20</f>
        <v>0</v>
      </c>
      <c r="E109" s="125"/>
      <c r="F109" s="103">
        <f>'Gemensamma i utveckling'!S30</f>
        <v>0</v>
      </c>
      <c r="G109" s="125"/>
      <c r="H109" s="258">
        <f>'Gemensamma i utveckling'!S31</f>
        <v>0</v>
      </c>
      <c r="I109" s="125"/>
      <c r="J109" s="259">
        <f>'Gemensamma i utveckling'!S32</f>
        <v>0</v>
      </c>
    </row>
    <row r="110" spans="3:10" s="101" customFormat="1" ht="14.25" hidden="1" customHeight="1" outlineLevel="1" x14ac:dyDescent="0.25">
      <c r="C110" s="117">
        <f>'Gemensamma i utveckling'!T1</f>
        <v>0</v>
      </c>
      <c r="D110" s="124">
        <f>'Gemensamma i utveckling'!T20</f>
        <v>0</v>
      </c>
      <c r="E110" s="125"/>
      <c r="F110" s="103">
        <f>'Gemensamma i utveckling'!T30</f>
        <v>0</v>
      </c>
      <c r="G110" s="125"/>
      <c r="H110" s="258">
        <f>'Gemensamma i utveckling'!T31</f>
        <v>0</v>
      </c>
      <c r="I110" s="125"/>
      <c r="J110" s="259">
        <f>'Gemensamma i utveckling'!T32</f>
        <v>0</v>
      </c>
    </row>
    <row r="111" spans="3:10" s="101" customFormat="1" ht="14.25" hidden="1" customHeight="1" outlineLevel="1" x14ac:dyDescent="0.25">
      <c r="C111" s="117">
        <f>'Gemensamma i utveckling'!U1</f>
        <v>0</v>
      </c>
      <c r="D111" s="124">
        <f>'Gemensamma i utveckling'!U20</f>
        <v>0</v>
      </c>
      <c r="E111" s="125"/>
      <c r="F111" s="103">
        <f>'Gemensamma i utveckling'!U30</f>
        <v>0</v>
      </c>
      <c r="G111" s="125"/>
      <c r="H111" s="258">
        <f>'Gemensamma i utveckling'!U31</f>
        <v>0</v>
      </c>
      <c r="I111" s="125"/>
      <c r="J111" s="259">
        <f>'Gemensamma i utveckling'!U32</f>
        <v>0</v>
      </c>
    </row>
    <row r="112" spans="3:10" s="101" customFormat="1" ht="14.25" hidden="1" customHeight="1" outlineLevel="1" x14ac:dyDescent="0.25">
      <c r="C112" s="117">
        <f>'Gemensamma i utveckling'!V1</f>
        <v>0</v>
      </c>
      <c r="D112" s="124">
        <f>'Gemensamma i utveckling'!V20</f>
        <v>0</v>
      </c>
      <c r="E112" s="125"/>
      <c r="F112" s="103">
        <f>'Gemensamma i utveckling'!V30</f>
        <v>0</v>
      </c>
      <c r="G112" s="125"/>
      <c r="H112" s="258">
        <f>'Gemensamma i utveckling'!V31</f>
        <v>0</v>
      </c>
      <c r="I112" s="125"/>
      <c r="J112" s="259">
        <f>'Gemensamma i utveckling'!V32</f>
        <v>0</v>
      </c>
    </row>
    <row r="113" spans="3:10" ht="14.25" hidden="1" customHeight="1" outlineLevel="1" thickBot="1" x14ac:dyDescent="0.3">
      <c r="C113" s="127">
        <f>'Gemensamma i utveckling'!W1</f>
        <v>0</v>
      </c>
      <c r="D113" s="128">
        <f>'Gemensamma i utveckling'!W20</f>
        <v>0</v>
      </c>
      <c r="E113" s="129"/>
      <c r="F113" s="104">
        <f>'Gemensamma i utveckling'!W30</f>
        <v>0</v>
      </c>
      <c r="G113" s="129"/>
      <c r="H113" s="261">
        <f>'Gemensamma i utveckling'!W31</f>
        <v>0</v>
      </c>
      <c r="I113" s="129"/>
      <c r="J113" s="262">
        <f>'Gemensamma i utveckling'!W32</f>
        <v>0</v>
      </c>
    </row>
    <row r="114" spans="3:10" hidden="1" outlineLevel="1" x14ac:dyDescent="0.25">
      <c r="C114" s="125"/>
      <c r="D114" s="124"/>
      <c r="E114" s="125"/>
      <c r="F114" s="125"/>
      <c r="G114" s="125"/>
      <c r="H114" s="125"/>
      <c r="I114" s="125"/>
      <c r="J114" s="125"/>
    </row>
    <row r="115" spans="3:10" ht="15.75" collapsed="1" thickBot="1" x14ac:dyDescent="0.3">
      <c r="C115" s="131"/>
      <c r="D115" s="131"/>
      <c r="E115" s="131"/>
      <c r="F115" s="131"/>
      <c r="G115" s="131"/>
      <c r="H115" s="131"/>
      <c r="I115" s="131"/>
      <c r="J115" s="131"/>
    </row>
    <row r="116" spans="3:10" ht="21" x14ac:dyDescent="0.25">
      <c r="C116" s="118" t="s">
        <v>63</v>
      </c>
      <c r="D116" s="119">
        <f>SUM(D117:D145)</f>
        <v>1160764.5515178591</v>
      </c>
      <c r="E116" s="120"/>
      <c r="F116" s="120" t="s">
        <v>43</v>
      </c>
      <c r="G116" s="120"/>
      <c r="H116" s="120"/>
      <c r="I116" s="120"/>
      <c r="J116" s="133"/>
    </row>
    <row r="117" spans="3:10" hidden="1" outlineLevel="1" x14ac:dyDescent="0.25">
      <c r="C117" s="117" t="str">
        <f>'Valbara i utveckling'!F1</f>
        <v>Terminologi- tjänst NY!</v>
      </c>
      <c r="D117" s="124">
        <f>'Valbara i utveckling'!F20</f>
        <v>229630.28383105897</v>
      </c>
      <c r="E117" s="125"/>
      <c r="F117" s="125" t="str">
        <f>'Valbara i utveckling'!F30</f>
        <v>Kvartal förskott</v>
      </c>
      <c r="G117" s="125"/>
      <c r="H117" s="125" t="str">
        <f>'Valbara i utveckling'!F31</f>
        <v>Dec,Mar,Jun,Sep</v>
      </c>
      <c r="I117" s="125"/>
      <c r="J117" s="126">
        <f>'Valbara i utveckling'!F32</f>
        <v>0</v>
      </c>
    </row>
    <row r="118" spans="3:10" hidden="1" outlineLevel="1" x14ac:dyDescent="0.25">
      <c r="C118" s="117" t="str">
        <f>'Valbara i utveckling'!J1</f>
        <v xml:space="preserve"> Verksamhetsstöd 1177 Vårdguiden på telefon</v>
      </c>
      <c r="D118" s="124">
        <f>'Valbara i utveckling'!J20</f>
        <v>797972.45966739999</v>
      </c>
      <c r="E118" s="125"/>
      <c r="F118" s="125" t="str">
        <f>'Valbara i utveckling'!J30</f>
        <v>Kvartal förskott</v>
      </c>
      <c r="G118" s="125"/>
      <c r="H118" s="125" t="str">
        <f>'Valbara i utveckling'!J31</f>
        <v>Dec,Mar,Jun,Sep</v>
      </c>
      <c r="I118" s="125"/>
      <c r="J118" s="137">
        <f>'Valbara i utveckling'!J32</f>
        <v>0</v>
      </c>
    </row>
    <row r="119" spans="3:10" hidden="1" outlineLevel="1" x14ac:dyDescent="0.25">
      <c r="C119" s="117" t="str">
        <f>'Valbara i utveckling'!N1</f>
        <v>Statistiktjänst export</v>
      </c>
      <c r="D119" s="124">
        <f>'Valbara i utveckling'!N20</f>
        <v>133161.80801939999</v>
      </c>
      <c r="E119" s="125"/>
      <c r="F119" s="125" t="str">
        <f>'Valbara i utveckling'!N30</f>
        <v>Kvartal förskott</v>
      </c>
      <c r="G119" s="125"/>
      <c r="H119" s="125" t="str">
        <f>'Valbara i utveckling'!N31</f>
        <v>Dec,Mar,Jun,Sep</v>
      </c>
      <c r="I119" s="125"/>
      <c r="J119" s="137" t="str">
        <f>'Valbara i utveckling'!N32</f>
        <v>I förvaltning Q2-23</v>
      </c>
    </row>
    <row r="120" spans="3:10" hidden="1" outlineLevel="1" x14ac:dyDescent="0.25">
      <c r="C120" s="117" t="str">
        <f>'Valbara i utveckling'!R1</f>
        <v>Utvidgning Underskriftstjänst</v>
      </c>
      <c r="D120" s="124">
        <f>'Valbara i utveckling'!R20</f>
        <v>0</v>
      </c>
      <c r="E120" s="125"/>
      <c r="F120" s="125" t="str">
        <f>'Valbara i utveckling'!R30</f>
        <v>Väntar avsiktsförklaring</v>
      </c>
      <c r="G120" s="125"/>
      <c r="H120" s="125">
        <f>'Valbara i utveckling'!R31</f>
        <v>0</v>
      </c>
      <c r="I120" s="125"/>
      <c r="J120" s="137">
        <f>'Valbara i utveckling'!R32</f>
        <v>0</v>
      </c>
    </row>
    <row r="121" spans="3:10" hidden="1" outlineLevel="1" x14ac:dyDescent="0.25">
      <c r="C121" s="117" t="str">
        <f>'Valbara i utveckling'!V1</f>
        <v>ViSam</v>
      </c>
      <c r="D121" s="124">
        <f>'Valbara i utveckling'!V20</f>
        <v>0</v>
      </c>
      <c r="E121" s="125"/>
      <c r="F121" s="103" t="str">
        <f>'Valbara i utveckling'!V30</f>
        <v>Väntar avsiktsförklaring</v>
      </c>
      <c r="G121" s="125"/>
      <c r="H121" s="103">
        <f>'Valbara i utveckling'!V31</f>
        <v>0</v>
      </c>
      <c r="I121" s="125"/>
      <c r="J121" s="137">
        <f>'Valbara i utveckling'!V32</f>
        <v>0</v>
      </c>
    </row>
    <row r="122" spans="3:10" hidden="1" outlineLevel="1" x14ac:dyDescent="0.25">
      <c r="C122" s="117" t="str">
        <f>'Valbara i utveckling'!Z1</f>
        <v>Symtombedömning och hänvisning plattform</v>
      </c>
      <c r="D122" s="124">
        <f>'Valbara i utveckling'!Z20</f>
        <v>0</v>
      </c>
      <c r="E122" s="125"/>
      <c r="F122" s="125" t="str">
        <f>'Valbara i utveckling'!Z30</f>
        <v>Faktureras ej 2023</v>
      </c>
      <c r="G122" s="125"/>
      <c r="H122" s="125">
        <f>'Valbara i utveckling'!Z31</f>
        <v>0</v>
      </c>
      <c r="I122" s="125"/>
      <c r="J122" s="137">
        <f>'Valbara i utveckling'!Z32</f>
        <v>0</v>
      </c>
    </row>
    <row r="123" spans="3:10" hidden="1" outlineLevel="1" x14ac:dyDescent="0.25">
      <c r="C123" s="117">
        <f>'Valbara i utveckling'!AD1</f>
        <v>0</v>
      </c>
      <c r="D123" s="124">
        <f>'Valbara i utveckling'!AD20</f>
        <v>0</v>
      </c>
      <c r="E123" s="125"/>
      <c r="F123" s="125">
        <f>'Valbara i utveckling'!AD30</f>
        <v>0</v>
      </c>
      <c r="G123" s="125"/>
      <c r="H123" s="125">
        <f>'Valbara i utveckling'!AD31</f>
        <v>0</v>
      </c>
      <c r="I123" s="125"/>
      <c r="J123" s="137">
        <f>'Valbara i utveckling'!AD32</f>
        <v>0</v>
      </c>
    </row>
    <row r="124" spans="3:10" hidden="1" outlineLevel="1" x14ac:dyDescent="0.25">
      <c r="C124" s="117">
        <f>'Valbara i utveckling'!AH1</f>
        <v>0</v>
      </c>
      <c r="D124" s="124">
        <f>'Valbara i utveckling'!AH20</f>
        <v>0</v>
      </c>
      <c r="E124" s="125"/>
      <c r="F124" s="125">
        <f>'Valbara i utveckling'!AH30</f>
        <v>0</v>
      </c>
      <c r="G124" s="125"/>
      <c r="H124" s="125">
        <f>'Valbara i utveckling'!AH31</f>
        <v>0</v>
      </c>
      <c r="I124" s="125"/>
      <c r="J124" s="137">
        <f>'Valbara i utveckling'!AH32</f>
        <v>0</v>
      </c>
    </row>
    <row r="125" spans="3:10" hidden="1" outlineLevel="1" x14ac:dyDescent="0.25">
      <c r="C125" s="117">
        <f>'Valbara i utveckling'!AL1</f>
        <v>0</v>
      </c>
      <c r="D125" s="124">
        <f>'Valbara i utveckling'!AL20</f>
        <v>0</v>
      </c>
      <c r="E125" s="125"/>
      <c r="F125" s="125">
        <f>'Valbara i utveckling'!AL30</f>
        <v>0</v>
      </c>
      <c r="G125" s="125"/>
      <c r="H125" s="125">
        <f>'Valbara i utveckling'!AL31</f>
        <v>0</v>
      </c>
      <c r="I125" s="125"/>
      <c r="J125" s="137">
        <f>'Valbara i utveckling'!AL32</f>
        <v>0</v>
      </c>
    </row>
    <row r="126" spans="3:10" hidden="1" outlineLevel="1" x14ac:dyDescent="0.25">
      <c r="C126" s="117">
        <f>'Valbara i utveckling'!AP1</f>
        <v>0</v>
      </c>
      <c r="D126" s="124">
        <f>'Valbara i utveckling'!AP20</f>
        <v>0</v>
      </c>
      <c r="E126" s="125"/>
      <c r="F126" s="125">
        <f>'Valbara i utveckling'!AP30</f>
        <v>0</v>
      </c>
      <c r="G126" s="125"/>
      <c r="H126" s="125">
        <f>'Valbara i utveckling'!AP31</f>
        <v>0</v>
      </c>
      <c r="I126" s="125"/>
      <c r="J126" s="137">
        <f>'Valbara i utveckling'!AP32</f>
        <v>0</v>
      </c>
    </row>
    <row r="127" spans="3:10" hidden="1" outlineLevel="1" x14ac:dyDescent="0.25">
      <c r="C127" s="117">
        <f>'Valbara i utveckling'!AT1</f>
        <v>0</v>
      </c>
      <c r="D127" s="124">
        <f>'Valbara i utveckling'!AT20</f>
        <v>0</v>
      </c>
      <c r="E127" s="125"/>
      <c r="F127" s="125">
        <f>'Valbara i utveckling'!AT30</f>
        <v>0</v>
      </c>
      <c r="G127" s="125"/>
      <c r="H127" s="125">
        <f>'Valbara i utveckling'!AT31</f>
        <v>0</v>
      </c>
      <c r="I127" s="125"/>
      <c r="J127" s="137">
        <f>'Valbara i utveckling'!AT32</f>
        <v>0</v>
      </c>
    </row>
    <row r="128" spans="3:10" hidden="1" outlineLevel="1" x14ac:dyDescent="0.25">
      <c r="C128" s="117">
        <f>'Valbara i utveckling'!AX1</f>
        <v>0</v>
      </c>
      <c r="D128" s="124">
        <f>'Valbara i utveckling'!AX20</f>
        <v>0</v>
      </c>
      <c r="E128" s="125"/>
      <c r="F128" s="125">
        <f>'Valbara i utveckling'!AX30</f>
        <v>0</v>
      </c>
      <c r="G128" s="125"/>
      <c r="H128" s="125">
        <f>'Valbara i utveckling'!AX31</f>
        <v>0</v>
      </c>
      <c r="I128" s="125"/>
      <c r="J128" s="137">
        <f>'Valbara i utveckling'!AX32</f>
        <v>0</v>
      </c>
    </row>
    <row r="129" spans="3:10" hidden="1" outlineLevel="1" x14ac:dyDescent="0.25">
      <c r="C129" s="117">
        <f>'Valbara i utveckling'!BB1</f>
        <v>0</v>
      </c>
      <c r="D129" s="124">
        <f>'Valbara i utveckling'!BB20</f>
        <v>0</v>
      </c>
      <c r="E129" s="125"/>
      <c r="F129" s="125">
        <f>'Valbara i utveckling'!BB30</f>
        <v>0</v>
      </c>
      <c r="G129" s="125"/>
      <c r="H129" s="125">
        <f>'Valbara i utveckling'!BB31</f>
        <v>0</v>
      </c>
      <c r="I129" s="125"/>
      <c r="J129" s="137">
        <f>'Valbara i utveckling'!BB32</f>
        <v>0</v>
      </c>
    </row>
    <row r="130" spans="3:10" hidden="1" outlineLevel="1" x14ac:dyDescent="0.25">
      <c r="C130" s="117">
        <f>'Valbara i utveckling'!BF1</f>
        <v>0</v>
      </c>
      <c r="D130" s="124">
        <f>'Valbara i utveckling'!BF20</f>
        <v>0</v>
      </c>
      <c r="E130" s="125"/>
      <c r="F130" s="125">
        <f>'Valbara i utveckling'!BF30</f>
        <v>0</v>
      </c>
      <c r="G130" s="125"/>
      <c r="H130" s="125">
        <f>'Valbara i utveckling'!BF31</f>
        <v>0</v>
      </c>
      <c r="I130" s="125"/>
      <c r="J130" s="137">
        <f>'Valbara i utveckling'!BF32</f>
        <v>0</v>
      </c>
    </row>
    <row r="131" spans="3:10" ht="15" hidden="1" customHeight="1" outlineLevel="1" x14ac:dyDescent="0.25">
      <c r="C131" s="117">
        <f>'Valbara i utveckling'!BJ1</f>
        <v>0</v>
      </c>
      <c r="D131" s="124">
        <f>'Valbara i utveckling'!BJ20</f>
        <v>0</v>
      </c>
      <c r="E131" s="125"/>
      <c r="F131" s="125">
        <f>'Valbara i utveckling'!BJ30</f>
        <v>0</v>
      </c>
      <c r="G131" s="125"/>
      <c r="H131" s="125">
        <f>'Valbara i utveckling'!BJ31</f>
        <v>0</v>
      </c>
      <c r="I131" s="125"/>
      <c r="J131" s="137">
        <f>'Valbara i utveckling'!BJ32</f>
        <v>0</v>
      </c>
    </row>
    <row r="132" spans="3:10" ht="15" hidden="1" customHeight="1" outlineLevel="1" x14ac:dyDescent="0.25">
      <c r="C132" s="117">
        <f>'Valbara i utveckling'!BN1</f>
        <v>0</v>
      </c>
      <c r="D132" s="124">
        <f>'Valbara i utveckling'!BN20</f>
        <v>0</v>
      </c>
      <c r="E132" s="125"/>
      <c r="F132" s="125">
        <f>'Valbara i utveckling'!BN30</f>
        <v>0</v>
      </c>
      <c r="G132" s="125"/>
      <c r="H132" s="125">
        <f>'Valbara i utveckling'!BN31</f>
        <v>0</v>
      </c>
      <c r="I132" s="125"/>
      <c r="J132" s="137">
        <f>'Valbara i utveckling'!BN32</f>
        <v>0</v>
      </c>
    </row>
    <row r="133" spans="3:10" ht="15" hidden="1" customHeight="1" outlineLevel="1" x14ac:dyDescent="0.25">
      <c r="C133" s="117">
        <f>'Valbara i utveckling'!BR1</f>
        <v>0</v>
      </c>
      <c r="D133" s="124">
        <f>'Valbara i utveckling'!BR20</f>
        <v>0</v>
      </c>
      <c r="E133" s="125"/>
      <c r="F133" s="125">
        <f>'Valbara i utveckling'!BR30</f>
        <v>0</v>
      </c>
      <c r="G133" s="125"/>
      <c r="H133" s="125">
        <f>'Valbara i utveckling'!BR31</f>
        <v>0</v>
      </c>
      <c r="I133" s="125"/>
      <c r="J133" s="126">
        <f>'Valbara i utveckling'!BR32</f>
        <v>0</v>
      </c>
    </row>
    <row r="134" spans="3:10" ht="15" hidden="1" customHeight="1" outlineLevel="1" x14ac:dyDescent="0.25">
      <c r="C134" s="117">
        <f>'Valbara i utveckling'!BV1</f>
        <v>0</v>
      </c>
      <c r="D134" s="124">
        <f>'Valbara i utveckling'!BV20</f>
        <v>0</v>
      </c>
      <c r="E134" s="125"/>
      <c r="F134" s="125">
        <f>'Valbara i utveckling'!BV30</f>
        <v>0</v>
      </c>
      <c r="G134" s="125"/>
      <c r="H134" s="125">
        <f>'Valbara i utveckling'!BV31</f>
        <v>0</v>
      </c>
      <c r="I134" s="125"/>
      <c r="J134" s="126">
        <f>'Valbara i utveckling'!BV32</f>
        <v>0</v>
      </c>
    </row>
    <row r="135" spans="3:10" ht="15" hidden="1" customHeight="1" outlineLevel="1" x14ac:dyDescent="0.25">
      <c r="C135" s="117">
        <f>'Valbara i utveckling'!BZ1</f>
        <v>0</v>
      </c>
      <c r="D135" s="124">
        <f>'Valbara i utveckling'!BZ20</f>
        <v>0</v>
      </c>
      <c r="E135" s="125"/>
      <c r="F135" s="125">
        <f>'Valbara i utveckling'!BZ30</f>
        <v>0</v>
      </c>
      <c r="G135" s="125"/>
      <c r="H135" s="125">
        <f>'Valbara i utveckling'!BZ31</f>
        <v>0</v>
      </c>
      <c r="I135" s="125"/>
      <c r="J135" s="126">
        <f>'Valbara i utveckling'!BZ32</f>
        <v>0</v>
      </c>
    </row>
    <row r="136" spans="3:10" ht="15" hidden="1" customHeight="1" outlineLevel="1" x14ac:dyDescent="0.25">
      <c r="C136" s="263">
        <f>'Valbara i utveckling'!CD1</f>
        <v>0</v>
      </c>
      <c r="D136" s="124">
        <f>'Valbara i utveckling'!CD20</f>
        <v>0</v>
      </c>
      <c r="E136" s="95"/>
      <c r="F136" s="95">
        <f>'Valbara i utveckling'!CD30</f>
        <v>0</v>
      </c>
      <c r="G136" s="95"/>
      <c r="H136" s="95">
        <f>'Valbara i utveckling'!CD31</f>
        <v>0</v>
      </c>
      <c r="I136" s="95"/>
      <c r="J136" s="264">
        <f>'Valbara i utveckling'!CD32</f>
        <v>0</v>
      </c>
    </row>
    <row r="137" spans="3:10" ht="15" hidden="1" customHeight="1" outlineLevel="1" x14ac:dyDescent="0.25">
      <c r="C137" s="263">
        <f>'Valbara i utveckling'!CH1</f>
        <v>0</v>
      </c>
      <c r="D137" s="124">
        <f>'Valbara i utveckling'!CH20</f>
        <v>0</v>
      </c>
      <c r="E137" s="95"/>
      <c r="F137" s="95">
        <f>'Valbara i utveckling'!CH30</f>
        <v>0</v>
      </c>
      <c r="G137" s="95"/>
      <c r="H137" s="95">
        <f>'Valbara i utveckling'!CH31</f>
        <v>0</v>
      </c>
      <c r="I137" s="95"/>
      <c r="J137" s="264">
        <f>'Valbara i utveckling'!CH32</f>
        <v>0</v>
      </c>
    </row>
    <row r="138" spans="3:10" ht="15" hidden="1" customHeight="1" outlineLevel="1" x14ac:dyDescent="0.25">
      <c r="C138" s="263">
        <f>'Valbara i utveckling'!CL1</f>
        <v>0</v>
      </c>
      <c r="D138" s="124">
        <f>'Valbara i utveckling'!CL20</f>
        <v>0</v>
      </c>
      <c r="E138" s="95"/>
      <c r="F138" s="95">
        <f>'Valbara i utveckling'!CL30</f>
        <v>0</v>
      </c>
      <c r="G138" s="95"/>
      <c r="H138" s="95">
        <f>'Valbara i utveckling'!CL31</f>
        <v>0</v>
      </c>
      <c r="I138" s="95"/>
      <c r="J138" s="264">
        <f>'Valbara i utveckling'!CL32</f>
        <v>0</v>
      </c>
    </row>
    <row r="139" spans="3:10" ht="15" hidden="1" customHeight="1" outlineLevel="1" x14ac:dyDescent="0.25">
      <c r="C139" s="263">
        <f>'Valbara i utveckling'!CP1</f>
        <v>0</v>
      </c>
      <c r="D139" s="124">
        <f>'Valbara i utveckling'!CP20</f>
        <v>0</v>
      </c>
      <c r="E139" s="95"/>
      <c r="F139" s="95">
        <f>'Valbara i utveckling'!CP30</f>
        <v>0</v>
      </c>
      <c r="G139" s="95"/>
      <c r="H139" s="95">
        <f>'Valbara i utveckling'!CP31</f>
        <v>0</v>
      </c>
      <c r="I139" s="95"/>
      <c r="J139" s="264">
        <f>'Valbara i utveckling'!CP32</f>
        <v>0</v>
      </c>
    </row>
    <row r="140" spans="3:10" ht="15" hidden="1" customHeight="1" outlineLevel="1" x14ac:dyDescent="0.25">
      <c r="C140" s="263">
        <f>'Valbara i utveckling'!CT1</f>
        <v>0</v>
      </c>
      <c r="D140" s="124">
        <f>'Valbara i utveckling'!CT20</f>
        <v>0</v>
      </c>
      <c r="E140" s="95"/>
      <c r="F140" s="95">
        <f>'Valbara i utveckling'!CT30</f>
        <v>0</v>
      </c>
      <c r="G140" s="95"/>
      <c r="H140" s="95">
        <f>'Valbara i utveckling'!CT31</f>
        <v>0</v>
      </c>
      <c r="I140" s="95"/>
      <c r="J140" s="264">
        <f>'Valbara i utveckling'!CT32</f>
        <v>0</v>
      </c>
    </row>
    <row r="141" spans="3:10" ht="15" hidden="1" customHeight="1" outlineLevel="1" x14ac:dyDescent="0.25">
      <c r="C141" s="263">
        <f>'Valbara i utveckling'!CX1</f>
        <v>0</v>
      </c>
      <c r="D141" s="124">
        <f>'Valbara i utveckling'!CX20</f>
        <v>0</v>
      </c>
      <c r="E141" s="95"/>
      <c r="F141" s="95">
        <f>'Valbara i utveckling'!CX30</f>
        <v>0</v>
      </c>
      <c r="G141" s="95"/>
      <c r="H141" s="95">
        <f>'Valbara i utveckling'!CX31</f>
        <v>0</v>
      </c>
      <c r="I141" s="95"/>
      <c r="J141" s="264">
        <f>'Valbara i utveckling'!CX32</f>
        <v>0</v>
      </c>
    </row>
    <row r="142" spans="3:10" ht="15" hidden="1" customHeight="1" outlineLevel="1" x14ac:dyDescent="0.25">
      <c r="C142" s="263">
        <f>'Valbara i utveckling'!DB1</f>
        <v>0</v>
      </c>
      <c r="D142" s="124">
        <f>'Valbara i utveckling'!DB20</f>
        <v>0</v>
      </c>
      <c r="E142" s="95"/>
      <c r="F142" s="95">
        <f>'Valbara i utveckling'!DB30</f>
        <v>0</v>
      </c>
      <c r="G142" s="95"/>
      <c r="H142" s="95">
        <f>'Valbara i utveckling'!DB31</f>
        <v>0</v>
      </c>
      <c r="I142" s="95"/>
      <c r="J142" s="264">
        <f>'Valbara i utveckling'!DB32</f>
        <v>0</v>
      </c>
    </row>
    <row r="143" spans="3:10" ht="15" hidden="1" customHeight="1" outlineLevel="1" x14ac:dyDescent="0.25">
      <c r="C143" s="263">
        <f>'Valbara i utveckling'!DF1</f>
        <v>0</v>
      </c>
      <c r="D143" s="124">
        <f>'Valbara i utveckling'!DF20</f>
        <v>0</v>
      </c>
      <c r="E143" s="95"/>
      <c r="F143" s="95">
        <f>'Valbara i utveckling'!DF30</f>
        <v>0</v>
      </c>
      <c r="G143" s="95"/>
      <c r="H143" s="95">
        <f>'Valbara i utveckling'!DF31</f>
        <v>0</v>
      </c>
      <c r="I143" s="95"/>
      <c r="J143" s="264">
        <f>'Valbara i utveckling'!DF32</f>
        <v>0</v>
      </c>
    </row>
    <row r="144" spans="3:10" ht="15" hidden="1" customHeight="1" outlineLevel="1" x14ac:dyDescent="0.25">
      <c r="C144" s="263">
        <f>'Valbara i utveckling'!DJ1</f>
        <v>0</v>
      </c>
      <c r="D144" s="124">
        <f>'Valbara i utveckling'!DJ20</f>
        <v>0</v>
      </c>
      <c r="E144" s="95"/>
      <c r="F144" s="95">
        <f>'Valbara i utveckling'!DJ30</f>
        <v>0</v>
      </c>
      <c r="G144" s="95"/>
      <c r="H144" s="95">
        <f>'Valbara i utveckling'!DJ31</f>
        <v>0</v>
      </c>
      <c r="I144" s="95"/>
      <c r="J144" s="264">
        <f>'Valbara i utveckling'!DJ32</f>
        <v>0</v>
      </c>
    </row>
    <row r="145" spans="3:10" ht="15" hidden="1" customHeight="1" outlineLevel="1" thickBot="1" x14ac:dyDescent="0.3">
      <c r="C145" s="265">
        <f>'Valbara i utveckling'!DN1</f>
        <v>0</v>
      </c>
      <c r="D145" s="128">
        <f>'Valbara i utveckling'!DN20</f>
        <v>0</v>
      </c>
      <c r="E145" s="266"/>
      <c r="F145" s="266">
        <f>'Valbara i utveckling'!DN30</f>
        <v>0</v>
      </c>
      <c r="G145" s="266"/>
      <c r="H145" s="266">
        <f>'Valbara i utveckling'!DN31</f>
        <v>0</v>
      </c>
      <c r="I145" s="266"/>
      <c r="J145" s="267">
        <f>'Valbara i utveckling'!DN32</f>
        <v>0</v>
      </c>
    </row>
    <row r="146" spans="3:10" hidden="1" outlineLevel="1" x14ac:dyDescent="0.25">
      <c r="C146" s="131"/>
      <c r="D146" s="131"/>
      <c r="E146" s="131"/>
      <c r="F146" s="131"/>
      <c r="G146" s="131"/>
      <c r="H146" s="131"/>
      <c r="I146" s="131"/>
      <c r="J146" s="131"/>
    </row>
    <row r="147" spans="3:10" collapsed="1" x14ac:dyDescent="0.25">
      <c r="C147" s="131"/>
      <c r="D147" s="131"/>
      <c r="E147" s="131"/>
      <c r="F147" s="131"/>
      <c r="G147" s="131"/>
      <c r="H147" s="131"/>
      <c r="I147" s="131"/>
      <c r="J147" s="131"/>
    </row>
  </sheetData>
  <mergeCells count="3">
    <mergeCell ref="C2:J2"/>
    <mergeCell ref="A3:A7"/>
    <mergeCell ref="C3:J3"/>
  </mergeCells>
  <conditionalFormatting sqref="D8:D40">
    <cfRule type="cellIs" dxfId="25" priority="7" operator="equal">
      <formula>0</formula>
    </cfRule>
  </conditionalFormatting>
  <conditionalFormatting sqref="D55">
    <cfRule type="cellIs" dxfId="24" priority="2" operator="equal">
      <formula>0</formula>
    </cfRule>
  </conditionalFormatting>
  <conditionalFormatting sqref="D41:D54">
    <cfRule type="cellIs" dxfId="23" priority="1" operator="equal">
      <formula>0</formula>
    </cfRule>
  </conditionalFormatting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50B240-6A93-4C16-9126-1365C1FC5818}">
  <sheetPr>
    <tabColor rgb="FF92D050"/>
  </sheetPr>
  <dimension ref="A1:K147"/>
  <sheetViews>
    <sheetView showZeros="0" workbookViewId="0">
      <selection activeCell="H81" sqref="H81"/>
    </sheetView>
  </sheetViews>
  <sheetFormatPr defaultRowHeight="15" outlineLevelRow="1" x14ac:dyDescent="0.25"/>
  <cols>
    <col min="1" max="1" width="21" customWidth="1"/>
    <col min="3" max="3" width="44.85546875" bestFit="1" customWidth="1"/>
    <col min="4" max="4" width="26.7109375" customWidth="1"/>
    <col min="6" max="6" width="28.85546875" customWidth="1"/>
    <col min="7" max="7" width="5.28515625" customWidth="1"/>
    <col min="8" max="8" width="21.7109375" bestFit="1" customWidth="1"/>
    <col min="9" max="9" width="4.7109375" customWidth="1"/>
    <col min="10" max="10" width="24.28515625" bestFit="1" customWidth="1"/>
    <col min="11" max="11" width="4.7109375" customWidth="1"/>
  </cols>
  <sheetData>
    <row r="1" spans="1:11" ht="40.700000000000003" customHeight="1" thickBot="1" x14ac:dyDescent="0.55000000000000004">
      <c r="C1" s="60" t="str">
        <f>'Gemensamma Tjänster'!B22</f>
        <v>Region Örebro län</v>
      </c>
    </row>
    <row r="2" spans="1:11" ht="92.25" customHeight="1" x14ac:dyDescent="0.4">
      <c r="C2" s="341" t="s">
        <v>64</v>
      </c>
      <c r="D2" s="342"/>
      <c r="E2" s="342"/>
      <c r="F2" s="342"/>
      <c r="G2" s="342"/>
      <c r="H2" s="342"/>
      <c r="I2" s="342"/>
      <c r="J2" s="343"/>
    </row>
    <row r="3" spans="1:11" ht="21.75" customHeight="1" thickBot="1" x14ac:dyDescent="0.3">
      <c r="A3" s="347" t="s">
        <v>45</v>
      </c>
      <c r="C3" s="344" t="s">
        <v>46</v>
      </c>
      <c r="D3" s="345"/>
      <c r="E3" s="345"/>
      <c r="F3" s="345"/>
      <c r="G3" s="345"/>
      <c r="H3" s="345"/>
      <c r="I3" s="345"/>
      <c r="J3" s="346"/>
    </row>
    <row r="4" spans="1:11" x14ac:dyDescent="0.25">
      <c r="A4" s="347"/>
    </row>
    <row r="5" spans="1:11" ht="15.75" x14ac:dyDescent="0.25">
      <c r="A5" s="347"/>
      <c r="D5" s="53" t="s">
        <v>198</v>
      </c>
      <c r="E5" s="58"/>
      <c r="F5" s="53"/>
      <c r="G5" s="53"/>
      <c r="H5" s="59"/>
      <c r="I5" s="53"/>
      <c r="J5" s="53"/>
      <c r="K5" s="7"/>
    </row>
    <row r="6" spans="1:11" ht="15.75" thickBot="1" x14ac:dyDescent="0.3">
      <c r="A6" s="347"/>
    </row>
    <row r="7" spans="1:11" ht="30" x14ac:dyDescent="0.25">
      <c r="A7" s="347"/>
      <c r="C7" s="118" t="s">
        <v>34</v>
      </c>
      <c r="D7" s="119">
        <f>SUM(D8:D55)</f>
        <v>18815519.318222608</v>
      </c>
      <c r="E7" s="120"/>
      <c r="F7" s="121" t="s">
        <v>40</v>
      </c>
      <c r="G7" s="121"/>
      <c r="H7" s="106" t="s">
        <v>41</v>
      </c>
      <c r="I7" s="122"/>
      <c r="J7" s="123" t="s">
        <v>50</v>
      </c>
      <c r="K7" s="54"/>
    </row>
    <row r="8" spans="1:11" ht="15" hidden="1" customHeight="1" outlineLevel="1" x14ac:dyDescent="0.25">
      <c r="C8" s="117" t="str">
        <f>'Gemensamma Tjänster'!E2</f>
        <v>Identifierings-tjänster SITHS</v>
      </c>
      <c r="D8" s="124">
        <f>'Gemensamma Tjänster'!E22</f>
        <v>1230056.4480923899</v>
      </c>
      <c r="E8" s="125"/>
      <c r="F8" s="103" t="str">
        <f>'Gemensamma Tjänster'!E31</f>
        <v>Kvartal förskott</v>
      </c>
      <c r="G8" s="125"/>
      <c r="H8" s="103" t="str">
        <f>'Gemensamma Tjänster'!E32</f>
        <v>Dec,Mar,Jun,Sep</v>
      </c>
      <c r="I8" s="125"/>
      <c r="J8" s="126" t="str">
        <f>'Gemensamma Tjänster'!E33</f>
        <v xml:space="preserve"> -</v>
      </c>
    </row>
    <row r="9" spans="1:11" ht="15" hidden="1" customHeight="1" outlineLevel="1" x14ac:dyDescent="0.25">
      <c r="C9" s="117" t="str">
        <f>'Gemensamma Tjänster'!F2</f>
        <v>Katalogtjänster HSA</v>
      </c>
      <c r="D9" s="124">
        <f>'Gemensamma Tjänster'!F22</f>
        <v>171724.28779356371</v>
      </c>
      <c r="E9" s="125"/>
      <c r="F9" s="103" t="str">
        <f>'Gemensamma Tjänster'!F31</f>
        <v>Kvartal förskott</v>
      </c>
      <c r="G9" s="125"/>
      <c r="H9" s="103" t="str">
        <f>'Gemensamma Tjänster'!F32</f>
        <v>Dec,Mar,Jun,Sep</v>
      </c>
      <c r="I9" s="125"/>
      <c r="J9" s="126" t="str">
        <f>'Gemensamma Tjänster'!F33</f>
        <v xml:space="preserve"> -</v>
      </c>
    </row>
    <row r="10" spans="1:11" ht="15" hidden="1" customHeight="1" outlineLevel="1" x14ac:dyDescent="0.25">
      <c r="C10" s="117" t="str">
        <f>'Gemensamma Tjänster'!G2</f>
        <v>Kommunikations-tjänster Sjunet</v>
      </c>
      <c r="D10" s="124">
        <f>'Gemensamma Tjänster'!G22</f>
        <v>54538.415983533785</v>
      </c>
      <c r="E10" s="125"/>
      <c r="F10" s="103" t="str">
        <f>'Gemensamma Tjänster'!G31</f>
        <v>Kvartal förskott</v>
      </c>
      <c r="G10" s="125"/>
      <c r="H10" s="103" t="str">
        <f>'Gemensamma Tjänster'!G32</f>
        <v>Dec,Mar,Jun,Sep</v>
      </c>
      <c r="I10" s="125"/>
      <c r="J10" s="126" t="str">
        <f>'Gemensamma Tjänster'!G33</f>
        <v xml:space="preserve"> -</v>
      </c>
    </row>
    <row r="11" spans="1:11" ht="15" hidden="1" customHeight="1" outlineLevel="1" x14ac:dyDescent="0.25">
      <c r="C11" s="117" t="str">
        <f>'Gemensamma Tjänster'!H2</f>
        <v>Säkerhetstjänster</v>
      </c>
      <c r="D11" s="124">
        <f>'Gemensamma Tjänster'!H22</f>
        <v>198949.5840172279</v>
      </c>
      <c r="E11" s="125"/>
      <c r="F11" s="103" t="str">
        <f>'Gemensamma Tjänster'!H31</f>
        <v>Kvartal förskott</v>
      </c>
      <c r="G11" s="125"/>
      <c r="H11" s="103" t="str">
        <f>'Gemensamma Tjänster'!H32</f>
        <v>Dec,Mar,Jun,Sep</v>
      </c>
      <c r="I11" s="125"/>
      <c r="J11" s="126" t="str">
        <f>'Gemensamma Tjänster'!H33</f>
        <v xml:space="preserve"> -</v>
      </c>
    </row>
    <row r="12" spans="1:11" ht="15" hidden="1" customHeight="1" outlineLevel="1" x14ac:dyDescent="0.25">
      <c r="C12" s="117" t="str">
        <f>'Gemensamma Tjänster'!I2</f>
        <v>1177 Vårdguidens e-tjänster</v>
      </c>
      <c r="D12" s="124">
        <f>'Gemensamma Tjänster'!I22</f>
        <v>2333090.7883197488</v>
      </c>
      <c r="E12" s="125"/>
      <c r="F12" s="103" t="str">
        <f>'Gemensamma Tjänster'!I31</f>
        <v>Kvartal förskott</v>
      </c>
      <c r="G12" s="125"/>
      <c r="H12" s="103" t="str">
        <f>'Gemensamma Tjänster'!I32</f>
        <v>Dec,Mar,Jun,Sep</v>
      </c>
      <c r="I12" s="125"/>
      <c r="J12" s="126" t="str">
        <f>'Gemensamma Tjänster'!I33</f>
        <v xml:space="preserve"> -</v>
      </c>
    </row>
    <row r="13" spans="1:11" ht="15" hidden="1" customHeight="1" outlineLevel="1" x14ac:dyDescent="0.25">
      <c r="C13" s="117" t="str">
        <f>'Gemensamma Tjänster'!J2</f>
        <v xml:space="preserve">1177 Vårdguiden på telefon </v>
      </c>
      <c r="D13" s="124">
        <f>'Gemensamma Tjänster'!J22</f>
        <v>1872924.7331156866</v>
      </c>
      <c r="E13" s="125"/>
      <c r="F13" s="103" t="str">
        <f>'Gemensamma Tjänster'!J31</f>
        <v>Kvartal förskott</v>
      </c>
      <c r="G13" s="125"/>
      <c r="H13" s="103" t="str">
        <f>'Gemensamma Tjänster'!J32</f>
        <v>Dec,Mar,Jun,Sep</v>
      </c>
      <c r="I13" s="125"/>
      <c r="J13" s="126" t="str">
        <f>'Gemensamma Tjänster'!J33</f>
        <v xml:space="preserve"> -</v>
      </c>
    </row>
    <row r="14" spans="1:11" ht="15" hidden="1" customHeight="1" outlineLevel="1" x14ac:dyDescent="0.25">
      <c r="C14" s="117" t="str">
        <f>'Gemensamma Tjänster'!K2</f>
        <v>1177 Vårdguiden på webben</v>
      </c>
      <c r="D14" s="124">
        <f>'Gemensamma Tjänster'!K22</f>
        <v>2051645.6292936115</v>
      </c>
      <c r="E14" s="125"/>
      <c r="F14" s="103" t="str">
        <f>'Gemensamma Tjänster'!K31</f>
        <v>Kvartal förskott</v>
      </c>
      <c r="G14" s="125"/>
      <c r="H14" s="103" t="str">
        <f>'Gemensamma Tjänster'!K32</f>
        <v>Dec,Mar,Jun,Sep</v>
      </c>
      <c r="I14" s="125"/>
      <c r="J14" s="126" t="str">
        <f>'Gemensamma Tjänster'!K33</f>
        <v xml:space="preserve"> -</v>
      </c>
    </row>
    <row r="15" spans="1:11" ht="15" hidden="1" customHeight="1" outlineLevel="1" x14ac:dyDescent="0.25">
      <c r="C15" s="117" t="str">
        <f>'Gemensamma Tjänster'!L2</f>
        <v>Eira 
(biblioteks- konsortium)</v>
      </c>
      <c r="D15" s="124">
        <f>'Gemensamma Tjänster'!L22</f>
        <v>115985.61681522321</v>
      </c>
      <c r="E15" s="125"/>
      <c r="F15" s="103" t="str">
        <f>'Gemensamma Tjänster'!L31</f>
        <v>Kvartal förskott. Licens separat</v>
      </c>
      <c r="G15" s="125"/>
      <c r="H15" s="103" t="str">
        <f>'Gemensamma Tjänster'!L32</f>
        <v>Dec,Mar,Jun,Sep</v>
      </c>
      <c r="I15" s="125"/>
      <c r="J15" s="126" t="str">
        <f>'Gemensamma Tjänster'!L33</f>
        <v xml:space="preserve"> -</v>
      </c>
    </row>
    <row r="16" spans="1:11" ht="15" hidden="1" customHeight="1" outlineLevel="1" x14ac:dyDescent="0.25">
      <c r="C16" s="117" t="str">
        <f>'Gemensamma Tjänster'!M2</f>
        <v>Elektronisk remiss</v>
      </c>
      <c r="D16" s="124">
        <f>'Gemensamma Tjänster'!M22</f>
        <v>149329.28606119475</v>
      </c>
      <c r="E16" s="125"/>
      <c r="F16" s="103" t="str">
        <f>'Gemensamma Tjänster'!M31</f>
        <v>Kvartal förskott</v>
      </c>
      <c r="G16" s="125"/>
      <c r="H16" s="103" t="str">
        <f>'Gemensamma Tjänster'!M32</f>
        <v>Dec,Mar,Jun,Sep</v>
      </c>
      <c r="I16" s="125"/>
      <c r="J16" s="126" t="str">
        <f>'Gemensamma Tjänster'!M33</f>
        <v xml:space="preserve"> -</v>
      </c>
    </row>
    <row r="17" spans="3:10" ht="15" hidden="1" customHeight="1" outlineLevel="1" x14ac:dyDescent="0.25">
      <c r="C17" s="117" t="str">
        <f>'Gemensamma Tjänster'!N2</f>
        <v>Födelseanmälan</v>
      </c>
      <c r="D17" s="124">
        <f>'Gemensamma Tjänster'!N22</f>
        <v>98625.831158628731</v>
      </c>
      <c r="E17" s="125"/>
      <c r="F17" s="103" t="str">
        <f>'Gemensamma Tjänster'!N31</f>
        <v>Kvartal förskott</v>
      </c>
      <c r="G17" s="125"/>
      <c r="H17" s="103" t="str">
        <f>'Gemensamma Tjänster'!N32</f>
        <v>Dec,Mar,Jun,Sep</v>
      </c>
      <c r="I17" s="125"/>
      <c r="J17" s="126" t="str">
        <f>'Gemensamma Tjänster'!N33</f>
        <v xml:space="preserve"> -</v>
      </c>
    </row>
    <row r="18" spans="3:10" ht="15" hidden="1" customHeight="1" outlineLevel="1" x14ac:dyDescent="0.25">
      <c r="C18" s="117" t="str">
        <f>'Gemensamma Tjänster'!O2</f>
        <v>Infektions-verktyget</v>
      </c>
      <c r="D18" s="124">
        <f>'Gemensamma Tjänster'!O22</f>
        <v>281152.41390545276</v>
      </c>
      <c r="E18" s="125"/>
      <c r="F18" s="103" t="str">
        <f>'Gemensamma Tjänster'!O31</f>
        <v>Kvartal förskott</v>
      </c>
      <c r="G18" s="125"/>
      <c r="H18" s="103" t="str">
        <f>'Gemensamma Tjänster'!O32</f>
        <v>Dec,Mar,Jun,Sep</v>
      </c>
      <c r="I18" s="125"/>
      <c r="J18" s="126" t="str">
        <f>'Gemensamma Tjänster'!O33</f>
        <v xml:space="preserve"> -</v>
      </c>
    </row>
    <row r="19" spans="3:10" ht="15" hidden="1" customHeight="1" outlineLevel="1" x14ac:dyDescent="0.25">
      <c r="C19" s="117" t="str">
        <f>'Gemensamma Tjänster'!P2</f>
        <v>Journalen</v>
      </c>
      <c r="D19" s="124">
        <f>'Gemensamma Tjänster'!P22</f>
        <v>873287.96951411502</v>
      </c>
      <c r="E19" s="125"/>
      <c r="F19" s="103" t="str">
        <f>'Gemensamma Tjänster'!P31</f>
        <v>Kvartal förskott</v>
      </c>
      <c r="G19" s="125"/>
      <c r="H19" s="103" t="str">
        <f>'Gemensamma Tjänster'!P32</f>
        <v>Dec,Mar,Jun,Sep</v>
      </c>
      <c r="I19" s="125"/>
      <c r="J19" s="126" t="str">
        <f>'Gemensamma Tjänster'!P33</f>
        <v xml:space="preserve"> -</v>
      </c>
    </row>
    <row r="20" spans="3:10" ht="15" hidden="1" customHeight="1" outlineLevel="1" x14ac:dyDescent="0.25">
      <c r="C20" s="117" t="str">
        <f>'Gemensamma Tjänster'!Q2</f>
        <v>Intygstjänster Webcert</v>
      </c>
      <c r="D20" s="124">
        <f>'Gemensamma Tjänster'!Q22</f>
        <v>412594.97309282079</v>
      </c>
      <c r="E20" s="125"/>
      <c r="F20" s="103" t="str">
        <f>'Gemensamma Tjänster'!Q31</f>
        <v>Kvartal förskott</v>
      </c>
      <c r="G20" s="125"/>
      <c r="H20" s="103" t="str">
        <f>'Gemensamma Tjänster'!Q32</f>
        <v>Dec,Mar,Jun,Sep</v>
      </c>
      <c r="I20" s="125"/>
      <c r="J20" s="126" t="str">
        <f>'Gemensamma Tjänster'!Q33</f>
        <v xml:space="preserve"> -</v>
      </c>
    </row>
    <row r="21" spans="3:10" ht="15" hidden="1" customHeight="1" outlineLevel="1" x14ac:dyDescent="0.25">
      <c r="C21" s="117" t="str">
        <f>'Gemensamma Tjänster'!R2</f>
        <v>Nationell patientöversikt</v>
      </c>
      <c r="D21" s="124">
        <f>'Gemensamma Tjänster'!R22</f>
        <v>463971.74177296134</v>
      </c>
      <c r="E21" s="125"/>
      <c r="F21" s="103" t="str">
        <f>'Gemensamma Tjänster'!R31</f>
        <v>Kvartal förskott</v>
      </c>
      <c r="G21" s="125"/>
      <c r="H21" s="103" t="str">
        <f>'Gemensamma Tjänster'!R32</f>
        <v>Dec,Mar,Jun,Sep</v>
      </c>
      <c r="I21" s="125"/>
      <c r="J21" s="126" t="str">
        <f>'Gemensamma Tjänster'!R33</f>
        <v xml:space="preserve"> -</v>
      </c>
    </row>
    <row r="22" spans="3:10" ht="15" hidden="1" customHeight="1" outlineLevel="1" x14ac:dyDescent="0.25">
      <c r="C22" s="117" t="str">
        <f>'Gemensamma Tjänster'!S2</f>
        <v>Pascal</v>
      </c>
      <c r="D22" s="124">
        <f>'Gemensamma Tjänster'!S22</f>
        <v>66716.613004011539</v>
      </c>
      <c r="E22" s="125"/>
      <c r="F22" s="103" t="str">
        <f>'Gemensamma Tjänster'!S31</f>
        <v>Kvartal förskott</v>
      </c>
      <c r="G22" s="125"/>
      <c r="H22" s="103" t="str">
        <f>'Gemensamma Tjänster'!S32</f>
        <v>Dec,Mar,Jun,Sep</v>
      </c>
      <c r="I22" s="125"/>
      <c r="J22" s="126" t="str">
        <f>'Gemensamma Tjänster'!S33</f>
        <v xml:space="preserve"> -</v>
      </c>
    </row>
    <row r="23" spans="3:10" ht="15" hidden="1" customHeight="1" outlineLevel="1" x14ac:dyDescent="0.25">
      <c r="C23" s="117" t="str">
        <f>'Gemensamma Tjänster'!T2</f>
        <v>Rikshandboken i barnhälsovård</v>
      </c>
      <c r="D23" s="124">
        <f>'Gemensamma Tjänster'!T22</f>
        <v>307499.47476706328</v>
      </c>
      <c r="E23" s="125"/>
      <c r="F23" s="103" t="str">
        <f>'Gemensamma Tjänster'!T31</f>
        <v>Kvartal förskott</v>
      </c>
      <c r="G23" s="125"/>
      <c r="H23" s="103" t="str">
        <f>'Gemensamma Tjänster'!T32</f>
        <v>Dec,Mar,Jun,Sep</v>
      </c>
      <c r="I23" s="125"/>
      <c r="J23" s="126" t="str">
        <f>'Gemensamma Tjänster'!T33</f>
        <v xml:space="preserve"> -</v>
      </c>
    </row>
    <row r="24" spans="3:10" ht="15" hidden="1" customHeight="1" outlineLevel="1" x14ac:dyDescent="0.25">
      <c r="C24" s="117" t="str">
        <f>'Gemensamma Tjänster'!U2</f>
        <v>Högkostnadsskydd</v>
      </c>
      <c r="D24" s="124">
        <f>'Gemensamma Tjänster'!U22</f>
        <v>180799.3865347851</v>
      </c>
      <c r="E24" s="125"/>
      <c r="F24" s="103" t="str">
        <f>'Gemensamma Tjänster'!U31</f>
        <v>Kvartal förskott</v>
      </c>
      <c r="G24" s="125"/>
      <c r="H24" s="103" t="str">
        <f>'Gemensamma Tjänster'!U32</f>
        <v>Dec,Mar,Jun,Sep</v>
      </c>
      <c r="I24" s="125"/>
      <c r="J24" s="126" t="str">
        <f>'Gemensamma Tjänster'!U33</f>
        <v xml:space="preserve"> -</v>
      </c>
    </row>
    <row r="25" spans="3:10" ht="15" hidden="1" customHeight="1" outlineLevel="1" x14ac:dyDescent="0.25">
      <c r="C25" s="117" t="str">
        <f>'Gemensamma Tjänster'!V2</f>
        <v>NKK Nationellt kliniskt kunskapsstöd</v>
      </c>
      <c r="D25" s="124">
        <f>'Gemensamma Tjänster'!V22</f>
        <v>948494.19101797882</v>
      </c>
      <c r="E25" s="125"/>
      <c r="F25" s="103" t="str">
        <f>'Gemensamma Tjänster'!V31</f>
        <v>Kvartal förskott</v>
      </c>
      <c r="G25" s="125"/>
      <c r="H25" s="103" t="str">
        <f>'Gemensamma Tjänster'!V32</f>
        <v>Dec,Mar,Jun,Sep</v>
      </c>
      <c r="I25" s="125"/>
      <c r="J25" s="126">
        <f>'Gemensamma Tjänster'!V33</f>
        <v>0</v>
      </c>
    </row>
    <row r="26" spans="3:10" ht="15" hidden="1" customHeight="1" outlineLevel="1" x14ac:dyDescent="0.25">
      <c r="C26" s="117" t="str">
        <f>'Gemensamma Tjänster'!W2</f>
        <v>Svenska informationstjänster för läkemedel (Sil)</v>
      </c>
      <c r="D26" s="124">
        <f>'Gemensamma Tjänster'!W22</f>
        <v>1299027.1985256725</v>
      </c>
      <c r="E26" s="125"/>
      <c r="F26" s="103" t="str">
        <f>'Gemensamma Tjänster'!W31</f>
        <v>Kvartal förskott</v>
      </c>
      <c r="G26" s="125"/>
      <c r="H26" s="103" t="str">
        <f>'Gemensamma Tjänster'!W32</f>
        <v>Dec,Mar,Jun,Sep</v>
      </c>
      <c r="I26" s="125"/>
      <c r="J26" s="126" t="str">
        <f>'Gemensamma Tjänster'!W33</f>
        <v xml:space="preserve"> -</v>
      </c>
    </row>
    <row r="27" spans="3:10" ht="15" hidden="1" customHeight="1" outlineLevel="1" x14ac:dyDescent="0.25">
      <c r="C27" s="117" t="str">
        <f>'Gemensamma Tjänster'!X2</f>
        <v>UMO (Youmo)</v>
      </c>
      <c r="D27" s="124">
        <f>'Gemensamma Tjänster'!X22</f>
        <v>623430.00900984195</v>
      </c>
      <c r="E27" s="125"/>
      <c r="F27" s="103" t="str">
        <f>'Gemensamma Tjänster'!X31</f>
        <v>Kvartal förskott</v>
      </c>
      <c r="G27" s="125"/>
      <c r="H27" s="103" t="str">
        <f>'Gemensamma Tjänster'!X32</f>
        <v>Dec,Mar,Jun,Sep</v>
      </c>
      <c r="I27" s="125"/>
      <c r="J27" s="126" t="str">
        <f>'Gemensamma Tjänster'!X33</f>
        <v xml:space="preserve"> -</v>
      </c>
    </row>
    <row r="28" spans="3:10" ht="15" hidden="1" customHeight="1" outlineLevel="1" x14ac:dyDescent="0.25">
      <c r="C28" s="117" t="str">
        <f>'Gemensamma Tjänster'!Y2</f>
        <v>Vårdhandboken</v>
      </c>
      <c r="D28" s="124">
        <f>'Gemensamma Tjänster'!Y22</f>
        <v>296287.33664484456</v>
      </c>
      <c r="E28" s="125"/>
      <c r="F28" s="103" t="str">
        <f>'Gemensamma Tjänster'!Y31</f>
        <v>Kvartal förskott</v>
      </c>
      <c r="G28" s="125"/>
      <c r="H28" s="103" t="str">
        <f>'Gemensamma Tjänster'!Y32</f>
        <v>Dec,Mar,Jun,Sep</v>
      </c>
      <c r="I28" s="125"/>
      <c r="J28" s="126" t="str">
        <f>'Gemensamma Tjänster'!Y33</f>
        <v xml:space="preserve"> -</v>
      </c>
    </row>
    <row r="29" spans="3:10" ht="15" hidden="1" customHeight="1" outlineLevel="1" x14ac:dyDescent="0.25">
      <c r="C29" s="117" t="str">
        <f>'Gemensamma Tjänster'!Z2</f>
        <v>Rådgivnings-stöd webb</v>
      </c>
      <c r="D29" s="124">
        <f>'Gemensamma Tjänster'!Z22</f>
        <v>240109.54798547723</v>
      </c>
      <c r="E29" s="125"/>
      <c r="F29" s="103" t="str">
        <f>'Gemensamma Tjänster'!Z31</f>
        <v>Kvartal förskott</v>
      </c>
      <c r="G29" s="125"/>
      <c r="H29" s="103" t="str">
        <f>'Gemensamma Tjänster'!Z32</f>
        <v>Dec,Mar,Jun,Sep</v>
      </c>
      <c r="I29" s="125"/>
      <c r="J29" s="126" t="str">
        <f>'Gemensamma Tjänster'!Z33</f>
        <v xml:space="preserve"> -</v>
      </c>
    </row>
    <row r="30" spans="3:10" ht="15" hidden="1" customHeight="1" outlineLevel="1" x14ac:dyDescent="0.25">
      <c r="C30" s="117" t="str">
        <f>'Gemensamma Tjänster'!AA2</f>
        <v>Plattformen för stöd och behandling</v>
      </c>
      <c r="D30" s="124">
        <f>'Gemensamma Tjänster'!AA22</f>
        <v>1048876.492900715</v>
      </c>
      <c r="E30" s="125"/>
      <c r="F30" s="103" t="str">
        <f>'Gemensamma Tjänster'!AA31</f>
        <v>Kvartal förskott</v>
      </c>
      <c r="G30" s="125"/>
      <c r="H30" s="103" t="str">
        <f>'Gemensamma Tjänster'!AA32</f>
        <v>Dec,Mar,Jun,Sep</v>
      </c>
      <c r="I30" s="125"/>
      <c r="J30" s="126" t="str">
        <f>'Gemensamma Tjänster'!AA33</f>
        <v xml:space="preserve"> -</v>
      </c>
    </row>
    <row r="31" spans="3:10" ht="15" hidden="1" customHeight="1" outlineLevel="1" x14ac:dyDescent="0.25">
      <c r="C31" s="117" t="str">
        <f>'Gemensamma Tjänster'!AB2</f>
        <v>Utomläns- fakturering</v>
      </c>
      <c r="D31" s="124">
        <f>'Gemensamma Tjänster'!AB22</f>
        <v>133755.24564077609</v>
      </c>
      <c r="E31" s="125"/>
      <c r="F31" s="103" t="str">
        <f>'Gemensamma Tjänster'!AB31</f>
        <v>Kvartal förskott</v>
      </c>
      <c r="G31" s="125"/>
      <c r="H31" s="103" t="str">
        <f>'Gemensamma Tjänster'!AB32</f>
        <v>Dec,Mar,Jun,Sep</v>
      </c>
      <c r="I31" s="125"/>
      <c r="J31" s="126" t="str">
        <f>'Gemensamma Tjänster'!AB33</f>
        <v xml:space="preserve"> -</v>
      </c>
    </row>
    <row r="32" spans="3:10" ht="15" hidden="1" customHeight="1" outlineLevel="1" x14ac:dyDescent="0.25">
      <c r="C32" s="117" t="str">
        <f>'Gemensamma Tjänster'!AC2</f>
        <v>Gemensam infrastruktur</v>
      </c>
      <c r="D32" s="124">
        <f>'Gemensamma Tjänster'!AC22</f>
        <v>2335930.415990389</v>
      </c>
      <c r="E32" s="125"/>
      <c r="F32" s="103" t="str">
        <f>'Gemensamma Tjänster'!AC31</f>
        <v>Kvartal förskott</v>
      </c>
      <c r="G32" s="125"/>
      <c r="H32" s="103" t="str">
        <f>'Gemensamma Tjänster'!AC32</f>
        <v>Dec,Mar,Jun,Sep</v>
      </c>
      <c r="I32" s="125"/>
      <c r="J32" s="126" t="str">
        <f>'Gemensamma Tjänster'!AC33</f>
        <v xml:space="preserve"> -</v>
      </c>
    </row>
    <row r="33" spans="3:10" ht="15" hidden="1" customHeight="1" outlineLevel="1" x14ac:dyDescent="0.25">
      <c r="C33" s="117" t="str">
        <f>'Gemensamma Tjänster'!AD2</f>
        <v>Gemensam arkitektur</v>
      </c>
      <c r="D33" s="124">
        <f>'Gemensamma Tjänster'!AD22</f>
        <v>675860.66012444685</v>
      </c>
      <c r="E33" s="125"/>
      <c r="F33" s="103" t="str">
        <f>'Gemensamma Tjänster'!AD31</f>
        <v>Kvartal förskott</v>
      </c>
      <c r="G33" s="125"/>
      <c r="H33" s="103" t="str">
        <f>'Gemensamma Tjänster'!AD32</f>
        <v>Dec,Mar,Jun,Sep</v>
      </c>
      <c r="I33" s="125"/>
      <c r="J33" s="126" t="str">
        <f>'Gemensamma Tjänster'!AD33</f>
        <v xml:space="preserve"> -</v>
      </c>
    </row>
    <row r="34" spans="3:10" ht="15" hidden="1" customHeight="1" outlineLevel="1" x14ac:dyDescent="0.25">
      <c r="C34" s="117" t="str">
        <f>'Gemensamma Tjänster'!AE2</f>
        <v>1177 Listning</v>
      </c>
      <c r="D34" s="124">
        <f>'Gemensamma Tjänster'!AE22</f>
        <v>105768.81210333202</v>
      </c>
      <c r="E34" s="125"/>
      <c r="F34" s="103" t="str">
        <f>'Gemensamma Tjänster'!AE31</f>
        <v>Kvartal förskott</v>
      </c>
      <c r="G34" s="125"/>
      <c r="H34" s="103" t="str">
        <f>'Gemensamma Tjänster'!AE32</f>
        <v>Dec,Mar,Jun,Sep</v>
      </c>
      <c r="I34" s="125"/>
      <c r="J34" s="126" t="str">
        <f>'Gemensamma Tjänster'!AE33</f>
        <v xml:space="preserve"> -</v>
      </c>
    </row>
    <row r="35" spans="3:10" ht="15" hidden="1" customHeight="1" outlineLevel="1" x14ac:dyDescent="0.25">
      <c r="C35" s="117" t="str">
        <f>'Gemensamma Tjänster'!AF2</f>
        <v>IAM IDP Gemensam del</v>
      </c>
      <c r="D35" s="124">
        <f>'Gemensamma Tjänster'!AF22</f>
        <v>245086.21503711477</v>
      </c>
      <c r="E35" s="125"/>
      <c r="F35" s="103" t="str">
        <f>'Gemensamma Tjänster'!AF31</f>
        <v>Kvartal förskott</v>
      </c>
      <c r="G35" s="125"/>
      <c r="H35" s="103" t="str">
        <f>'Gemensamma Tjänster'!AF32</f>
        <v>Dec,Mar,Jun,Sep</v>
      </c>
      <c r="I35" s="125"/>
      <c r="J35" s="126">
        <f>'Gemensamma Tjänster'!AF33</f>
        <v>0</v>
      </c>
    </row>
    <row r="36" spans="3:10" ht="15" hidden="1" customHeight="1" outlineLevel="1" x14ac:dyDescent="0.25">
      <c r="C36" s="117">
        <f>'Gemensamma Tjänster'!AG2</f>
        <v>0</v>
      </c>
      <c r="D36" s="124">
        <f>'Gemensamma Tjänster'!AG22</f>
        <v>0</v>
      </c>
      <c r="E36" s="125"/>
      <c r="F36" s="103">
        <f>'Gemensamma Tjänster'!AG31</f>
        <v>0</v>
      </c>
      <c r="G36" s="125"/>
      <c r="H36" s="103">
        <f>'Gemensamma Tjänster'!AG32</f>
        <v>0</v>
      </c>
      <c r="I36" s="125"/>
      <c r="J36" s="126">
        <f>'Gemensamma Tjänster'!AG33</f>
        <v>0</v>
      </c>
    </row>
    <row r="37" spans="3:10" ht="15" hidden="1" customHeight="1" outlineLevel="1" x14ac:dyDescent="0.25">
      <c r="C37" s="117">
        <f>'Gemensamma Tjänster'!AH2</f>
        <v>0</v>
      </c>
      <c r="D37" s="124">
        <f>'Gemensamma Tjänster'!AH22</f>
        <v>0</v>
      </c>
      <c r="E37" s="125"/>
      <c r="F37" s="103">
        <f>'Gemensamma Tjänster'!AH31</f>
        <v>0</v>
      </c>
      <c r="G37" s="125"/>
      <c r="H37" s="103">
        <f>'Gemensamma Tjänster'!AH32</f>
        <v>0</v>
      </c>
      <c r="I37" s="125"/>
      <c r="J37" s="126">
        <f>'Gemensamma Tjänster'!AH33</f>
        <v>0</v>
      </c>
    </row>
    <row r="38" spans="3:10" ht="15" hidden="1" customHeight="1" outlineLevel="1" x14ac:dyDescent="0.25">
      <c r="C38" s="117">
        <f>'Gemensamma Tjänster'!AI2</f>
        <v>0</v>
      </c>
      <c r="D38" s="124">
        <f>'Gemensamma Tjänster'!AI22</f>
        <v>0</v>
      </c>
      <c r="E38" s="125"/>
      <c r="F38" s="103">
        <f>'Gemensamma Tjänster'!AI31</f>
        <v>0</v>
      </c>
      <c r="G38" s="125"/>
      <c r="H38" s="103">
        <f>'Gemensamma Tjänster'!AI32</f>
        <v>0</v>
      </c>
      <c r="I38" s="125"/>
      <c r="J38" s="126">
        <f>'Gemensamma Tjänster'!AI33</f>
        <v>0</v>
      </c>
    </row>
    <row r="39" spans="3:10" ht="15" hidden="1" customHeight="1" outlineLevel="1" x14ac:dyDescent="0.25">
      <c r="C39" s="117">
        <f>'Gemensamma Tjänster'!AJ2</f>
        <v>0</v>
      </c>
      <c r="D39" s="124">
        <f>'Gemensamma Tjänster'!AJ22</f>
        <v>0</v>
      </c>
      <c r="E39" s="125"/>
      <c r="F39" s="103">
        <f>'Gemensamma Tjänster'!AJ31</f>
        <v>0</v>
      </c>
      <c r="G39" s="125"/>
      <c r="H39" s="103">
        <f>'Gemensamma Tjänster'!AJ32</f>
        <v>0</v>
      </c>
      <c r="I39" s="125"/>
      <c r="J39" s="126">
        <f>'Gemensamma Tjänster'!AJ33</f>
        <v>0</v>
      </c>
    </row>
    <row r="40" spans="3:10" ht="15" hidden="1" customHeight="1" outlineLevel="1" x14ac:dyDescent="0.25">
      <c r="C40" s="117">
        <f>'Gemensamma Tjänster'!AK2</f>
        <v>0</v>
      </c>
      <c r="D40" s="124">
        <f>'Gemensamma Tjänster'!AK22</f>
        <v>0</v>
      </c>
      <c r="E40" s="125"/>
      <c r="F40" s="103">
        <f>'Gemensamma Tjänster'!AK31</f>
        <v>0</v>
      </c>
      <c r="G40" s="125"/>
      <c r="H40" s="103">
        <f>'Gemensamma Tjänster'!AK32</f>
        <v>0</v>
      </c>
      <c r="I40" s="125"/>
      <c r="J40" s="126">
        <f>'Gemensamma Tjänster'!AK33</f>
        <v>0</v>
      </c>
    </row>
    <row r="41" spans="3:10" ht="15" hidden="1" customHeight="1" outlineLevel="1" x14ac:dyDescent="0.25">
      <c r="C41" s="117">
        <f>'Gemensamma Tjänster'!AL2</f>
        <v>0</v>
      </c>
      <c r="D41" s="124">
        <f>'Gemensamma Tjänster'!AL22</f>
        <v>0</v>
      </c>
      <c r="E41" s="125"/>
      <c r="F41" s="103">
        <f>'Gemensamma Tjänster'!AL31</f>
        <v>0</v>
      </c>
      <c r="G41" s="125"/>
      <c r="H41" s="103">
        <f>'Gemensamma Tjänster'!AL32</f>
        <v>0</v>
      </c>
      <c r="I41" s="125"/>
      <c r="J41" s="126">
        <f>'Gemensamma Tjänster'!AL33</f>
        <v>0</v>
      </c>
    </row>
    <row r="42" spans="3:10" ht="15" hidden="1" customHeight="1" outlineLevel="1" x14ac:dyDescent="0.25">
      <c r="C42" s="117">
        <f>'Gemensamma Tjänster'!AM2</f>
        <v>0</v>
      </c>
      <c r="D42" s="124">
        <f>'Gemensamma Tjänster'!AM22</f>
        <v>0</v>
      </c>
      <c r="E42" s="125"/>
      <c r="F42" s="103">
        <f>'Gemensamma Tjänster'!AM31</f>
        <v>0</v>
      </c>
      <c r="G42" s="125"/>
      <c r="H42" s="103">
        <f>'Gemensamma Tjänster'!AM32</f>
        <v>0</v>
      </c>
      <c r="I42" s="125"/>
      <c r="J42" s="126">
        <f>'Gemensamma Tjänster'!AM33</f>
        <v>0</v>
      </c>
    </row>
    <row r="43" spans="3:10" ht="15" hidden="1" customHeight="1" outlineLevel="1" x14ac:dyDescent="0.25">
      <c r="C43" s="117">
        <f>'Gemensamma Tjänster'!AN2</f>
        <v>0</v>
      </c>
      <c r="D43" s="124">
        <f>'Gemensamma Tjänster'!AN22</f>
        <v>0</v>
      </c>
      <c r="E43" s="125"/>
      <c r="F43" s="103">
        <f>'Gemensamma Tjänster'!AN31</f>
        <v>0</v>
      </c>
      <c r="G43" s="125"/>
      <c r="H43" s="103">
        <f>'Gemensamma Tjänster'!AN32</f>
        <v>0</v>
      </c>
      <c r="I43" s="125"/>
      <c r="J43" s="126">
        <f>'Gemensamma Tjänster'!AN33</f>
        <v>0</v>
      </c>
    </row>
    <row r="44" spans="3:10" ht="15" hidden="1" customHeight="1" outlineLevel="1" x14ac:dyDescent="0.25">
      <c r="C44" s="117">
        <f>'Gemensamma Tjänster'!AO2</f>
        <v>0</v>
      </c>
      <c r="D44" s="124">
        <f>'Gemensamma Tjänster'!AO22</f>
        <v>0</v>
      </c>
      <c r="E44" s="125"/>
      <c r="F44" s="103">
        <f>'Gemensamma Tjänster'!AO31</f>
        <v>0</v>
      </c>
      <c r="G44" s="125"/>
      <c r="H44" s="103">
        <f>'Gemensamma Tjänster'!AO32</f>
        <v>0</v>
      </c>
      <c r="I44" s="125"/>
      <c r="J44" s="126">
        <f>'Gemensamma Tjänster'!AO33</f>
        <v>0</v>
      </c>
    </row>
    <row r="45" spans="3:10" ht="15" hidden="1" customHeight="1" outlineLevel="1" x14ac:dyDescent="0.25">
      <c r="C45" s="117">
        <f>'Gemensamma Tjänster'!AP2</f>
        <v>0</v>
      </c>
      <c r="D45" s="124">
        <f>'Gemensamma Tjänster'!AP22</f>
        <v>0</v>
      </c>
      <c r="E45" s="125"/>
      <c r="F45" s="103">
        <f>'Gemensamma Tjänster'!AP31</f>
        <v>0</v>
      </c>
      <c r="G45" s="125"/>
      <c r="H45" s="103">
        <f>'Gemensamma Tjänster'!AP32</f>
        <v>0</v>
      </c>
      <c r="I45" s="125"/>
      <c r="J45" s="126">
        <f>'Gemensamma Tjänster'!AP33</f>
        <v>0</v>
      </c>
    </row>
    <row r="46" spans="3:10" ht="15" hidden="1" customHeight="1" outlineLevel="1" x14ac:dyDescent="0.25">
      <c r="C46" s="117">
        <f>'Gemensamma Tjänster'!AQ2</f>
        <v>0</v>
      </c>
      <c r="D46" s="124">
        <f>'Gemensamma Tjänster'!AQ22</f>
        <v>0</v>
      </c>
      <c r="E46" s="125"/>
      <c r="F46" s="103">
        <f>'Gemensamma Tjänster'!AQ31</f>
        <v>0</v>
      </c>
      <c r="G46" s="125"/>
      <c r="H46" s="103">
        <f>'Gemensamma Tjänster'!AQ32</f>
        <v>0</v>
      </c>
      <c r="I46" s="125"/>
      <c r="J46" s="126">
        <f>'Gemensamma Tjänster'!AQ33</f>
        <v>0</v>
      </c>
    </row>
    <row r="47" spans="3:10" ht="15" hidden="1" customHeight="1" outlineLevel="1" x14ac:dyDescent="0.25">
      <c r="C47" s="117">
        <f>'Gemensamma Tjänster'!AR2</f>
        <v>0</v>
      </c>
      <c r="D47" s="124">
        <f>'Gemensamma Tjänster'!AR22</f>
        <v>0</v>
      </c>
      <c r="E47" s="125"/>
      <c r="F47" s="103">
        <f>'Gemensamma Tjänster'!AR31</f>
        <v>0</v>
      </c>
      <c r="G47" s="125"/>
      <c r="H47" s="103">
        <f>'Gemensamma Tjänster'!AR32</f>
        <v>0</v>
      </c>
      <c r="I47" s="125"/>
      <c r="J47" s="126">
        <f>'Gemensamma Tjänster'!AR33</f>
        <v>0</v>
      </c>
    </row>
    <row r="48" spans="3:10" ht="15" hidden="1" customHeight="1" outlineLevel="1" x14ac:dyDescent="0.25">
      <c r="C48" s="117">
        <f>'Gemensamma Tjänster'!AS2</f>
        <v>0</v>
      </c>
      <c r="D48" s="124">
        <f>'Gemensamma Tjänster'!AS22</f>
        <v>0</v>
      </c>
      <c r="E48" s="125"/>
      <c r="F48" s="103">
        <f>'Gemensamma Tjänster'!AS31</f>
        <v>0</v>
      </c>
      <c r="G48" s="125"/>
      <c r="H48" s="103">
        <f>'Gemensamma Tjänster'!AS32</f>
        <v>0</v>
      </c>
      <c r="I48" s="125"/>
      <c r="J48" s="126">
        <f>'Gemensamma Tjänster'!AS33</f>
        <v>0</v>
      </c>
    </row>
    <row r="49" spans="3:10" ht="15" hidden="1" customHeight="1" outlineLevel="1" x14ac:dyDescent="0.25">
      <c r="C49" s="117">
        <f>'Gemensamma Tjänster'!AT2</f>
        <v>0</v>
      </c>
      <c r="D49" s="124">
        <f>'Gemensamma Tjänster'!AT22</f>
        <v>0</v>
      </c>
      <c r="E49" s="125"/>
      <c r="F49" s="103">
        <f>'Gemensamma Tjänster'!AT31</f>
        <v>0</v>
      </c>
      <c r="G49" s="125"/>
      <c r="H49" s="103">
        <f>'Gemensamma Tjänster'!AT32</f>
        <v>0</v>
      </c>
      <c r="I49" s="125"/>
      <c r="J49" s="126">
        <f>'Gemensamma Tjänster'!AT33</f>
        <v>0</v>
      </c>
    </row>
    <row r="50" spans="3:10" ht="15" hidden="1" customHeight="1" outlineLevel="1" x14ac:dyDescent="0.25">
      <c r="C50" s="117">
        <f>'Gemensamma Tjänster'!AU2</f>
        <v>0</v>
      </c>
      <c r="D50" s="124">
        <f>'Gemensamma Tjänster'!AU22</f>
        <v>0</v>
      </c>
      <c r="E50" s="125"/>
      <c r="F50" s="103">
        <f>'Gemensamma Tjänster'!AU31</f>
        <v>0</v>
      </c>
      <c r="G50" s="125"/>
      <c r="H50" s="103">
        <f>'Gemensamma Tjänster'!AU32</f>
        <v>0</v>
      </c>
      <c r="I50" s="125"/>
      <c r="J50" s="126">
        <f>'Gemensamma Tjänster'!AU33</f>
        <v>0</v>
      </c>
    </row>
    <row r="51" spans="3:10" ht="15" hidden="1" customHeight="1" outlineLevel="1" x14ac:dyDescent="0.25">
      <c r="C51" s="117">
        <f>'Gemensamma Tjänster'!AV2</f>
        <v>0</v>
      </c>
      <c r="D51" s="124">
        <f>'Gemensamma Tjänster'!AV22</f>
        <v>0</v>
      </c>
      <c r="E51" s="125"/>
      <c r="F51" s="103">
        <f>'Gemensamma Tjänster'!AV31</f>
        <v>0</v>
      </c>
      <c r="G51" s="125"/>
      <c r="H51" s="103">
        <f>'Gemensamma Tjänster'!AV32</f>
        <v>0</v>
      </c>
      <c r="I51" s="125"/>
      <c r="J51" s="126">
        <f>'Gemensamma Tjänster'!AV33</f>
        <v>0</v>
      </c>
    </row>
    <row r="52" spans="3:10" ht="15" hidden="1" customHeight="1" outlineLevel="1" x14ac:dyDescent="0.25">
      <c r="C52" s="117">
        <f>'Gemensamma Tjänster'!AW2</f>
        <v>0</v>
      </c>
      <c r="D52" s="124">
        <f>'Gemensamma Tjänster'!AW22</f>
        <v>0</v>
      </c>
      <c r="E52" s="125"/>
      <c r="F52" s="103">
        <f>'Gemensamma Tjänster'!AW31</f>
        <v>0</v>
      </c>
      <c r="G52" s="125"/>
      <c r="H52" s="103">
        <f>'Gemensamma Tjänster'!AW32</f>
        <v>0</v>
      </c>
      <c r="I52" s="125"/>
      <c r="J52" s="126">
        <f>'Gemensamma Tjänster'!AW33</f>
        <v>0</v>
      </c>
    </row>
    <row r="53" spans="3:10" ht="15" hidden="1" customHeight="1" outlineLevel="1" x14ac:dyDescent="0.25">
      <c r="C53" s="117">
        <f>'Gemensamma Tjänster'!AX2</f>
        <v>0</v>
      </c>
      <c r="D53" s="124">
        <f>'Gemensamma Tjänster'!AX22</f>
        <v>0</v>
      </c>
      <c r="E53" s="125"/>
      <c r="F53" s="103">
        <f>'Gemensamma Tjänster'!AX31</f>
        <v>0</v>
      </c>
      <c r="G53" s="125"/>
      <c r="H53" s="103">
        <f>'Gemensamma Tjänster'!AX32</f>
        <v>0</v>
      </c>
      <c r="I53" s="125"/>
      <c r="J53" s="126">
        <f>'Gemensamma Tjänster'!AX33</f>
        <v>0</v>
      </c>
    </row>
    <row r="54" spans="3:10" ht="15" hidden="1" customHeight="1" outlineLevel="1" x14ac:dyDescent="0.25">
      <c r="C54" s="117">
        <f>'Gemensamma Tjänster'!AY2</f>
        <v>0</v>
      </c>
      <c r="D54" s="124">
        <f>'Gemensamma Tjänster'!AY22</f>
        <v>0</v>
      </c>
      <c r="E54" s="125"/>
      <c r="F54" s="103">
        <f>'Gemensamma Tjänster'!AY31</f>
        <v>0</v>
      </c>
      <c r="G54" s="125"/>
      <c r="H54" s="103">
        <f>'Gemensamma Tjänster'!AY32</f>
        <v>0</v>
      </c>
      <c r="I54" s="125"/>
      <c r="J54" s="126">
        <f>'Gemensamma Tjänster'!AY33</f>
        <v>0</v>
      </c>
    </row>
    <row r="55" spans="3:10" ht="15" hidden="1" customHeight="1" outlineLevel="1" thickBot="1" x14ac:dyDescent="0.3">
      <c r="C55" s="127">
        <f>'Gemensamma Tjänster'!AZ2</f>
        <v>0</v>
      </c>
      <c r="D55" s="128">
        <f>'Gemensamma Tjänster'!AZ22</f>
        <v>0</v>
      </c>
      <c r="E55" s="129"/>
      <c r="F55" s="104">
        <f>'Gemensamma Tjänster'!AZ31</f>
        <v>0</v>
      </c>
      <c r="G55" s="129"/>
      <c r="H55" s="104">
        <f>'Gemensamma Tjänster'!AZ32</f>
        <v>0</v>
      </c>
      <c r="I55" s="129"/>
      <c r="J55" s="130">
        <f>'Gemensamma Tjänster'!AZ33</f>
        <v>0</v>
      </c>
    </row>
    <row r="56" spans="3:10" hidden="1" outlineLevel="1" x14ac:dyDescent="0.25">
      <c r="C56" s="125"/>
      <c r="D56" s="124"/>
      <c r="E56" s="125"/>
      <c r="F56" s="125"/>
      <c r="G56" s="125"/>
      <c r="H56" s="125"/>
      <c r="I56" s="125"/>
      <c r="J56" s="125"/>
    </row>
    <row r="57" spans="3:10" ht="15.75" collapsed="1" thickBot="1" x14ac:dyDescent="0.3">
      <c r="C57" s="131"/>
      <c r="D57" s="132"/>
      <c r="E57" s="131"/>
      <c r="F57" s="131"/>
      <c r="G57" s="131"/>
      <c r="H57" s="131"/>
      <c r="I57" s="131"/>
      <c r="J57" s="131"/>
    </row>
    <row r="58" spans="3:10" ht="21" x14ac:dyDescent="0.25">
      <c r="C58" s="118" t="s">
        <v>35</v>
      </c>
      <c r="D58" s="119">
        <f>SUM(D59:D89)</f>
        <v>4274759.9808602901</v>
      </c>
      <c r="E58" s="120"/>
      <c r="F58" s="120" t="s">
        <v>43</v>
      </c>
      <c r="G58" s="120"/>
      <c r="H58" s="120"/>
      <c r="I58" s="120"/>
      <c r="J58" s="133"/>
    </row>
    <row r="59" spans="3:10" hidden="1" outlineLevel="1" x14ac:dyDescent="0.25">
      <c r="C59" s="117" t="str">
        <f>'Valbara Tjänster'!F1</f>
        <v>Händelseanalys (Nitha)</v>
      </c>
      <c r="D59" s="124">
        <f>'Valbara Tjänster'!F18</f>
        <v>162666.47445000001</v>
      </c>
      <c r="E59" s="125"/>
      <c r="F59" s="125" t="str">
        <f>'Valbara Tjänster'!F27</f>
        <v>Kvartal förskott</v>
      </c>
      <c r="G59" s="125"/>
      <c r="H59" s="125" t="str">
        <f>'Valbara Tjänster'!F28</f>
        <v>Dec,Mar,Jun,Sep</v>
      </c>
      <c r="I59" s="125"/>
      <c r="J59" s="126" t="str">
        <f>'Valbara Tjänster'!F29</f>
        <v>N/A</v>
      </c>
    </row>
    <row r="60" spans="3:10" ht="30" hidden="1" outlineLevel="1" x14ac:dyDescent="0.25">
      <c r="C60" s="117" t="str">
        <f>'Valbara Tjänster'!J1</f>
        <v>IAM IdP
(egna anslutningar)</v>
      </c>
      <c r="D60" s="124">
        <f>'Valbara Tjänster'!J18</f>
        <v>46120.35</v>
      </c>
      <c r="E60" s="125"/>
      <c r="F60" s="125" t="str">
        <f>'Valbara Tjänster'!J27</f>
        <v>Kvartal förskott</v>
      </c>
      <c r="G60" s="125"/>
      <c r="H60" s="125" t="str">
        <f>'Valbara Tjänster'!J28</f>
        <v>Dec,Mar,Jun,Sep</v>
      </c>
      <c r="I60" s="125"/>
      <c r="J60" s="126" t="str">
        <f>'Valbara Tjänster'!J29</f>
        <v>N/A</v>
      </c>
    </row>
    <row r="61" spans="3:10" hidden="1" outlineLevel="1" x14ac:dyDescent="0.25">
      <c r="C61" s="117" t="str">
        <f>'Valbara Tjänster'!N1</f>
        <v>Säkerhets-tjänster Logg, spärr &amp; samtycke</v>
      </c>
      <c r="D61" s="124">
        <f>'Valbara Tjänster'!N18</f>
        <v>46120.35</v>
      </c>
      <c r="E61" s="125"/>
      <c r="F61" s="125" t="str">
        <f>'Valbara Tjänster'!N27</f>
        <v>Kvartal förskott</v>
      </c>
      <c r="G61" s="125"/>
      <c r="H61" s="125" t="str">
        <f>'Valbara Tjänster'!N28</f>
        <v>Dec,Mar,Jun,Sep</v>
      </c>
      <c r="I61" s="125"/>
      <c r="J61" s="126" t="str">
        <f>'Valbara Tjänster'!N29</f>
        <v>N/A</v>
      </c>
    </row>
    <row r="62" spans="3:10" hidden="1" outlineLevel="1" x14ac:dyDescent="0.25">
      <c r="C62" s="117" t="str">
        <f>'Valbara Tjänster'!R1</f>
        <v>IAM Autentisering (egna anslutningar)</v>
      </c>
      <c r="D62" s="124">
        <f>'Valbara Tjänster'!R18</f>
        <v>0</v>
      </c>
      <c r="E62" s="125"/>
      <c r="F62" s="125" t="str">
        <f>'Valbara Tjänster'!R27</f>
        <v>Kvartal förskott</v>
      </c>
      <c r="G62" s="125"/>
      <c r="H62" s="125" t="str">
        <f>'Valbara Tjänster'!R28</f>
        <v>Dec,Mar,Jun,Sep</v>
      </c>
      <c r="I62" s="125"/>
      <c r="J62" s="126" t="str">
        <f>'Valbara Tjänster'!R29</f>
        <v>N/A</v>
      </c>
    </row>
    <row r="63" spans="3:10" hidden="1" outlineLevel="1" x14ac:dyDescent="0.25">
      <c r="C63" s="117" t="str">
        <f>'Valbara Tjänster'!V1</f>
        <v>Personuppgifts- tjänst</v>
      </c>
      <c r="D63" s="124">
        <f>'Valbara Tjänster'!V18</f>
        <v>46120.35</v>
      </c>
      <c r="E63" s="125"/>
      <c r="F63" s="125" t="str">
        <f>'Valbara Tjänster'!V27</f>
        <v>Kvartal förskott</v>
      </c>
      <c r="G63" s="125"/>
      <c r="H63" s="125" t="str">
        <f>'Valbara Tjänster'!V28</f>
        <v>Dec,Mar,Jun,Sep</v>
      </c>
      <c r="I63" s="125"/>
      <c r="J63" s="126" t="str">
        <f>'Valbara Tjänster'!V29</f>
        <v>N/A</v>
      </c>
    </row>
    <row r="64" spans="3:10" ht="45" hidden="1" outlineLevel="1" x14ac:dyDescent="0.25">
      <c r="C64" s="117" t="str">
        <f>'Valbara Tjänster'!Z1</f>
        <v xml:space="preserve">Formulär- hantering </v>
      </c>
      <c r="D64" s="124">
        <f>'Valbara Tjänster'!Z18</f>
        <v>180428.15916060001</v>
      </c>
      <c r="E64" s="125"/>
      <c r="F64" s="125" t="str">
        <f>'Valbara Tjänster'!Z27</f>
        <v>Prognos! Faktureras separat av tjänstens förvaltning. Kvartalsvis</v>
      </c>
      <c r="G64" s="125"/>
      <c r="H64" s="125" t="str">
        <f>'Valbara Tjänster'!Z28</f>
        <v>Dec,Mar,Jun,Sep</v>
      </c>
      <c r="I64" s="125"/>
      <c r="J64" s="126">
        <f>'Valbara Tjänster'!Z29</f>
        <v>2023</v>
      </c>
    </row>
    <row r="65" spans="3:10" hidden="1" outlineLevel="1" x14ac:dyDescent="0.25">
      <c r="C65" s="117" t="str">
        <f>'Valbara Tjänster'!AD1</f>
        <v xml:space="preserve">Ombudstjänsten </v>
      </c>
      <c r="D65" s="124">
        <f>'Valbara Tjänster'!AD18</f>
        <v>0</v>
      </c>
      <c r="E65" s="125"/>
      <c r="F65" s="125" t="str">
        <f>'Valbara Tjänster'!AD27</f>
        <v>Kvartal förskott</v>
      </c>
      <c r="G65" s="125"/>
      <c r="H65" s="125" t="str">
        <f>'Valbara Tjänster'!AD28</f>
        <v>Dec,Mar,Jun,Sep</v>
      </c>
      <c r="I65" s="125"/>
      <c r="J65" s="126" t="str">
        <f>'Valbara Tjänster'!AD29</f>
        <v>N/A</v>
      </c>
    </row>
    <row r="66" spans="3:10" ht="120" hidden="1" outlineLevel="1" x14ac:dyDescent="0.25">
      <c r="C66" s="117" t="str">
        <f>'Valbara Tjänster'!AH1</f>
        <v>Hjälpmedels-tjänsten abonnemang</v>
      </c>
      <c r="D66" s="124">
        <f>'Valbara Tjänster'!AH18</f>
        <v>50000</v>
      </c>
      <c r="E66" s="125"/>
      <c r="F66" s="125" t="str">
        <f>'Valbara Tjänster'!AH27</f>
        <v>Prognos! Faktureras kvartalsvis i förskott av förvaltning med volymsjusteringar i efterskott. Abonnemangspriset baseras på av kunden redovisad inköpsvolym. Tillkommer rörlig avgift enl. prislista på Inera.se</v>
      </c>
      <c r="G66" s="125"/>
      <c r="H66" s="125" t="str">
        <f>'Valbara Tjänster'!AH28</f>
        <v>Dec, Mar, Jun, Sep</v>
      </c>
      <c r="I66" s="125"/>
      <c r="J66" s="126" t="str">
        <f>'Valbara Tjänster'!AH29</f>
        <v>N/A</v>
      </c>
    </row>
    <row r="67" spans="3:10" ht="45" hidden="1" outlineLevel="1" x14ac:dyDescent="0.25">
      <c r="C67" s="117" t="str">
        <f>'Valbara Tjänster'!AL1</f>
        <v>E-klient</v>
      </c>
      <c r="D67" s="124">
        <f>'Valbara Tjänster'!AL18</f>
        <v>1226340</v>
      </c>
      <c r="E67" s="125"/>
      <c r="F67" s="125" t="str">
        <f>'Valbara Tjänster'!AL27</f>
        <v>Halvårsvis i efterskott av förvaltning. Volymbaserade priser</v>
      </c>
      <c r="G67" s="125"/>
      <c r="H67" s="125" t="str">
        <f>'Valbara Tjänster'!AL28</f>
        <v>Jun, Dec</v>
      </c>
      <c r="I67" s="125"/>
      <c r="J67" s="126" t="str">
        <f>'Valbara Tjänster'!AL29</f>
        <v>N/A</v>
      </c>
    </row>
    <row r="68" spans="3:10" ht="60" hidden="1" outlineLevel="1" x14ac:dyDescent="0.25">
      <c r="C68" s="117" t="str">
        <f>'Valbara Tjänster'!AP1</f>
        <v>Eira Licenser (innehåll)</v>
      </c>
      <c r="D68" s="124">
        <f>'Valbara Tjänster'!AP18</f>
        <v>1522274.6221933002</v>
      </c>
      <c r="E68" s="125"/>
      <c r="F68" s="125" t="str">
        <f>'Valbara Tjänster'!AP27</f>
        <v>Licenskostnaden fördelas solidariskt mellan landsting och regioner baserat på antal invånare.</v>
      </c>
      <c r="G68" s="125"/>
      <c r="H68" s="125" t="str">
        <f>'Valbara Tjänster'!AP28</f>
        <v>Årsvis engång i Dec</v>
      </c>
      <c r="I68" s="125"/>
      <c r="J68" s="126" t="str">
        <f>'Valbara Tjänster'!AP29</f>
        <v>N/A</v>
      </c>
    </row>
    <row r="69" spans="3:10" ht="30" hidden="1" outlineLevel="1" x14ac:dyDescent="0.25">
      <c r="C69" s="117" t="str">
        <f>'Valbara Tjänster'!AT1</f>
        <v>Informations- utlämning till kvalitetsregister</v>
      </c>
      <c r="D69" s="124">
        <f>'Valbara Tjänster'!AT18</f>
        <v>0</v>
      </c>
      <c r="E69" s="125"/>
      <c r="F69" s="125" t="str">
        <f>'Valbara Tjänster'!AT27</f>
        <v>Faktureras separat av tjänstens förvaltning</v>
      </c>
      <c r="G69" s="125"/>
      <c r="H69" s="125" t="str">
        <f>'Valbara Tjänster'!AT28</f>
        <v xml:space="preserve"> </v>
      </c>
      <c r="I69" s="125"/>
      <c r="J69" s="134" t="str">
        <f>'Valbara Tjänster'!AT29</f>
        <v>Ingen ab.fakturering</v>
      </c>
    </row>
    <row r="70" spans="3:10" hidden="1" outlineLevel="1" x14ac:dyDescent="0.25">
      <c r="C70" s="117" t="str">
        <f>'Valbara Tjänster'!AX1</f>
        <v>Säker Digital Kommunikation SDK Ny!</v>
      </c>
      <c r="D70" s="124">
        <f>'Valbara Tjänster'!AX18</f>
        <v>0</v>
      </c>
      <c r="E70" s="125"/>
      <c r="F70" s="125" t="str">
        <f>'Valbara Tjänster'!AX27</f>
        <v>Ingen abonnemangsfakt 2023</v>
      </c>
      <c r="G70" s="125"/>
      <c r="H70" s="125">
        <f>'Valbara Tjänster'!AX28</f>
        <v>0</v>
      </c>
      <c r="I70" s="125"/>
      <c r="J70" s="126">
        <f>'Valbara Tjänster'!AX29</f>
        <v>0</v>
      </c>
    </row>
    <row r="71" spans="3:10" hidden="1" outlineLevel="1" x14ac:dyDescent="0.25">
      <c r="C71" s="117" t="str">
        <f>'Valbara Tjänster'!BB1</f>
        <v>Bild i 1177 på telefon</v>
      </c>
      <c r="D71" s="124">
        <f>'Valbara Tjänster'!BB18</f>
        <v>229136.35274599999</v>
      </c>
      <c r="E71" s="125"/>
      <c r="F71" s="125" t="str">
        <f>'Valbara Tjänster'!BB27</f>
        <v>Kvartal förskott</v>
      </c>
      <c r="G71" s="125"/>
      <c r="H71" s="125" t="str">
        <f>'Valbara Tjänster'!BB28</f>
        <v>Dec,Mar,Jun,Sep</v>
      </c>
      <c r="I71" s="125"/>
      <c r="J71" s="126" t="str">
        <f>'Valbara Tjänster'!BB29</f>
        <v>N/A</v>
      </c>
    </row>
    <row r="72" spans="3:10" hidden="1" outlineLevel="1" x14ac:dyDescent="0.25">
      <c r="C72" s="117" t="str">
        <f>'Valbara Tjänster'!BF1</f>
        <v>Video i 1177 på telefon</v>
      </c>
      <c r="D72" s="124">
        <f>'Valbara Tjänster'!BF18</f>
        <v>0</v>
      </c>
      <c r="E72" s="125"/>
      <c r="F72" s="125" t="str">
        <f>'Valbara Tjänster'!BF27</f>
        <v>Kvartal förskott</v>
      </c>
      <c r="G72" s="125"/>
      <c r="H72" s="125" t="str">
        <f>'Valbara Tjänster'!BF28</f>
        <v>Dec,Mar,Jun,Sep</v>
      </c>
      <c r="I72" s="125"/>
      <c r="J72" s="126" t="str">
        <f>'Valbara Tjänster'!BF29</f>
        <v>N/A</v>
      </c>
    </row>
    <row r="73" spans="3:10" hidden="1" outlineLevel="1" x14ac:dyDescent="0.25">
      <c r="C73" s="117" t="str">
        <f>'Valbara Tjänster'!BJ1</f>
        <v>Utbudstjänsten</v>
      </c>
      <c r="D73" s="124">
        <f>'Valbara Tjänster'!BJ18</f>
        <v>220469.13985189999</v>
      </c>
      <c r="E73" s="125"/>
      <c r="F73" s="125" t="str">
        <f>'Valbara Tjänster'!BJ27</f>
        <v>Kvartal förskott</v>
      </c>
      <c r="G73" s="125"/>
      <c r="H73" s="125" t="str">
        <f>'Valbara Tjänster'!BJ28</f>
        <v>Dec,Mar,Jun,Sep</v>
      </c>
      <c r="I73" s="125"/>
      <c r="J73" s="126" t="str">
        <f>'Valbara Tjänster'!BJ29</f>
        <v>N/A</v>
      </c>
    </row>
    <row r="74" spans="3:10" hidden="1" outlineLevel="1" x14ac:dyDescent="0.25">
      <c r="C74" s="117" t="str">
        <f>'Valbara Tjänster'!BN1</f>
        <v>Statistiktjänst Organisations-statistik</v>
      </c>
      <c r="D74" s="124">
        <f>'Valbara Tjänster'!BN18</f>
        <v>40207.721129999998</v>
      </c>
      <c r="E74" s="125"/>
      <c r="F74" s="125" t="str">
        <f>'Valbara Tjänster'!BN27</f>
        <v>Kvartal förskott</v>
      </c>
      <c r="G74" s="125"/>
      <c r="H74" s="125" t="str">
        <f>'Valbara Tjänster'!BN28</f>
        <v>Dec,Mar,Jun,Sep</v>
      </c>
      <c r="I74" s="125"/>
      <c r="J74" s="126" t="str">
        <f>'Valbara Tjänster'!BN29</f>
        <v>N/A</v>
      </c>
    </row>
    <row r="75" spans="3:10" s="101" customFormat="1" ht="45" hidden="1" outlineLevel="1" x14ac:dyDescent="0.25">
      <c r="C75" s="117" t="str">
        <f>'Valbara Tjänster'!BR1</f>
        <v xml:space="preserve">1177 Inkorg </v>
      </c>
      <c r="D75" s="124">
        <f>'Valbara Tjänster'!BR18</f>
        <v>0</v>
      </c>
      <c r="E75" s="125"/>
      <c r="F75" s="103" t="str">
        <f>'Valbara Tjänster'!BR27</f>
        <v>Volymsbaserad. Faktureras av förvaltning kvartalsvis efterskott</v>
      </c>
      <c r="G75" s="125"/>
      <c r="H75" s="103">
        <f>'Valbara Tjänster'!BR28</f>
        <v>0</v>
      </c>
      <c r="I75" s="125"/>
      <c r="J75" s="256">
        <f>'Valbara Tjänster'!BR29</f>
        <v>0</v>
      </c>
    </row>
    <row r="76" spans="3:10" s="101" customFormat="1" hidden="1" outlineLevel="1" x14ac:dyDescent="0.25">
      <c r="C76" s="117" t="str">
        <f>'Valbara Tjänster'!BV1</f>
        <v>Svevac (prel. Avser halvår)</v>
      </c>
      <c r="D76" s="124">
        <f>'Valbara Tjänster'!BV18</f>
        <v>0</v>
      </c>
      <c r="E76" s="125"/>
      <c r="F76" s="103" t="str">
        <f>'Valbara Tjänster'!BV27</f>
        <v>Prel. Engång förskott 2023</v>
      </c>
      <c r="G76" s="125"/>
      <c r="H76" s="103" t="str">
        <f>'Valbara Tjänster'!BV28</f>
        <v>Dec,Mars</v>
      </c>
      <c r="I76" s="125"/>
      <c r="J76" s="256" t="str">
        <f>'Valbara Tjänster'!BV29</f>
        <v>Avslutas halvår 2023</v>
      </c>
    </row>
    <row r="77" spans="3:10" s="101" customFormat="1" ht="30" hidden="1" outlineLevel="1" x14ac:dyDescent="0.25">
      <c r="C77" s="117" t="str">
        <f>'Valbara Tjänster'!BZ1</f>
        <v>Digitalt möte</v>
      </c>
      <c r="D77" s="124">
        <f>'Valbara Tjänster'!BZ18</f>
        <v>0</v>
      </c>
      <c r="E77" s="125"/>
      <c r="F77" s="103" t="str">
        <f>'Valbara Tjänster'!BZ27</f>
        <v>Volym. Faktureras av förvaltning</v>
      </c>
      <c r="G77" s="125"/>
      <c r="H77" s="103">
        <f>'Valbara Tjänster'!BZ28</f>
        <v>0</v>
      </c>
      <c r="I77" s="125"/>
      <c r="J77" s="256">
        <f>'Valbara Tjänster'!BZ29</f>
        <v>0</v>
      </c>
    </row>
    <row r="78" spans="3:10" s="101" customFormat="1" hidden="1" outlineLevel="1" x14ac:dyDescent="0.25">
      <c r="C78" s="117" t="str">
        <f>'Valbara Tjänster'!CD1</f>
        <v>Video och distans Infrastruktur</v>
      </c>
      <c r="D78" s="124">
        <f>'Valbara Tjänster'!CD18</f>
        <v>105166.76132849</v>
      </c>
      <c r="E78" s="125"/>
      <c r="F78" s="103" t="str">
        <f>'Valbara Tjänster'!CD27</f>
        <v>Kvartal förskott</v>
      </c>
      <c r="G78" s="125"/>
      <c r="H78" s="103" t="str">
        <f>'Valbara Tjänster'!CD28</f>
        <v>Dec,Mar,Jun,Sep</v>
      </c>
      <c r="I78" s="125"/>
      <c r="J78" s="256" t="str">
        <f>'Valbara Tjänster'!CD29</f>
        <v>N/A</v>
      </c>
    </row>
    <row r="79" spans="3:10" s="101" customFormat="1" hidden="1" outlineLevel="1" x14ac:dyDescent="0.25">
      <c r="C79" s="117" t="str">
        <f>'Valbara Tjänster'!CH1</f>
        <v>Video &amp; distans Flerpartsmöte</v>
      </c>
      <c r="D79" s="124">
        <f>'Valbara Tjänster'!CH18</f>
        <v>0</v>
      </c>
      <c r="E79" s="125"/>
      <c r="F79" s="103" t="str">
        <f>'Valbara Tjänster'!CH27</f>
        <v>Kvartal förskott</v>
      </c>
      <c r="G79" s="125"/>
      <c r="H79" s="103" t="str">
        <f>'Valbara Tjänster'!CH28</f>
        <v>Dec,Mar,Jun,Sep</v>
      </c>
      <c r="I79" s="125"/>
      <c r="J79" s="256" t="str">
        <f>'Valbara Tjänster'!CH29</f>
        <v>N/A</v>
      </c>
    </row>
    <row r="80" spans="3:10" s="101" customFormat="1" hidden="1" outlineLevel="1" x14ac:dyDescent="0.25">
      <c r="C80" s="117" t="str">
        <f>'Valbara Tjänster'!CL1</f>
        <v xml:space="preserve">Egen provhantering </v>
      </c>
      <c r="D80" s="124">
        <f>'Valbara Tjänster'!CL18</f>
        <v>399709.7</v>
      </c>
      <c r="E80" s="125"/>
      <c r="F80" s="103" t="str">
        <f>'Valbara Tjänster'!CL27</f>
        <v>Kvartal förskott</v>
      </c>
      <c r="G80" s="125"/>
      <c r="H80" s="103" t="str">
        <f>'Valbara Tjänster'!CL28</f>
        <v>Dec,Mar,Jun,Sep</v>
      </c>
      <c r="I80" s="125"/>
      <c r="J80" s="256" t="str">
        <f>'Valbara Tjänster'!CL29</f>
        <v>N/A</v>
      </c>
    </row>
    <row r="81" spans="3:10" s="101" customFormat="1" hidden="1" outlineLevel="1" x14ac:dyDescent="0.25">
      <c r="C81" s="117" t="str">
        <f>'Valbara Tjänster'!CP1</f>
        <v>Symtombedöm-ning och hänvisning Förvaltning</v>
      </c>
      <c r="D81" s="124">
        <f>'Valbara Tjänster'!CP18</f>
        <v>0</v>
      </c>
      <c r="E81" s="125"/>
      <c r="F81" s="103" t="str">
        <f>'Valbara Tjänster'!CP27</f>
        <v>Pris ej fastställt</v>
      </c>
      <c r="G81" s="125"/>
      <c r="H81" s="103">
        <f>'Valbara Tjänster'!CP28</f>
        <v>0</v>
      </c>
      <c r="I81" s="125"/>
      <c r="J81" s="256">
        <f>'Valbara Tjänster'!CP29</f>
        <v>0</v>
      </c>
    </row>
    <row r="82" spans="3:10" s="101" customFormat="1" hidden="1" outlineLevel="1" x14ac:dyDescent="0.25">
      <c r="C82" s="117" t="str">
        <f>'Valbara Tjänster'!CT1</f>
        <v>Beställning läkemedelsnära produkter</v>
      </c>
      <c r="D82" s="124">
        <f>'Valbara Tjänster'!CT18</f>
        <v>0</v>
      </c>
      <c r="E82" s="125"/>
      <c r="F82" s="103" t="str">
        <f>'Valbara Tjänster'!CT27</f>
        <v>Pris ej fastställt</v>
      </c>
      <c r="G82" s="125"/>
      <c r="H82" s="103">
        <f>'Valbara Tjänster'!CT28</f>
        <v>0</v>
      </c>
      <c r="I82" s="125"/>
      <c r="J82" s="256">
        <f>'Valbara Tjänster'!CT29</f>
        <v>0</v>
      </c>
    </row>
    <row r="83" spans="3:10" s="101" customFormat="1" hidden="1" outlineLevel="1" x14ac:dyDescent="0.25">
      <c r="C83" s="117" t="str">
        <f>'Valbara Tjänster'!CX1</f>
        <v>Net-Id</v>
      </c>
      <c r="D83" s="124">
        <f>'Valbara Tjänster'!CX18</f>
        <v>0</v>
      </c>
      <c r="E83" s="125"/>
      <c r="F83" s="103" t="str">
        <f>'Valbara Tjänster'!CX27</f>
        <v>Väntar på avsiktsförklaring</v>
      </c>
      <c r="G83" s="125"/>
      <c r="H83" s="103">
        <f>'Valbara Tjänster'!CX28</f>
        <v>0</v>
      </c>
      <c r="I83" s="125"/>
      <c r="J83" s="256">
        <f>'Valbara Tjänster'!CX29</f>
        <v>0</v>
      </c>
    </row>
    <row r="84" spans="3:10" s="101" customFormat="1" hidden="1" outlineLevel="1" x14ac:dyDescent="0.25">
      <c r="C84" s="117">
        <f>'Valbara Tjänster'!DB1</f>
        <v>0</v>
      </c>
      <c r="D84" s="124">
        <f>'Valbara Tjänster'!DB18</f>
        <v>0</v>
      </c>
      <c r="E84" s="125"/>
      <c r="F84" s="103">
        <f>'Valbara Tjänster'!DB27</f>
        <v>0</v>
      </c>
      <c r="G84" s="125"/>
      <c r="H84" s="103">
        <f>'Valbara Tjänster'!DB28</f>
        <v>0</v>
      </c>
      <c r="I84" s="125"/>
      <c r="J84" s="256">
        <f>'Valbara Tjänster'!DB29</f>
        <v>0</v>
      </c>
    </row>
    <row r="85" spans="3:10" s="101" customFormat="1" hidden="1" outlineLevel="1" x14ac:dyDescent="0.25">
      <c r="C85" s="117">
        <f>'Valbara Tjänster'!DF1</f>
        <v>0</v>
      </c>
      <c r="D85" s="124">
        <f>'Valbara Tjänster'!DF18</f>
        <v>0</v>
      </c>
      <c r="E85" s="125"/>
      <c r="F85" s="103">
        <f>'Valbara Tjänster'!DF27</f>
        <v>0</v>
      </c>
      <c r="G85" s="125"/>
      <c r="H85" s="103">
        <f>'Valbara Tjänster'!DF28</f>
        <v>0</v>
      </c>
      <c r="I85" s="125"/>
      <c r="J85" s="256">
        <f>'Valbara Tjänster'!DF29</f>
        <v>0</v>
      </c>
    </row>
    <row r="86" spans="3:10" s="101" customFormat="1" hidden="1" outlineLevel="1" x14ac:dyDescent="0.25">
      <c r="C86" s="117">
        <f>'Valbara Tjänster'!DJ1</f>
        <v>0</v>
      </c>
      <c r="D86" s="124">
        <f>'Valbara Tjänster'!DJ18</f>
        <v>0</v>
      </c>
      <c r="E86" s="125"/>
      <c r="F86" s="103">
        <f>'Valbara Tjänster'!DN27</f>
        <v>0</v>
      </c>
      <c r="G86" s="125"/>
      <c r="H86" s="103">
        <f>'Valbara Tjänster'!DJ28</f>
        <v>0</v>
      </c>
      <c r="I86" s="125"/>
      <c r="J86" s="256">
        <f>'Valbara Tjänster'!DJ29</f>
        <v>0</v>
      </c>
    </row>
    <row r="87" spans="3:10" s="101" customFormat="1" hidden="1" outlineLevel="1" x14ac:dyDescent="0.25">
      <c r="C87" s="117">
        <f>'Valbara Tjänster'!DN1</f>
        <v>0</v>
      </c>
      <c r="D87" s="124">
        <f>'Valbara Tjänster'!DN18</f>
        <v>0</v>
      </c>
      <c r="E87" s="125"/>
      <c r="F87" s="103">
        <f>'Valbara Tjänster'!DN27</f>
        <v>0</v>
      </c>
      <c r="G87" s="125"/>
      <c r="H87" s="103">
        <f>'Valbara Tjänster'!DN28</f>
        <v>0</v>
      </c>
      <c r="I87" s="125"/>
      <c r="J87" s="256">
        <f>'Valbara Tjänster'!DN29</f>
        <v>0</v>
      </c>
    </row>
    <row r="88" spans="3:10" s="101" customFormat="1" hidden="1" outlineLevel="1" x14ac:dyDescent="0.25">
      <c r="C88" s="117">
        <f>'Valbara Tjänster'!DR1</f>
        <v>0</v>
      </c>
      <c r="D88" s="124">
        <f>'Valbara Tjänster'!DR18</f>
        <v>0</v>
      </c>
      <c r="E88" s="125"/>
      <c r="F88" s="103">
        <f>'Valbara Tjänster'!DR27</f>
        <v>0</v>
      </c>
      <c r="G88" s="125"/>
      <c r="H88" s="103">
        <f>'Valbara Tjänster'!DR28</f>
        <v>0</v>
      </c>
      <c r="I88" s="125"/>
      <c r="J88" s="256">
        <f>'Valbara Tjänster'!DR29</f>
        <v>0</v>
      </c>
    </row>
    <row r="89" spans="3:10" s="101" customFormat="1" ht="15.75" hidden="1" outlineLevel="1" thickBot="1" x14ac:dyDescent="0.3">
      <c r="C89" s="127">
        <f>'Valbara Tjänster'!DV1</f>
        <v>0</v>
      </c>
      <c r="D89" s="128">
        <f>'Valbara Tjänster'!DV18</f>
        <v>0</v>
      </c>
      <c r="E89" s="129"/>
      <c r="F89" s="104">
        <f>'Valbara Tjänster'!DV27</f>
        <v>0</v>
      </c>
      <c r="G89" s="129"/>
      <c r="H89" s="104">
        <f>'Valbara Tjänster'!DV28</f>
        <v>0</v>
      </c>
      <c r="I89" s="129"/>
      <c r="J89" s="257">
        <f>'Valbara Tjänster'!DV29</f>
        <v>0</v>
      </c>
    </row>
    <row r="90" spans="3:10" hidden="1" outlineLevel="1" x14ac:dyDescent="0.25">
      <c r="C90" s="125"/>
      <c r="D90" s="124"/>
      <c r="E90" s="125"/>
      <c r="F90" s="125"/>
      <c r="G90" s="125"/>
      <c r="H90" s="125"/>
      <c r="I90" s="125"/>
      <c r="J90" s="125"/>
    </row>
    <row r="91" spans="3:10" ht="15.75" collapsed="1" thickBot="1" x14ac:dyDescent="0.3">
      <c r="C91" s="131"/>
      <c r="D91" s="131"/>
      <c r="E91" s="131"/>
      <c r="F91" s="131"/>
      <c r="G91" s="131"/>
      <c r="H91" s="131"/>
      <c r="I91" s="131"/>
      <c r="J91" s="131"/>
    </row>
    <row r="92" spans="3:10" ht="21" x14ac:dyDescent="0.25">
      <c r="C92" s="118" t="s">
        <v>62</v>
      </c>
      <c r="D92" s="119">
        <f>SUM(D93:D113)</f>
        <v>1766653.1371385346</v>
      </c>
      <c r="E92" s="120"/>
      <c r="F92" s="102" t="s">
        <v>43</v>
      </c>
      <c r="G92" s="121"/>
      <c r="H92" s="135"/>
      <c r="I92" s="120"/>
      <c r="J92" s="133"/>
    </row>
    <row r="93" spans="3:10" ht="13.5" hidden="1" customHeight="1" outlineLevel="1" x14ac:dyDescent="0.25">
      <c r="C93" s="117" t="str">
        <f>'Gemensamma i utveckling'!C1</f>
        <v>Utvecklingsram 2022</v>
      </c>
      <c r="D93" s="124">
        <f>'Gemensamma i utveckling'!C21</f>
        <v>1324989.852853901</v>
      </c>
      <c r="E93" s="125"/>
      <c r="F93" s="103" t="str">
        <f>'Gemensamma i utveckling'!C30</f>
        <v xml:space="preserve">Faktureras i januari för helår 2022 </v>
      </c>
      <c r="G93" s="125"/>
      <c r="H93" s="125" t="str">
        <f>'Gemensamma i utveckling'!C31</f>
        <v>Engång</v>
      </c>
      <c r="I93" s="125"/>
      <c r="J93" s="126" t="str">
        <f>'Gemensamma i utveckling'!C32</f>
        <v>Januari</v>
      </c>
    </row>
    <row r="94" spans="3:10" ht="13.5" hidden="1" customHeight="1" outlineLevel="1" x14ac:dyDescent="0.25">
      <c r="C94" s="117" t="str">
        <f>'Gemensamma i utveckling'!D1</f>
        <v>Utveckling/förvaltning tidbokings-tjänst 1177</v>
      </c>
      <c r="D94" s="124">
        <f>'Gemensamma i utveckling'!D21</f>
        <v>441663.28428463364</v>
      </c>
      <c r="E94" s="125"/>
      <c r="F94" s="103" t="str">
        <f>'Gemensamma i utveckling'!D30</f>
        <v>Kvartal förskott</v>
      </c>
      <c r="G94" s="125"/>
      <c r="H94" s="125" t="str">
        <f>'Gemensamma i utveckling'!D31</f>
        <v>Dec,Mar,Jun,Sep</v>
      </c>
      <c r="I94" s="125"/>
      <c r="J94" s="126" t="str">
        <f>'Gemensamma i utveckling'!D32</f>
        <v>Pausad fakt. Avs. förkl. Retro senare 2023</v>
      </c>
    </row>
    <row r="95" spans="3:10" ht="13.5" hidden="1" customHeight="1" outlineLevel="1" x14ac:dyDescent="0.25">
      <c r="C95" s="117" t="str">
        <f>'Gemensamma i utveckling'!E1</f>
        <v>Fortsatt utveckling SITHS</v>
      </c>
      <c r="D95" s="124">
        <f>'Gemensamma i utveckling'!E21</f>
        <v>0</v>
      </c>
      <c r="E95" s="125"/>
      <c r="F95" s="116" t="str">
        <f>'Gemensamma i utveckling'!E30</f>
        <v>Ingen fakt 2023</v>
      </c>
      <c r="G95" s="125"/>
      <c r="H95" s="136" t="str">
        <f>'Gemensamma i utveckling'!E31</f>
        <v xml:space="preserve"> -</v>
      </c>
      <c r="I95" s="125"/>
      <c r="J95" s="134" t="str">
        <f>'Gemensamma i utveckling'!E32</f>
        <v xml:space="preserve"> -</v>
      </c>
    </row>
    <row r="96" spans="3:10" ht="13.5" hidden="1" customHeight="1" outlineLevel="1" x14ac:dyDescent="0.25">
      <c r="C96" s="117" t="str">
        <f>'Gemensamma i utveckling'!F1</f>
        <v>Pascal NLL-anpassning</v>
      </c>
      <c r="D96" s="124">
        <f>'Gemensamma i utveckling'!F21</f>
        <v>0</v>
      </c>
      <c r="E96" s="125"/>
      <c r="F96" s="103" t="str">
        <f>'Gemensamma i utveckling'!F30</f>
        <v>Ingen fakt 2023</v>
      </c>
      <c r="G96" s="125"/>
      <c r="H96" s="125" t="str">
        <f>'Gemensamma i utveckling'!F31</f>
        <v xml:space="preserve"> -</v>
      </c>
      <c r="I96" s="125"/>
      <c r="J96" s="126" t="str">
        <f>'Gemensamma i utveckling'!F32</f>
        <v xml:space="preserve"> -</v>
      </c>
    </row>
    <row r="97" spans="3:10" ht="13.5" hidden="1" customHeight="1" outlineLevel="1" x14ac:dyDescent="0.25">
      <c r="C97" s="117" t="str">
        <f>'Gemensamma i utveckling'!G1</f>
        <v>Utbyte av Säkerhetstj.</v>
      </c>
      <c r="D97" s="124">
        <f>'Gemensamma i utveckling'!G21</f>
        <v>0</v>
      </c>
      <c r="E97" s="125"/>
      <c r="F97" s="103" t="str">
        <f>'Gemensamma i utveckling'!G30</f>
        <v>Ingen fakt 2023</v>
      </c>
      <c r="G97" s="125"/>
      <c r="H97" s="125" t="str">
        <f>'Gemensamma i utveckling'!G31</f>
        <v xml:space="preserve"> -</v>
      </c>
      <c r="I97" s="125"/>
      <c r="J97" s="126" t="str">
        <f>'Gemensamma i utveckling'!G32</f>
        <v xml:space="preserve"> -</v>
      </c>
    </row>
    <row r="98" spans="3:10" ht="13.5" hidden="1" customHeight="1" outlineLevel="1" x14ac:dyDescent="0.25">
      <c r="C98" s="117" t="str">
        <f>'Gemensamma i utveckling'!H1</f>
        <v>Ny katalogtjänst HSA</v>
      </c>
      <c r="D98" s="124">
        <f>'Gemensamma i utveckling'!H21</f>
        <v>0</v>
      </c>
      <c r="E98" s="125"/>
      <c r="F98" s="103" t="str">
        <f>'Gemensamma i utveckling'!H30</f>
        <v>Ingen fakt 2023</v>
      </c>
      <c r="G98" s="125"/>
      <c r="H98" s="125" t="str">
        <f>'Gemensamma i utveckling'!H31</f>
        <v xml:space="preserve"> -</v>
      </c>
      <c r="I98" s="125"/>
      <c r="J98" s="126" t="str">
        <f>'Gemensamma i utveckling'!H32</f>
        <v xml:space="preserve"> -</v>
      </c>
    </row>
    <row r="99" spans="3:10" s="101" customFormat="1" ht="13.5" hidden="1" customHeight="1" outlineLevel="1" x14ac:dyDescent="0.25">
      <c r="C99" s="117" t="str">
        <f>'Gemensamma i utveckling'!I1</f>
        <v>Journalen &amp; NPÖ plattformsutv.</v>
      </c>
      <c r="D99" s="124">
        <f>'Gemensamma i utveckling'!I21</f>
        <v>0</v>
      </c>
      <c r="E99" s="125"/>
      <c r="F99" s="103" t="str">
        <f>'Gemensamma i utveckling'!I30</f>
        <v>Ingen fakt 2023</v>
      </c>
      <c r="G99" s="125"/>
      <c r="H99" s="95" t="str">
        <f>'Gemensamma i utveckling'!I31</f>
        <v xml:space="preserve"> -</v>
      </c>
      <c r="I99" s="125"/>
      <c r="J99" s="259" t="str">
        <f>'Gemensamma i utveckling'!I32</f>
        <v xml:space="preserve"> -</v>
      </c>
    </row>
    <row r="100" spans="3:10" s="101" customFormat="1" ht="13.5" hidden="1" customHeight="1" outlineLevel="1" x14ac:dyDescent="0.25">
      <c r="C100" s="117" t="str">
        <f>'Gemensamma i utveckling'!J1</f>
        <v xml:space="preserve">Hitta och jämför hjälpmedel på 1177 </v>
      </c>
      <c r="D100" s="124">
        <f>'Gemensamma i utveckling'!J21</f>
        <v>0</v>
      </c>
      <c r="E100" s="125"/>
      <c r="F100" s="103" t="str">
        <f>'Gemensamma i utveckling'!J30</f>
        <v>Ingen avs.förkl. Sannolikt finansiering utv.ram</v>
      </c>
      <c r="G100" s="125"/>
      <c r="H100" s="258" t="str">
        <f>'Gemensamma i utveckling'!J31</f>
        <v xml:space="preserve"> -</v>
      </c>
      <c r="I100" s="125"/>
      <c r="J100" s="259" t="str">
        <f>'Gemensamma i utveckling'!J32</f>
        <v xml:space="preserve"> -</v>
      </c>
    </row>
    <row r="101" spans="3:10" s="101" customFormat="1" ht="13.5" hidden="1" customHeight="1" outlineLevel="1" x14ac:dyDescent="0.25">
      <c r="C101" s="117" t="str">
        <f>'Gemensamma i utveckling'!K1</f>
        <v>Självbetjäning Hjälpmedel Via 1177</v>
      </c>
      <c r="D101" s="124">
        <f>'Gemensamma i utveckling'!K21</f>
        <v>0</v>
      </c>
      <c r="E101" s="125"/>
      <c r="F101" s="103" t="str">
        <f>'Gemensamma i utveckling'!K30</f>
        <v>Väntar på avsiktsförklaring</v>
      </c>
      <c r="G101" s="125"/>
      <c r="H101" s="258">
        <f>'Gemensamma i utveckling'!K31</f>
        <v>0</v>
      </c>
      <c r="I101" s="125"/>
      <c r="J101" s="259" t="str">
        <f>'Gemensamma i utveckling'!K32</f>
        <v xml:space="preserve"> -</v>
      </c>
    </row>
    <row r="102" spans="3:10" s="101" customFormat="1" ht="13.5" hidden="1" customHeight="1" outlineLevel="1" x14ac:dyDescent="0.25">
      <c r="C102" s="117">
        <f>'Gemensamma i utveckling'!L1</f>
        <v>0</v>
      </c>
      <c r="D102" s="124">
        <f>'Gemensamma i utveckling'!L21</f>
        <v>0</v>
      </c>
      <c r="E102" s="125"/>
      <c r="F102" s="103">
        <f>'Gemensamma i utveckling'!L30</f>
        <v>0</v>
      </c>
      <c r="G102" s="125"/>
      <c r="H102" s="258">
        <f>'Gemensamma i utveckling'!L31</f>
        <v>0</v>
      </c>
      <c r="I102" s="125"/>
      <c r="J102" s="259">
        <f>'Gemensamma i utveckling'!L32</f>
        <v>0</v>
      </c>
    </row>
    <row r="103" spans="3:10" s="101" customFormat="1" ht="13.5" hidden="1" customHeight="1" outlineLevel="1" x14ac:dyDescent="0.25">
      <c r="C103" s="117">
        <f>'Gemensamma i utveckling'!M1</f>
        <v>0</v>
      </c>
      <c r="D103" s="124">
        <f>'Gemensamma i utveckling'!M21</f>
        <v>0</v>
      </c>
      <c r="E103" s="125"/>
      <c r="F103" s="103">
        <f>'Gemensamma i utveckling'!M30</f>
        <v>0</v>
      </c>
      <c r="G103" s="125"/>
      <c r="H103" s="258">
        <f>'Gemensamma i utveckling'!M31</f>
        <v>0</v>
      </c>
      <c r="I103" s="125"/>
      <c r="J103" s="259">
        <f>'Gemensamma i utveckling'!M32</f>
        <v>0</v>
      </c>
    </row>
    <row r="104" spans="3:10" s="101" customFormat="1" ht="13.5" hidden="1" customHeight="1" outlineLevel="1" x14ac:dyDescent="0.25">
      <c r="C104" s="117">
        <f>'Gemensamma i utveckling'!N1</f>
        <v>0</v>
      </c>
      <c r="D104" s="124">
        <f>'Gemensamma i utveckling'!N21</f>
        <v>0</v>
      </c>
      <c r="E104" s="125"/>
      <c r="F104" s="103">
        <f>'Gemensamma i utveckling'!N30</f>
        <v>0</v>
      </c>
      <c r="G104" s="125"/>
      <c r="H104" s="258">
        <f>'Gemensamma i utveckling'!N31</f>
        <v>0</v>
      </c>
      <c r="I104" s="125"/>
      <c r="J104" s="259">
        <f>'Gemensamma i utveckling'!N32</f>
        <v>0</v>
      </c>
    </row>
    <row r="105" spans="3:10" s="101" customFormat="1" ht="13.5" hidden="1" customHeight="1" outlineLevel="1" x14ac:dyDescent="0.25">
      <c r="C105" s="117">
        <f>'Gemensamma i utveckling'!O1</f>
        <v>0</v>
      </c>
      <c r="D105" s="124">
        <f>'Gemensamma i utveckling'!O21</f>
        <v>0</v>
      </c>
      <c r="E105" s="125"/>
      <c r="F105" s="103">
        <f>'Gemensamma i utveckling'!O30</f>
        <v>0</v>
      </c>
      <c r="G105" s="125"/>
      <c r="H105" s="258">
        <f>'Gemensamma i utveckling'!O31</f>
        <v>0</v>
      </c>
      <c r="I105" s="125"/>
      <c r="J105" s="259">
        <f>'Gemensamma i utveckling'!O32</f>
        <v>0</v>
      </c>
    </row>
    <row r="106" spans="3:10" s="101" customFormat="1" ht="13.5" hidden="1" customHeight="1" outlineLevel="1" x14ac:dyDescent="0.25">
      <c r="C106" s="117">
        <f>'Gemensamma i utveckling'!P1</f>
        <v>0</v>
      </c>
      <c r="D106" s="124">
        <f>'Gemensamma i utveckling'!P21</f>
        <v>0</v>
      </c>
      <c r="E106" s="125"/>
      <c r="F106" s="103">
        <f>'Gemensamma i utveckling'!P30</f>
        <v>0</v>
      </c>
      <c r="G106" s="125"/>
      <c r="H106" s="258">
        <f>'Gemensamma i utveckling'!P31</f>
        <v>0</v>
      </c>
      <c r="I106" s="125"/>
      <c r="J106" s="259">
        <f>'Gemensamma i utveckling'!P32</f>
        <v>0</v>
      </c>
    </row>
    <row r="107" spans="3:10" s="101" customFormat="1" ht="13.5" hidden="1" customHeight="1" outlineLevel="1" x14ac:dyDescent="0.25">
      <c r="C107" s="117">
        <f>'Gemensamma i utveckling'!Q1</f>
        <v>0</v>
      </c>
      <c r="D107" s="124">
        <f>'Gemensamma i utveckling'!Q21</f>
        <v>0</v>
      </c>
      <c r="E107" s="125"/>
      <c r="F107" s="103">
        <f>'Gemensamma i utveckling'!Q30</f>
        <v>0</v>
      </c>
      <c r="G107" s="125"/>
      <c r="H107" s="258">
        <f>'Gemensamma i utveckling'!Q31</f>
        <v>0</v>
      </c>
      <c r="I107" s="125"/>
      <c r="J107" s="259">
        <f>'Gemensamma i utveckling'!Q32</f>
        <v>0</v>
      </c>
    </row>
    <row r="108" spans="3:10" s="101" customFormat="1" ht="13.5" hidden="1" customHeight="1" outlineLevel="1" x14ac:dyDescent="0.25">
      <c r="C108" s="117">
        <f>'Gemensamma i utveckling'!R1</f>
        <v>0</v>
      </c>
      <c r="D108" s="124">
        <f>'Gemensamma i utveckling'!R21</f>
        <v>0</v>
      </c>
      <c r="E108" s="125"/>
      <c r="F108" s="103">
        <f>'Gemensamma i utveckling'!R30</f>
        <v>0</v>
      </c>
      <c r="G108" s="125"/>
      <c r="H108" s="258">
        <f>'Gemensamma i utveckling'!R31</f>
        <v>0</v>
      </c>
      <c r="I108" s="125"/>
      <c r="J108" s="259">
        <f>'Gemensamma i utveckling'!R32</f>
        <v>0</v>
      </c>
    </row>
    <row r="109" spans="3:10" s="101" customFormat="1" ht="13.5" hidden="1" customHeight="1" outlineLevel="1" x14ac:dyDescent="0.25">
      <c r="C109" s="117">
        <f>'Gemensamma i utveckling'!S1</f>
        <v>0</v>
      </c>
      <c r="D109" s="124">
        <f>'Gemensamma i utveckling'!S21</f>
        <v>0</v>
      </c>
      <c r="E109" s="125"/>
      <c r="F109" s="103">
        <f>'Gemensamma i utveckling'!S30</f>
        <v>0</v>
      </c>
      <c r="G109" s="125"/>
      <c r="H109" s="258">
        <f>'Gemensamma i utveckling'!S31</f>
        <v>0</v>
      </c>
      <c r="I109" s="125"/>
      <c r="J109" s="259">
        <f>'Gemensamma i utveckling'!S32</f>
        <v>0</v>
      </c>
    </row>
    <row r="110" spans="3:10" s="101" customFormat="1" ht="13.5" hidden="1" customHeight="1" outlineLevel="1" x14ac:dyDescent="0.25">
      <c r="C110" s="117">
        <f>'Gemensamma i utveckling'!T1</f>
        <v>0</v>
      </c>
      <c r="D110" s="124">
        <f>'Gemensamma i utveckling'!T21</f>
        <v>0</v>
      </c>
      <c r="E110" s="125"/>
      <c r="F110" s="103">
        <f>'Gemensamma i utveckling'!T30</f>
        <v>0</v>
      </c>
      <c r="G110" s="125"/>
      <c r="H110" s="258">
        <f>'Gemensamma i utveckling'!T31</f>
        <v>0</v>
      </c>
      <c r="I110" s="125"/>
      <c r="J110" s="259">
        <f>'Gemensamma i utveckling'!T32</f>
        <v>0</v>
      </c>
    </row>
    <row r="111" spans="3:10" s="101" customFormat="1" ht="13.5" hidden="1" customHeight="1" outlineLevel="1" x14ac:dyDescent="0.25">
      <c r="C111" s="117">
        <f>'Gemensamma i utveckling'!U1</f>
        <v>0</v>
      </c>
      <c r="D111" s="124">
        <f>'Gemensamma i utveckling'!U21</f>
        <v>0</v>
      </c>
      <c r="E111" s="125"/>
      <c r="F111" s="103">
        <f>'Gemensamma i utveckling'!U30</f>
        <v>0</v>
      </c>
      <c r="G111" s="125"/>
      <c r="H111" s="258">
        <f>'Gemensamma i utveckling'!U31</f>
        <v>0</v>
      </c>
      <c r="I111" s="125"/>
      <c r="J111" s="259">
        <f>'Gemensamma i utveckling'!U32</f>
        <v>0</v>
      </c>
    </row>
    <row r="112" spans="3:10" s="101" customFormat="1" ht="13.5" hidden="1" customHeight="1" outlineLevel="1" x14ac:dyDescent="0.25">
      <c r="C112" s="117">
        <f>'Gemensamma i utveckling'!V1</f>
        <v>0</v>
      </c>
      <c r="D112" s="124">
        <f>'Gemensamma i utveckling'!V21</f>
        <v>0</v>
      </c>
      <c r="E112" s="125"/>
      <c r="F112" s="103">
        <f>'Gemensamma i utveckling'!V30</f>
        <v>0</v>
      </c>
      <c r="G112" s="125"/>
      <c r="H112" s="258">
        <f>'Gemensamma i utveckling'!V31</f>
        <v>0</v>
      </c>
      <c r="I112" s="125"/>
      <c r="J112" s="259">
        <f>'Gemensamma i utveckling'!V32</f>
        <v>0</v>
      </c>
    </row>
    <row r="113" spans="3:10" ht="13.5" hidden="1" customHeight="1" outlineLevel="1" thickBot="1" x14ac:dyDescent="0.3">
      <c r="C113" s="127">
        <f>'Gemensamma i utveckling'!W1</f>
        <v>0</v>
      </c>
      <c r="D113" s="128">
        <f>'Gemensamma i utveckling'!W21</f>
        <v>0</v>
      </c>
      <c r="E113" s="129"/>
      <c r="F113" s="104">
        <f>'Gemensamma i utveckling'!W30</f>
        <v>0</v>
      </c>
      <c r="G113" s="129"/>
      <c r="H113" s="261">
        <f>'Gemensamma i utveckling'!W31</f>
        <v>0</v>
      </c>
      <c r="I113" s="129"/>
      <c r="J113" s="262">
        <f>'Gemensamma i utveckling'!W32</f>
        <v>0</v>
      </c>
    </row>
    <row r="114" spans="3:10" hidden="1" outlineLevel="1" x14ac:dyDescent="0.25">
      <c r="C114" s="125"/>
      <c r="D114" s="124"/>
      <c r="E114" s="125"/>
      <c r="F114" s="125"/>
      <c r="G114" s="125"/>
      <c r="H114" s="125"/>
      <c r="I114" s="125"/>
      <c r="J114" s="125"/>
    </row>
    <row r="115" spans="3:10" ht="15.75" collapsed="1" thickBot="1" x14ac:dyDescent="0.3">
      <c r="C115" s="131"/>
      <c r="D115" s="131"/>
      <c r="E115" s="131"/>
      <c r="F115" s="131"/>
      <c r="G115" s="131"/>
      <c r="H115" s="131"/>
      <c r="I115" s="131"/>
      <c r="J115" s="131"/>
    </row>
    <row r="116" spans="3:10" ht="21" x14ac:dyDescent="0.25">
      <c r="C116" s="118" t="s">
        <v>63</v>
      </c>
      <c r="D116" s="119">
        <f>SUM(D117:D145)</f>
        <v>1257776.5102541093</v>
      </c>
      <c r="E116" s="120"/>
      <c r="F116" s="120" t="s">
        <v>43</v>
      </c>
      <c r="G116" s="120"/>
      <c r="H116" s="120"/>
      <c r="I116" s="120"/>
      <c r="J116" s="133"/>
    </row>
    <row r="117" spans="3:10" hidden="1" outlineLevel="1" x14ac:dyDescent="0.25">
      <c r="C117" s="117" t="str">
        <f>'Valbara i utveckling'!F1</f>
        <v>Terminologi- tjänst NY!</v>
      </c>
      <c r="D117" s="124">
        <f>'Valbara i utveckling'!F21</f>
        <v>248821.84476430947</v>
      </c>
      <c r="E117" s="125"/>
      <c r="F117" s="125" t="str">
        <f>'Valbara i utveckling'!F30</f>
        <v>Kvartal förskott</v>
      </c>
      <c r="G117" s="125"/>
      <c r="H117" s="125" t="str">
        <f>'Valbara i utveckling'!F31</f>
        <v>Dec,Mar,Jun,Sep</v>
      </c>
      <c r="I117" s="125"/>
      <c r="J117" s="126">
        <f>'Valbara i utveckling'!F32</f>
        <v>0</v>
      </c>
    </row>
    <row r="118" spans="3:10" hidden="1" outlineLevel="1" x14ac:dyDescent="0.25">
      <c r="C118" s="117" t="str">
        <f>'Valbara i utveckling'!J1</f>
        <v xml:space="preserve"> Verksamhetsstöd 1177 Vårdguiden på telefon</v>
      </c>
      <c r="D118" s="124">
        <f>'Valbara i utveckling'!J21</f>
        <v>864663.73760889994</v>
      </c>
      <c r="E118" s="125"/>
      <c r="F118" s="125" t="str">
        <f>'Valbara i utveckling'!J30</f>
        <v>Kvartal förskott</v>
      </c>
      <c r="G118" s="125"/>
      <c r="H118" s="125" t="str">
        <f>'Valbara i utveckling'!J31</f>
        <v>Dec,Mar,Jun,Sep</v>
      </c>
      <c r="I118" s="125"/>
      <c r="J118" s="137">
        <f>'Valbara i utveckling'!J32</f>
        <v>0</v>
      </c>
    </row>
    <row r="119" spans="3:10" hidden="1" outlineLevel="1" x14ac:dyDescent="0.25">
      <c r="C119" s="117" t="str">
        <f>'Valbara i utveckling'!N1</f>
        <v>Statistiktjänst export</v>
      </c>
      <c r="D119" s="124">
        <f>'Valbara i utveckling'!N21</f>
        <v>144290.92788089998</v>
      </c>
      <c r="E119" s="125"/>
      <c r="F119" s="125" t="str">
        <f>'Valbara i utveckling'!N30</f>
        <v>Kvartal förskott</v>
      </c>
      <c r="G119" s="125"/>
      <c r="H119" s="125" t="str">
        <f>'Valbara i utveckling'!N31</f>
        <v>Dec,Mar,Jun,Sep</v>
      </c>
      <c r="I119" s="125"/>
      <c r="J119" s="137" t="str">
        <f>'Valbara i utveckling'!N32</f>
        <v>I förvaltning Q2-23</v>
      </c>
    </row>
    <row r="120" spans="3:10" hidden="1" outlineLevel="1" x14ac:dyDescent="0.25">
      <c r="C120" s="117" t="str">
        <f>'Valbara i utveckling'!R1</f>
        <v>Utvidgning Underskriftstjänst</v>
      </c>
      <c r="D120" s="124">
        <f>'Valbara i utveckling'!R21</f>
        <v>0</v>
      </c>
      <c r="E120" s="125"/>
      <c r="F120" s="125" t="str">
        <f>'Valbara i utveckling'!R30</f>
        <v>Väntar avsiktsförklaring</v>
      </c>
      <c r="G120" s="125"/>
      <c r="H120" s="125">
        <f>'Valbara i utveckling'!R31</f>
        <v>0</v>
      </c>
      <c r="I120" s="125"/>
      <c r="J120" s="137">
        <f>'Valbara i utveckling'!R32</f>
        <v>0</v>
      </c>
    </row>
    <row r="121" spans="3:10" hidden="1" outlineLevel="1" x14ac:dyDescent="0.25">
      <c r="C121" s="117" t="str">
        <f>'Valbara i utveckling'!V1</f>
        <v>ViSam</v>
      </c>
      <c r="D121" s="124">
        <f>'Valbara i utveckling'!V21</f>
        <v>0</v>
      </c>
      <c r="E121" s="125"/>
      <c r="F121" s="103" t="str">
        <f>'Valbara i utveckling'!V30</f>
        <v>Väntar avsiktsförklaring</v>
      </c>
      <c r="G121" s="125"/>
      <c r="H121" s="103">
        <f>'Valbara i utveckling'!V31</f>
        <v>0</v>
      </c>
      <c r="I121" s="125"/>
      <c r="J121" s="137">
        <f>'Valbara i utveckling'!V32</f>
        <v>0</v>
      </c>
    </row>
    <row r="122" spans="3:10" hidden="1" outlineLevel="1" x14ac:dyDescent="0.25">
      <c r="C122" s="117" t="str">
        <f>'Valbara i utveckling'!Z1</f>
        <v>Symtombedömning och hänvisning plattform</v>
      </c>
      <c r="D122" s="124">
        <f>'Valbara i utveckling'!Z21</f>
        <v>0</v>
      </c>
      <c r="E122" s="125"/>
      <c r="F122" s="125" t="str">
        <f>'Valbara i utveckling'!Z30</f>
        <v>Faktureras ej 2023</v>
      </c>
      <c r="G122" s="125"/>
      <c r="H122" s="125">
        <f>'Valbara i utveckling'!Z31</f>
        <v>0</v>
      </c>
      <c r="I122" s="125"/>
      <c r="J122" s="137">
        <f>'Valbara i utveckling'!Z32</f>
        <v>0</v>
      </c>
    </row>
    <row r="123" spans="3:10" hidden="1" outlineLevel="1" x14ac:dyDescent="0.25">
      <c r="C123" s="117">
        <f>'Valbara i utveckling'!AD1</f>
        <v>0</v>
      </c>
      <c r="D123" s="124">
        <f>'Valbara i utveckling'!AD21</f>
        <v>0</v>
      </c>
      <c r="E123" s="125"/>
      <c r="F123" s="125">
        <f>'Valbara i utveckling'!AD30</f>
        <v>0</v>
      </c>
      <c r="G123" s="125"/>
      <c r="H123" s="125">
        <f>'Valbara i utveckling'!AD31</f>
        <v>0</v>
      </c>
      <c r="I123" s="125"/>
      <c r="J123" s="137">
        <f>'Valbara i utveckling'!AD32</f>
        <v>0</v>
      </c>
    </row>
    <row r="124" spans="3:10" hidden="1" outlineLevel="1" x14ac:dyDescent="0.25">
      <c r="C124" s="117">
        <f>'Valbara i utveckling'!AH1</f>
        <v>0</v>
      </c>
      <c r="D124" s="124">
        <f>'Valbara i utveckling'!AH21</f>
        <v>0</v>
      </c>
      <c r="E124" s="125"/>
      <c r="F124" s="125">
        <f>'Valbara i utveckling'!AH30</f>
        <v>0</v>
      </c>
      <c r="G124" s="125"/>
      <c r="H124" s="125">
        <f>'Valbara i utveckling'!AH31</f>
        <v>0</v>
      </c>
      <c r="I124" s="125"/>
      <c r="J124" s="137">
        <f>'Valbara i utveckling'!AH32</f>
        <v>0</v>
      </c>
    </row>
    <row r="125" spans="3:10" hidden="1" outlineLevel="1" x14ac:dyDescent="0.25">
      <c r="C125" s="117">
        <f>'Valbara i utveckling'!AL1</f>
        <v>0</v>
      </c>
      <c r="D125" s="124">
        <f>'Valbara i utveckling'!AL21</f>
        <v>0</v>
      </c>
      <c r="E125" s="125"/>
      <c r="F125" s="125">
        <f>'Valbara i utveckling'!AL30</f>
        <v>0</v>
      </c>
      <c r="G125" s="125"/>
      <c r="H125" s="125">
        <f>'Valbara i utveckling'!AL31</f>
        <v>0</v>
      </c>
      <c r="I125" s="125"/>
      <c r="J125" s="137">
        <f>'Valbara i utveckling'!AL32</f>
        <v>0</v>
      </c>
    </row>
    <row r="126" spans="3:10" hidden="1" outlineLevel="1" x14ac:dyDescent="0.25">
      <c r="C126" s="117">
        <f>'Valbara i utveckling'!AP1</f>
        <v>0</v>
      </c>
      <c r="D126" s="124">
        <f>'Valbara i utveckling'!AP21</f>
        <v>0</v>
      </c>
      <c r="E126" s="125"/>
      <c r="F126" s="125">
        <f>'Valbara i utveckling'!AP30</f>
        <v>0</v>
      </c>
      <c r="G126" s="125"/>
      <c r="H126" s="125">
        <f>'Valbara i utveckling'!AP31</f>
        <v>0</v>
      </c>
      <c r="I126" s="125"/>
      <c r="J126" s="137">
        <f>'Valbara i utveckling'!AP32</f>
        <v>0</v>
      </c>
    </row>
    <row r="127" spans="3:10" hidden="1" outlineLevel="1" x14ac:dyDescent="0.25">
      <c r="C127" s="117">
        <f>'Valbara i utveckling'!AT1</f>
        <v>0</v>
      </c>
      <c r="D127" s="124">
        <f>'Valbara i utveckling'!AT21</f>
        <v>0</v>
      </c>
      <c r="E127" s="125"/>
      <c r="F127" s="125">
        <f>'Valbara i utveckling'!AT30</f>
        <v>0</v>
      </c>
      <c r="G127" s="125"/>
      <c r="H127" s="125">
        <f>'Valbara i utveckling'!AT31</f>
        <v>0</v>
      </c>
      <c r="I127" s="125"/>
      <c r="J127" s="137">
        <f>'Valbara i utveckling'!AT32</f>
        <v>0</v>
      </c>
    </row>
    <row r="128" spans="3:10" hidden="1" outlineLevel="1" x14ac:dyDescent="0.25">
      <c r="C128" s="117">
        <f>'Valbara i utveckling'!AX1</f>
        <v>0</v>
      </c>
      <c r="D128" s="124">
        <f>'Valbara i utveckling'!AX21</f>
        <v>0</v>
      </c>
      <c r="E128" s="125"/>
      <c r="F128" s="125">
        <f>'Valbara i utveckling'!AX30</f>
        <v>0</v>
      </c>
      <c r="G128" s="125"/>
      <c r="H128" s="125">
        <f>'Valbara i utveckling'!AX31</f>
        <v>0</v>
      </c>
      <c r="I128" s="125"/>
      <c r="J128" s="137">
        <f>'Valbara i utveckling'!AX32</f>
        <v>0</v>
      </c>
    </row>
    <row r="129" spans="3:10" hidden="1" outlineLevel="1" x14ac:dyDescent="0.25">
      <c r="C129" s="117">
        <f>'Valbara i utveckling'!BB1</f>
        <v>0</v>
      </c>
      <c r="D129" s="124">
        <f>'Valbara i utveckling'!BB21</f>
        <v>0</v>
      </c>
      <c r="E129" s="125"/>
      <c r="F129" s="125">
        <f>'Valbara i utveckling'!BB30</f>
        <v>0</v>
      </c>
      <c r="G129" s="125"/>
      <c r="H129" s="125">
        <f>'Valbara i utveckling'!BB31</f>
        <v>0</v>
      </c>
      <c r="I129" s="125"/>
      <c r="J129" s="137">
        <f>'Valbara i utveckling'!BB32</f>
        <v>0</v>
      </c>
    </row>
    <row r="130" spans="3:10" hidden="1" outlineLevel="1" x14ac:dyDescent="0.25">
      <c r="C130" s="117">
        <f>'Valbara i utveckling'!BF1</f>
        <v>0</v>
      </c>
      <c r="D130" s="124">
        <f>'Valbara i utveckling'!BF21</f>
        <v>0</v>
      </c>
      <c r="E130" s="125"/>
      <c r="F130" s="125">
        <f>'Valbara i utveckling'!BF30</f>
        <v>0</v>
      </c>
      <c r="G130" s="125"/>
      <c r="H130" s="125">
        <f>'Valbara i utveckling'!BF31</f>
        <v>0</v>
      </c>
      <c r="I130" s="125"/>
      <c r="J130" s="137">
        <f>'Valbara i utveckling'!BF32</f>
        <v>0</v>
      </c>
    </row>
    <row r="131" spans="3:10" ht="15" hidden="1" customHeight="1" outlineLevel="1" x14ac:dyDescent="0.25">
      <c r="C131" s="117">
        <f>'Valbara i utveckling'!BJ1</f>
        <v>0</v>
      </c>
      <c r="D131" s="124">
        <f>'Valbara i utveckling'!BJ21</f>
        <v>0</v>
      </c>
      <c r="E131" s="125"/>
      <c r="F131" s="125">
        <f>'Valbara i utveckling'!BJ30</f>
        <v>0</v>
      </c>
      <c r="G131" s="125"/>
      <c r="H131" s="125">
        <f>'Valbara i utveckling'!BJ31</f>
        <v>0</v>
      </c>
      <c r="I131" s="125"/>
      <c r="J131" s="137">
        <f>'Valbara i utveckling'!BJ32</f>
        <v>0</v>
      </c>
    </row>
    <row r="132" spans="3:10" ht="15" hidden="1" customHeight="1" outlineLevel="1" x14ac:dyDescent="0.25">
      <c r="C132" s="117">
        <f>'Valbara i utveckling'!BN1</f>
        <v>0</v>
      </c>
      <c r="D132" s="124">
        <f>'Valbara i utveckling'!BN21</f>
        <v>0</v>
      </c>
      <c r="E132" s="125"/>
      <c r="F132" s="125">
        <f>'Valbara i utveckling'!BN30</f>
        <v>0</v>
      </c>
      <c r="G132" s="125"/>
      <c r="H132" s="125">
        <f>'Valbara i utveckling'!BN31</f>
        <v>0</v>
      </c>
      <c r="I132" s="125"/>
      <c r="J132" s="137">
        <f>'Valbara i utveckling'!BN32</f>
        <v>0</v>
      </c>
    </row>
    <row r="133" spans="3:10" ht="15" hidden="1" customHeight="1" outlineLevel="1" x14ac:dyDescent="0.25">
      <c r="C133" s="117">
        <f>'Valbara i utveckling'!BR1</f>
        <v>0</v>
      </c>
      <c r="D133" s="124">
        <f>'Valbara i utveckling'!BR21</f>
        <v>0</v>
      </c>
      <c r="E133" s="125"/>
      <c r="F133" s="125">
        <f>'Valbara i utveckling'!BR30</f>
        <v>0</v>
      </c>
      <c r="G133" s="125"/>
      <c r="H133" s="125">
        <f>'Valbara i utveckling'!BR31</f>
        <v>0</v>
      </c>
      <c r="I133" s="125"/>
      <c r="J133" s="126">
        <f>'Valbara i utveckling'!BR32</f>
        <v>0</v>
      </c>
    </row>
    <row r="134" spans="3:10" ht="15" hidden="1" customHeight="1" outlineLevel="1" x14ac:dyDescent="0.25">
      <c r="C134" s="117">
        <f>'Valbara i utveckling'!BV1</f>
        <v>0</v>
      </c>
      <c r="D134" s="124">
        <f>'Valbara i utveckling'!BV21</f>
        <v>0</v>
      </c>
      <c r="E134" s="125"/>
      <c r="F134" s="125">
        <f>'Valbara i utveckling'!BV30</f>
        <v>0</v>
      </c>
      <c r="G134" s="125"/>
      <c r="H134" s="125">
        <f>'Valbara i utveckling'!BV31</f>
        <v>0</v>
      </c>
      <c r="I134" s="125"/>
      <c r="J134" s="126">
        <f>'Valbara i utveckling'!BV32</f>
        <v>0</v>
      </c>
    </row>
    <row r="135" spans="3:10" ht="15" hidden="1" customHeight="1" outlineLevel="1" x14ac:dyDescent="0.25">
      <c r="C135" s="117">
        <f>'Valbara i utveckling'!BZ1</f>
        <v>0</v>
      </c>
      <c r="D135" s="124">
        <f>'Valbara i utveckling'!BZ21</f>
        <v>0</v>
      </c>
      <c r="E135" s="125"/>
      <c r="F135" s="125">
        <f>'Valbara i utveckling'!BZ30</f>
        <v>0</v>
      </c>
      <c r="G135" s="125"/>
      <c r="H135" s="125">
        <f>'Valbara i utveckling'!BZ31</f>
        <v>0</v>
      </c>
      <c r="I135" s="125"/>
      <c r="J135" s="126">
        <f>'Valbara i utveckling'!BZ32</f>
        <v>0</v>
      </c>
    </row>
    <row r="136" spans="3:10" ht="15" hidden="1" customHeight="1" outlineLevel="1" x14ac:dyDescent="0.25">
      <c r="C136" s="263">
        <f>'Valbara i utveckling'!CD1</f>
        <v>0</v>
      </c>
      <c r="D136" s="124">
        <f>'Valbara i utveckling'!CD21</f>
        <v>0</v>
      </c>
      <c r="E136" s="95"/>
      <c r="F136" s="95">
        <f>'Valbara i utveckling'!CD30</f>
        <v>0</v>
      </c>
      <c r="G136" s="95"/>
      <c r="H136" s="95">
        <f>'Valbara i utveckling'!CD31</f>
        <v>0</v>
      </c>
      <c r="I136" s="95"/>
      <c r="J136" s="264">
        <f>'Valbara i utveckling'!CD32</f>
        <v>0</v>
      </c>
    </row>
    <row r="137" spans="3:10" ht="15" hidden="1" customHeight="1" outlineLevel="1" x14ac:dyDescent="0.25">
      <c r="C137" s="263">
        <f>'Valbara i utveckling'!CH1</f>
        <v>0</v>
      </c>
      <c r="D137" s="124">
        <f>'Valbara i utveckling'!CH21</f>
        <v>0</v>
      </c>
      <c r="E137" s="95"/>
      <c r="F137" s="95">
        <f>'Valbara i utveckling'!CH30</f>
        <v>0</v>
      </c>
      <c r="G137" s="95"/>
      <c r="H137" s="95">
        <f>'Valbara i utveckling'!CH31</f>
        <v>0</v>
      </c>
      <c r="I137" s="95"/>
      <c r="J137" s="264">
        <f>'Valbara i utveckling'!CH32</f>
        <v>0</v>
      </c>
    </row>
    <row r="138" spans="3:10" ht="15" hidden="1" customHeight="1" outlineLevel="1" x14ac:dyDescent="0.25">
      <c r="C138" s="263">
        <f>'Valbara i utveckling'!CL1</f>
        <v>0</v>
      </c>
      <c r="D138" s="124">
        <f>'Valbara i utveckling'!CL21</f>
        <v>0</v>
      </c>
      <c r="E138" s="95"/>
      <c r="F138" s="95">
        <f>'Valbara i utveckling'!CL30</f>
        <v>0</v>
      </c>
      <c r="G138" s="95"/>
      <c r="H138" s="95">
        <f>'Valbara i utveckling'!CL31</f>
        <v>0</v>
      </c>
      <c r="I138" s="95"/>
      <c r="J138" s="264">
        <f>'Valbara i utveckling'!CL32</f>
        <v>0</v>
      </c>
    </row>
    <row r="139" spans="3:10" ht="15" hidden="1" customHeight="1" outlineLevel="1" x14ac:dyDescent="0.25">
      <c r="C139" s="263">
        <f>'Valbara i utveckling'!CP1</f>
        <v>0</v>
      </c>
      <c r="D139" s="124">
        <f>'Valbara i utveckling'!CP21</f>
        <v>0</v>
      </c>
      <c r="E139" s="95"/>
      <c r="F139" s="95">
        <f>'Valbara i utveckling'!CP30</f>
        <v>0</v>
      </c>
      <c r="G139" s="95"/>
      <c r="H139" s="95">
        <f>'Valbara i utveckling'!CP31</f>
        <v>0</v>
      </c>
      <c r="I139" s="95"/>
      <c r="J139" s="264">
        <f>'Valbara i utveckling'!CP32</f>
        <v>0</v>
      </c>
    </row>
    <row r="140" spans="3:10" ht="15" hidden="1" customHeight="1" outlineLevel="1" x14ac:dyDescent="0.25">
      <c r="C140" s="263">
        <f>'Valbara i utveckling'!CT1</f>
        <v>0</v>
      </c>
      <c r="D140" s="124">
        <f>'Valbara i utveckling'!CT21</f>
        <v>0</v>
      </c>
      <c r="E140" s="95"/>
      <c r="F140" s="95">
        <f>'Valbara i utveckling'!CT30</f>
        <v>0</v>
      </c>
      <c r="G140" s="95"/>
      <c r="H140" s="95">
        <f>'Valbara i utveckling'!CT31</f>
        <v>0</v>
      </c>
      <c r="I140" s="95"/>
      <c r="J140" s="264">
        <f>'Valbara i utveckling'!CT32</f>
        <v>0</v>
      </c>
    </row>
    <row r="141" spans="3:10" ht="15" hidden="1" customHeight="1" outlineLevel="1" x14ac:dyDescent="0.25">
      <c r="C141" s="263">
        <f>'Valbara i utveckling'!CX1</f>
        <v>0</v>
      </c>
      <c r="D141" s="124">
        <f>'Valbara i utveckling'!CX21</f>
        <v>0</v>
      </c>
      <c r="E141" s="95"/>
      <c r="F141" s="95">
        <f>'Valbara i utveckling'!CX30</f>
        <v>0</v>
      </c>
      <c r="G141" s="95"/>
      <c r="H141" s="95">
        <f>'Valbara i utveckling'!CX31</f>
        <v>0</v>
      </c>
      <c r="I141" s="95"/>
      <c r="J141" s="264">
        <f>'Valbara i utveckling'!CX32</f>
        <v>0</v>
      </c>
    </row>
    <row r="142" spans="3:10" ht="15" hidden="1" customHeight="1" outlineLevel="1" x14ac:dyDescent="0.25">
      <c r="C142" s="263">
        <f>'Valbara i utveckling'!DB1</f>
        <v>0</v>
      </c>
      <c r="D142" s="124">
        <f>'Valbara i utveckling'!DB21</f>
        <v>0</v>
      </c>
      <c r="E142" s="95"/>
      <c r="F142" s="95">
        <f>'Valbara i utveckling'!DB30</f>
        <v>0</v>
      </c>
      <c r="G142" s="95"/>
      <c r="H142" s="95">
        <f>'Valbara i utveckling'!DB31</f>
        <v>0</v>
      </c>
      <c r="I142" s="95"/>
      <c r="J142" s="264">
        <f>'Valbara i utveckling'!DB32</f>
        <v>0</v>
      </c>
    </row>
    <row r="143" spans="3:10" ht="15" hidden="1" customHeight="1" outlineLevel="1" x14ac:dyDescent="0.25">
      <c r="C143" s="263">
        <f>'Valbara i utveckling'!DF1</f>
        <v>0</v>
      </c>
      <c r="D143" s="124">
        <f>'Valbara i utveckling'!DF21</f>
        <v>0</v>
      </c>
      <c r="E143" s="95"/>
      <c r="F143" s="95">
        <f>'Valbara i utveckling'!DF30</f>
        <v>0</v>
      </c>
      <c r="G143" s="95"/>
      <c r="H143" s="95">
        <f>'Valbara i utveckling'!DF31</f>
        <v>0</v>
      </c>
      <c r="I143" s="95"/>
      <c r="J143" s="264">
        <f>'Valbara i utveckling'!DF32</f>
        <v>0</v>
      </c>
    </row>
    <row r="144" spans="3:10" ht="15" hidden="1" customHeight="1" outlineLevel="1" x14ac:dyDescent="0.25">
      <c r="C144" s="263">
        <f>'Valbara i utveckling'!DJ1</f>
        <v>0</v>
      </c>
      <c r="D144" s="124">
        <f>'Valbara i utveckling'!DJ21</f>
        <v>0</v>
      </c>
      <c r="E144" s="95"/>
      <c r="F144" s="95">
        <f>'Valbara i utveckling'!DJ30</f>
        <v>0</v>
      </c>
      <c r="G144" s="95"/>
      <c r="H144" s="95">
        <f>'Valbara i utveckling'!DJ31</f>
        <v>0</v>
      </c>
      <c r="I144" s="95"/>
      <c r="J144" s="264">
        <f>'Valbara i utveckling'!DJ32</f>
        <v>0</v>
      </c>
    </row>
    <row r="145" spans="3:10" ht="15" hidden="1" customHeight="1" outlineLevel="1" thickBot="1" x14ac:dyDescent="0.3">
      <c r="C145" s="265">
        <f>'Valbara i utveckling'!DN1</f>
        <v>0</v>
      </c>
      <c r="D145" s="128">
        <f>'Valbara i utveckling'!DN21</f>
        <v>0</v>
      </c>
      <c r="E145" s="266"/>
      <c r="F145" s="266">
        <f>'Valbara i utveckling'!DN30</f>
        <v>0</v>
      </c>
      <c r="G145" s="266"/>
      <c r="H145" s="266">
        <f>'Valbara i utveckling'!DN31</f>
        <v>0</v>
      </c>
      <c r="I145" s="266"/>
      <c r="J145" s="267">
        <f>'Valbara i utveckling'!DN32</f>
        <v>0</v>
      </c>
    </row>
    <row r="146" spans="3:10" hidden="1" outlineLevel="1" x14ac:dyDescent="0.25">
      <c r="C146" s="131"/>
      <c r="D146" s="131"/>
      <c r="E146" s="131"/>
      <c r="F146" s="131"/>
      <c r="G146" s="131"/>
      <c r="H146" s="131"/>
      <c r="I146" s="131"/>
      <c r="J146" s="131"/>
    </row>
    <row r="147" spans="3:10" collapsed="1" x14ac:dyDescent="0.25">
      <c r="C147" s="131"/>
      <c r="D147" s="131"/>
      <c r="E147" s="131"/>
      <c r="F147" s="131"/>
      <c r="G147" s="131"/>
      <c r="H147" s="131"/>
      <c r="I147" s="131"/>
      <c r="J147" s="131"/>
    </row>
  </sheetData>
  <mergeCells count="3">
    <mergeCell ref="C2:J2"/>
    <mergeCell ref="A3:A7"/>
    <mergeCell ref="C3:J3"/>
  </mergeCells>
  <conditionalFormatting sqref="D8:D40">
    <cfRule type="cellIs" dxfId="22" priority="7" operator="equal">
      <formula>0</formula>
    </cfRule>
  </conditionalFormatting>
  <conditionalFormatting sqref="D55">
    <cfRule type="cellIs" dxfId="21" priority="2" operator="equal">
      <formula>0</formula>
    </cfRule>
  </conditionalFormatting>
  <conditionalFormatting sqref="D41:D54">
    <cfRule type="cellIs" dxfId="20" priority="1" operator="equal">
      <formula>0</formula>
    </cfRule>
  </conditionalFormatting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588B3D-3159-4D58-8C1B-5408965803A4}">
  <sheetPr>
    <tabColor rgb="FF92D050"/>
  </sheetPr>
  <dimension ref="A1:K147"/>
  <sheetViews>
    <sheetView showZeros="0" workbookViewId="0">
      <selection activeCell="F73" sqref="F73"/>
    </sheetView>
  </sheetViews>
  <sheetFormatPr defaultRowHeight="15" outlineLevelRow="1" x14ac:dyDescent="0.25"/>
  <cols>
    <col min="1" max="1" width="21" customWidth="1"/>
    <col min="3" max="3" width="44.85546875" bestFit="1" customWidth="1"/>
    <col min="4" max="4" width="27.140625" customWidth="1"/>
    <col min="6" max="6" width="28.85546875" customWidth="1"/>
    <col min="7" max="7" width="5.28515625" customWidth="1"/>
    <col min="8" max="8" width="21.7109375" bestFit="1" customWidth="1"/>
    <col min="9" max="9" width="4.7109375" customWidth="1"/>
    <col min="10" max="10" width="24.28515625" bestFit="1" customWidth="1"/>
    <col min="11" max="11" width="4.7109375" customWidth="1"/>
  </cols>
  <sheetData>
    <row r="1" spans="1:11" ht="40.700000000000003" customHeight="1" thickBot="1" x14ac:dyDescent="0.55000000000000004">
      <c r="C1" s="60" t="str">
        <f>'Gemensamma Tjänster'!B23</f>
        <v>Region Västmanland</v>
      </c>
    </row>
    <row r="2" spans="1:11" ht="92.25" customHeight="1" x14ac:dyDescent="0.4">
      <c r="C2" s="341" t="s">
        <v>64</v>
      </c>
      <c r="D2" s="342"/>
      <c r="E2" s="342"/>
      <c r="F2" s="342"/>
      <c r="G2" s="342"/>
      <c r="H2" s="342"/>
      <c r="I2" s="342"/>
      <c r="J2" s="343"/>
    </row>
    <row r="3" spans="1:11" ht="21.75" customHeight="1" thickBot="1" x14ac:dyDescent="0.3">
      <c r="A3" s="347" t="s">
        <v>45</v>
      </c>
      <c r="C3" s="344" t="s">
        <v>46</v>
      </c>
      <c r="D3" s="345"/>
      <c r="E3" s="345"/>
      <c r="F3" s="345"/>
      <c r="G3" s="345"/>
      <c r="H3" s="345"/>
      <c r="I3" s="345"/>
      <c r="J3" s="346"/>
    </row>
    <row r="4" spans="1:11" x14ac:dyDescent="0.25">
      <c r="A4" s="347"/>
    </row>
    <row r="5" spans="1:11" ht="15.75" x14ac:dyDescent="0.25">
      <c r="A5" s="347"/>
      <c r="D5" s="53" t="s">
        <v>198</v>
      </c>
      <c r="E5" s="58"/>
      <c r="F5" s="53"/>
      <c r="G5" s="53"/>
      <c r="H5" s="59"/>
      <c r="I5" s="53"/>
      <c r="J5" s="53"/>
      <c r="K5" s="7"/>
    </row>
    <row r="6" spans="1:11" ht="15.75" thickBot="1" x14ac:dyDescent="0.3">
      <c r="A6" s="347"/>
    </row>
    <row r="7" spans="1:11" ht="30" x14ac:dyDescent="0.25">
      <c r="A7" s="347"/>
      <c r="C7" s="118" t="s">
        <v>34</v>
      </c>
      <c r="D7" s="119">
        <f>SUM(D8:D55)</f>
        <v>17154446.311272852</v>
      </c>
      <c r="E7" s="120"/>
      <c r="F7" s="121" t="s">
        <v>40</v>
      </c>
      <c r="G7" s="121"/>
      <c r="H7" s="106" t="s">
        <v>41</v>
      </c>
      <c r="I7" s="122"/>
      <c r="J7" s="123" t="s">
        <v>50</v>
      </c>
      <c r="K7" s="54"/>
    </row>
    <row r="8" spans="1:11" ht="15" hidden="1" customHeight="1" outlineLevel="1" x14ac:dyDescent="0.25">
      <c r="C8" s="117" t="str">
        <f>'Gemensamma Tjänster'!E2</f>
        <v>Identifierings-tjänster SITHS</v>
      </c>
      <c r="D8" s="124">
        <f>'Gemensamma Tjänster'!E23</f>
        <v>1121464.5177611376</v>
      </c>
      <c r="E8" s="125"/>
      <c r="F8" s="103" t="str">
        <f>'Gemensamma Tjänster'!E31</f>
        <v>Kvartal förskott</v>
      </c>
      <c r="G8" s="125"/>
      <c r="H8" s="103" t="str">
        <f>'Gemensamma Tjänster'!E32</f>
        <v>Dec,Mar,Jun,Sep</v>
      </c>
      <c r="I8" s="125"/>
      <c r="J8" s="126" t="str">
        <f>'Gemensamma Tjänster'!E33</f>
        <v xml:space="preserve"> -</v>
      </c>
    </row>
    <row r="9" spans="1:11" ht="15" hidden="1" customHeight="1" outlineLevel="1" x14ac:dyDescent="0.25">
      <c r="C9" s="117" t="str">
        <f>'Gemensamma Tjänster'!F2</f>
        <v>Katalogtjänster HSA</v>
      </c>
      <c r="D9" s="124">
        <f>'Gemensamma Tjänster'!F23</f>
        <v>156564.11207546369</v>
      </c>
      <c r="E9" s="125"/>
      <c r="F9" s="103" t="str">
        <f>'Gemensamma Tjänster'!F31</f>
        <v>Kvartal förskott</v>
      </c>
      <c r="G9" s="125"/>
      <c r="H9" s="103" t="str">
        <f>'Gemensamma Tjänster'!F32</f>
        <v>Dec,Mar,Jun,Sep</v>
      </c>
      <c r="I9" s="125"/>
      <c r="J9" s="126" t="str">
        <f>'Gemensamma Tjänster'!F33</f>
        <v xml:space="preserve"> -</v>
      </c>
    </row>
    <row r="10" spans="1:11" ht="15" hidden="1" customHeight="1" outlineLevel="1" x14ac:dyDescent="0.25">
      <c r="C10" s="117" t="str">
        <f>'Gemensamma Tjänster'!G2</f>
        <v>Kommunikations-tjänster Sjunet</v>
      </c>
      <c r="D10" s="124">
        <f>'Gemensamma Tjänster'!G23</f>
        <v>49723.651687110272</v>
      </c>
      <c r="E10" s="125"/>
      <c r="F10" s="103" t="str">
        <f>'Gemensamma Tjänster'!G31</f>
        <v>Kvartal förskott</v>
      </c>
      <c r="G10" s="125"/>
      <c r="H10" s="103" t="str">
        <f>'Gemensamma Tjänster'!G32</f>
        <v>Dec,Mar,Jun,Sep</v>
      </c>
      <c r="I10" s="125"/>
      <c r="J10" s="126" t="str">
        <f>'Gemensamma Tjänster'!G33</f>
        <v xml:space="preserve"> -</v>
      </c>
    </row>
    <row r="11" spans="1:11" ht="15" hidden="1" customHeight="1" outlineLevel="1" x14ac:dyDescent="0.25">
      <c r="C11" s="117" t="str">
        <f>'Gemensamma Tjänster'!H2</f>
        <v>Säkerhetstjänster</v>
      </c>
      <c r="D11" s="124">
        <f>'Gemensamma Tjänster'!H23</f>
        <v>181385.90277273289</v>
      </c>
      <c r="E11" s="125"/>
      <c r="F11" s="103" t="str">
        <f>'Gemensamma Tjänster'!H31</f>
        <v>Kvartal förskott</v>
      </c>
      <c r="G11" s="125"/>
      <c r="H11" s="103" t="str">
        <f>'Gemensamma Tjänster'!H32</f>
        <v>Dec,Mar,Jun,Sep</v>
      </c>
      <c r="I11" s="125"/>
      <c r="J11" s="126" t="str">
        <f>'Gemensamma Tjänster'!H33</f>
        <v xml:space="preserve"> -</v>
      </c>
    </row>
    <row r="12" spans="1:11" ht="15" hidden="1" customHeight="1" outlineLevel="1" x14ac:dyDescent="0.25">
      <c r="C12" s="117" t="str">
        <f>'Gemensamma Tjänster'!I2</f>
        <v>1177 Vårdguidens e-tjänster</v>
      </c>
      <c r="D12" s="124">
        <f>'Gemensamma Tjänster'!I23</f>
        <v>2127120.7023658762</v>
      </c>
      <c r="E12" s="125"/>
      <c r="F12" s="103" t="str">
        <f>'Gemensamma Tjänster'!I31</f>
        <v>Kvartal förskott</v>
      </c>
      <c r="G12" s="125"/>
      <c r="H12" s="103" t="str">
        <f>'Gemensamma Tjänster'!I32</f>
        <v>Dec,Mar,Jun,Sep</v>
      </c>
      <c r="I12" s="125"/>
      <c r="J12" s="126" t="str">
        <f>'Gemensamma Tjänster'!I33</f>
        <v xml:space="preserve"> -</v>
      </c>
    </row>
    <row r="13" spans="1:11" ht="15" hidden="1" customHeight="1" outlineLevel="1" x14ac:dyDescent="0.25">
      <c r="C13" s="117" t="str">
        <f>'Gemensamma Tjänster'!J2</f>
        <v xml:space="preserve">1177 Vårdguiden på telefon </v>
      </c>
      <c r="D13" s="124">
        <f>'Gemensamma Tjänster'!J23</f>
        <v>1707579.0593869784</v>
      </c>
      <c r="E13" s="125"/>
      <c r="F13" s="103" t="str">
        <f>'Gemensamma Tjänster'!J31</f>
        <v>Kvartal förskott</v>
      </c>
      <c r="G13" s="125"/>
      <c r="H13" s="103" t="str">
        <f>'Gemensamma Tjänster'!J32</f>
        <v>Dec,Mar,Jun,Sep</v>
      </c>
      <c r="I13" s="125"/>
      <c r="J13" s="126" t="str">
        <f>'Gemensamma Tjänster'!J33</f>
        <v xml:space="preserve"> -</v>
      </c>
    </row>
    <row r="14" spans="1:11" ht="15" hidden="1" customHeight="1" outlineLevel="1" x14ac:dyDescent="0.25">
      <c r="C14" s="117" t="str">
        <f>'Gemensamma Tjänster'!K2</f>
        <v>1177 Vårdguiden på webben</v>
      </c>
      <c r="D14" s="124">
        <f>'Gemensamma Tjänster'!K23</f>
        <v>1870522.1047706651</v>
      </c>
      <c r="E14" s="125"/>
      <c r="F14" s="103" t="str">
        <f>'Gemensamma Tjänster'!K31</f>
        <v>Kvartal förskott</v>
      </c>
      <c r="G14" s="125"/>
      <c r="H14" s="103" t="str">
        <f>'Gemensamma Tjänster'!K32</f>
        <v>Dec,Mar,Jun,Sep</v>
      </c>
      <c r="I14" s="125"/>
      <c r="J14" s="126" t="str">
        <f>'Gemensamma Tjänster'!K33</f>
        <v xml:space="preserve"> -</v>
      </c>
    </row>
    <row r="15" spans="1:11" ht="15" hidden="1" customHeight="1" outlineLevel="1" x14ac:dyDescent="0.25">
      <c r="C15" s="117" t="str">
        <f>'Gemensamma Tjänster'!L2</f>
        <v>Eira 
(biblioteks- konsortium)</v>
      </c>
      <c r="D15" s="124">
        <f>'Gemensamma Tjänster'!L23</f>
        <v>105746.16638987165</v>
      </c>
      <c r="E15" s="125"/>
      <c r="F15" s="103" t="str">
        <f>'Gemensamma Tjänster'!L31</f>
        <v>Kvartal förskott. Licens separat</v>
      </c>
      <c r="G15" s="125"/>
      <c r="H15" s="103" t="str">
        <f>'Gemensamma Tjänster'!L32</f>
        <v>Dec,Mar,Jun,Sep</v>
      </c>
      <c r="I15" s="125"/>
      <c r="J15" s="126" t="str">
        <f>'Gemensamma Tjänster'!L33</f>
        <v xml:space="preserve"> -</v>
      </c>
    </row>
    <row r="16" spans="1:11" ht="15" hidden="1" customHeight="1" outlineLevel="1" x14ac:dyDescent="0.25">
      <c r="C16" s="117" t="str">
        <f>'Gemensamma Tjänster'!M2</f>
        <v>Elektronisk remiss</v>
      </c>
      <c r="D16" s="124">
        <f>'Gemensamma Tjänster'!M23</f>
        <v>136146.18746964546</v>
      </c>
      <c r="E16" s="125"/>
      <c r="F16" s="103" t="str">
        <f>'Gemensamma Tjänster'!M31</f>
        <v>Kvartal förskott</v>
      </c>
      <c r="G16" s="125"/>
      <c r="H16" s="103" t="str">
        <f>'Gemensamma Tjänster'!M32</f>
        <v>Dec,Mar,Jun,Sep</v>
      </c>
      <c r="I16" s="125"/>
      <c r="J16" s="126" t="str">
        <f>'Gemensamma Tjänster'!M33</f>
        <v xml:space="preserve"> -</v>
      </c>
    </row>
    <row r="17" spans="3:10" ht="15" hidden="1" customHeight="1" outlineLevel="1" x14ac:dyDescent="0.25">
      <c r="C17" s="117" t="str">
        <f>'Gemensamma Tjänster'!N2</f>
        <v>Födelseanmälan</v>
      </c>
      <c r="D17" s="124">
        <f>'Gemensamma Tjänster'!N23</f>
        <v>89918.938558172042</v>
      </c>
      <c r="E17" s="125"/>
      <c r="F17" s="103" t="str">
        <f>'Gemensamma Tjänster'!N31</f>
        <v>Kvartal förskott</v>
      </c>
      <c r="G17" s="125"/>
      <c r="H17" s="103" t="str">
        <f>'Gemensamma Tjänster'!N32</f>
        <v>Dec,Mar,Jun,Sep</v>
      </c>
      <c r="I17" s="125"/>
      <c r="J17" s="126" t="str">
        <f>'Gemensamma Tjänster'!N33</f>
        <v xml:space="preserve"> -</v>
      </c>
    </row>
    <row r="18" spans="3:10" ht="15" hidden="1" customHeight="1" outlineLevel="1" x14ac:dyDescent="0.25">
      <c r="C18" s="117" t="str">
        <f>'Gemensamma Tjänster'!O2</f>
        <v>Infektions-verktyget</v>
      </c>
      <c r="D18" s="124">
        <f>'Gemensamma Tjänster'!O23</f>
        <v>256331.69661997157</v>
      </c>
      <c r="E18" s="125"/>
      <c r="F18" s="103" t="str">
        <f>'Gemensamma Tjänster'!O31</f>
        <v>Kvartal förskott</v>
      </c>
      <c r="G18" s="125"/>
      <c r="H18" s="103" t="str">
        <f>'Gemensamma Tjänster'!O32</f>
        <v>Dec,Mar,Jun,Sep</v>
      </c>
      <c r="I18" s="125"/>
      <c r="J18" s="126" t="str">
        <f>'Gemensamma Tjänster'!O33</f>
        <v xml:space="preserve"> -</v>
      </c>
    </row>
    <row r="19" spans="3:10" ht="15" hidden="1" customHeight="1" outlineLevel="1" x14ac:dyDescent="0.25">
      <c r="C19" s="117" t="str">
        <f>'Gemensamma Tjänster'!P2</f>
        <v>Journalen</v>
      </c>
      <c r="D19" s="124">
        <f>'Gemensamma Tjänster'!P23</f>
        <v>796192.29923681507</v>
      </c>
      <c r="E19" s="125"/>
      <c r="F19" s="103" t="str">
        <f>'Gemensamma Tjänster'!P31</f>
        <v>Kvartal förskott</v>
      </c>
      <c r="G19" s="125"/>
      <c r="H19" s="103" t="str">
        <f>'Gemensamma Tjänster'!P32</f>
        <v>Dec,Mar,Jun,Sep</v>
      </c>
      <c r="I19" s="125"/>
      <c r="J19" s="126" t="str">
        <f>'Gemensamma Tjänster'!P33</f>
        <v xml:space="preserve"> -</v>
      </c>
    </row>
    <row r="20" spans="3:10" ht="15" hidden="1" customHeight="1" outlineLevel="1" x14ac:dyDescent="0.25">
      <c r="C20" s="117" t="str">
        <f>'Gemensamma Tjänster'!Q2</f>
        <v>Intygstjänster Webcert</v>
      </c>
      <c r="D20" s="124">
        <f>'Gemensamma Tjänster'!Q23</f>
        <v>376170.23450248642</v>
      </c>
      <c r="E20" s="125"/>
      <c r="F20" s="103" t="str">
        <f>'Gemensamma Tjänster'!Q31</f>
        <v>Kvartal förskott</v>
      </c>
      <c r="G20" s="125"/>
      <c r="H20" s="103" t="str">
        <f>'Gemensamma Tjänster'!Q32</f>
        <v>Dec,Mar,Jun,Sep</v>
      </c>
      <c r="I20" s="125"/>
      <c r="J20" s="126" t="str">
        <f>'Gemensamma Tjänster'!Q33</f>
        <v xml:space="preserve"> -</v>
      </c>
    </row>
    <row r="21" spans="3:10" ht="15" hidden="1" customHeight="1" outlineLevel="1" x14ac:dyDescent="0.25">
      <c r="C21" s="117" t="str">
        <f>'Gemensamma Tjänster'!R2</f>
        <v>Nationell patientöversikt</v>
      </c>
      <c r="D21" s="124">
        <f>'Gemensamma Tjänster'!R23</f>
        <v>423011.35565701057</v>
      </c>
      <c r="E21" s="125"/>
      <c r="F21" s="103" t="str">
        <f>'Gemensamma Tjänster'!R31</f>
        <v>Kvartal förskott</v>
      </c>
      <c r="G21" s="125"/>
      <c r="H21" s="103" t="str">
        <f>'Gemensamma Tjänster'!R32</f>
        <v>Dec,Mar,Jun,Sep</v>
      </c>
      <c r="I21" s="125"/>
      <c r="J21" s="126" t="str">
        <f>'Gemensamma Tjänster'!R33</f>
        <v xml:space="preserve"> -</v>
      </c>
    </row>
    <row r="22" spans="3:10" ht="15" hidden="1" customHeight="1" outlineLevel="1" x14ac:dyDescent="0.25">
      <c r="C22" s="117" t="str">
        <f>'Gemensamma Tjänster'!S2</f>
        <v>Pascal</v>
      </c>
      <c r="D22" s="124">
        <f>'Gemensamma Tjänster'!S23</f>
        <v>60826.732257071555</v>
      </c>
      <c r="E22" s="125"/>
      <c r="F22" s="103" t="str">
        <f>'Gemensamma Tjänster'!S31</f>
        <v>Kvartal förskott</v>
      </c>
      <c r="G22" s="125"/>
      <c r="H22" s="103" t="str">
        <f>'Gemensamma Tjänster'!S32</f>
        <v>Dec,Mar,Jun,Sep</v>
      </c>
      <c r="I22" s="125"/>
      <c r="J22" s="126" t="str">
        <f>'Gemensamma Tjänster'!S33</f>
        <v xml:space="preserve"> -</v>
      </c>
    </row>
    <row r="23" spans="3:10" ht="15" hidden="1" customHeight="1" outlineLevel="1" x14ac:dyDescent="0.25">
      <c r="C23" s="117" t="str">
        <f>'Gemensamma Tjänster'!T2</f>
        <v>Rikshandboken i barnhälsovård</v>
      </c>
      <c r="D23" s="124">
        <f>'Gemensamma Tjänster'!T23</f>
        <v>280352.78439152241</v>
      </c>
      <c r="E23" s="125"/>
      <c r="F23" s="103" t="str">
        <f>'Gemensamma Tjänster'!T31</f>
        <v>Kvartal förskott</v>
      </c>
      <c r="G23" s="125"/>
      <c r="H23" s="103" t="str">
        <f>'Gemensamma Tjänster'!T32</f>
        <v>Dec,Mar,Jun,Sep</v>
      </c>
      <c r="I23" s="125"/>
      <c r="J23" s="126" t="str">
        <f>'Gemensamma Tjänster'!T33</f>
        <v xml:space="preserve"> -</v>
      </c>
    </row>
    <row r="24" spans="3:10" ht="15" hidden="1" customHeight="1" outlineLevel="1" x14ac:dyDescent="0.25">
      <c r="C24" s="117" t="str">
        <f>'Gemensamma Tjänster'!U2</f>
        <v>Högkostnadsskydd</v>
      </c>
      <c r="D24" s="124">
        <f>'Gemensamma Tjänster'!U23</f>
        <v>164838.04230788676</v>
      </c>
      <c r="E24" s="125"/>
      <c r="F24" s="103" t="str">
        <f>'Gemensamma Tjänster'!U31</f>
        <v>Kvartal förskott</v>
      </c>
      <c r="G24" s="125"/>
      <c r="H24" s="103" t="str">
        <f>'Gemensamma Tjänster'!U32</f>
        <v>Dec,Mar,Jun,Sep</v>
      </c>
      <c r="I24" s="125"/>
      <c r="J24" s="126" t="str">
        <f>'Gemensamma Tjänster'!U33</f>
        <v xml:space="preserve"> -</v>
      </c>
    </row>
    <row r="25" spans="3:10" ht="15" hidden="1" customHeight="1" outlineLevel="1" x14ac:dyDescent="0.25">
      <c r="C25" s="117" t="str">
        <f>'Gemensamma Tjänster'!V2</f>
        <v>NKK Nationellt kliniskt kunskapsstöd</v>
      </c>
      <c r="D25" s="124">
        <f>'Gemensamma Tjänster'!V23</f>
        <v>864759.15977583081</v>
      </c>
      <c r="E25" s="125"/>
      <c r="F25" s="103" t="str">
        <f>'Gemensamma Tjänster'!V31</f>
        <v>Kvartal förskott</v>
      </c>
      <c r="G25" s="125"/>
      <c r="H25" s="103" t="str">
        <f>'Gemensamma Tjänster'!V32</f>
        <v>Dec,Mar,Jun,Sep</v>
      </c>
      <c r="I25" s="125"/>
      <c r="J25" s="126">
        <f>'Gemensamma Tjänster'!V33</f>
        <v>0</v>
      </c>
    </row>
    <row r="26" spans="3:10" ht="15" hidden="1" customHeight="1" outlineLevel="1" x14ac:dyDescent="0.25">
      <c r="C26" s="117" t="str">
        <f>'Gemensamma Tjänster'!W2</f>
        <v>Svenska informationstjänster för läkemedel (Sil)</v>
      </c>
      <c r="D26" s="124">
        <f>'Gemensamma Tjänster'!W23</f>
        <v>1184346.3875275529</v>
      </c>
      <c r="E26" s="125"/>
      <c r="F26" s="103" t="str">
        <f>'Gemensamma Tjänster'!W31</f>
        <v>Kvartal förskott</v>
      </c>
      <c r="G26" s="125"/>
      <c r="H26" s="103" t="str">
        <f>'Gemensamma Tjänster'!W32</f>
        <v>Dec,Mar,Jun,Sep</v>
      </c>
      <c r="I26" s="125"/>
      <c r="J26" s="126" t="str">
        <f>'Gemensamma Tjänster'!W33</f>
        <v xml:space="preserve"> -</v>
      </c>
    </row>
    <row r="27" spans="3:10" ht="15" hidden="1" customHeight="1" outlineLevel="1" x14ac:dyDescent="0.25">
      <c r="C27" s="117" t="str">
        <f>'Gemensamma Tjänster'!X2</f>
        <v>UMO (Youmo)</v>
      </c>
      <c r="D27" s="124">
        <f>'Gemensamma Tjänster'!X23</f>
        <v>568392.31686994107</v>
      </c>
      <c r="E27" s="125"/>
      <c r="F27" s="103" t="str">
        <f>'Gemensamma Tjänster'!X31</f>
        <v>Kvartal förskott</v>
      </c>
      <c r="G27" s="125"/>
      <c r="H27" s="103" t="str">
        <f>'Gemensamma Tjänster'!X32</f>
        <v>Dec,Mar,Jun,Sep</v>
      </c>
      <c r="I27" s="125"/>
      <c r="J27" s="126" t="str">
        <f>'Gemensamma Tjänster'!X33</f>
        <v xml:space="preserve"> -</v>
      </c>
    </row>
    <row r="28" spans="3:10" ht="15" hidden="1" customHeight="1" outlineLevel="1" x14ac:dyDescent="0.25">
      <c r="C28" s="117" t="str">
        <f>'Gemensamma Tjänster'!Y2</f>
        <v>Vårdhandboken</v>
      </c>
      <c r="D28" s="124">
        <f>'Gemensamma Tjänster'!Y23</f>
        <v>270130.47703985136</v>
      </c>
      <c r="E28" s="125"/>
      <c r="F28" s="103" t="str">
        <f>'Gemensamma Tjänster'!Y31</f>
        <v>Kvartal förskott</v>
      </c>
      <c r="G28" s="125"/>
      <c r="H28" s="103" t="str">
        <f>'Gemensamma Tjänster'!Y32</f>
        <v>Dec,Mar,Jun,Sep</v>
      </c>
      <c r="I28" s="125"/>
      <c r="J28" s="126" t="str">
        <f>'Gemensamma Tjänster'!Y33</f>
        <v xml:space="preserve"> -</v>
      </c>
    </row>
    <row r="29" spans="3:10" ht="15" hidden="1" customHeight="1" outlineLevel="1" x14ac:dyDescent="0.25">
      <c r="C29" s="117" t="str">
        <f>'Gemensamma Tjänster'!Z2</f>
        <v>Rådgivnings-stöd webb</v>
      </c>
      <c r="D29" s="124">
        <f>'Gemensamma Tjänster'!Z23</f>
        <v>218912.17989140013</v>
      </c>
      <c r="E29" s="125"/>
      <c r="F29" s="103" t="str">
        <f>'Gemensamma Tjänster'!Z31</f>
        <v>Kvartal förskott</v>
      </c>
      <c r="G29" s="125"/>
      <c r="H29" s="103" t="str">
        <f>'Gemensamma Tjänster'!Z32</f>
        <v>Dec,Mar,Jun,Sep</v>
      </c>
      <c r="I29" s="125"/>
      <c r="J29" s="126" t="str">
        <f>'Gemensamma Tjänster'!Z33</f>
        <v xml:space="preserve"> -</v>
      </c>
    </row>
    <row r="30" spans="3:10" ht="15" hidden="1" customHeight="1" outlineLevel="1" x14ac:dyDescent="0.25">
      <c r="C30" s="117" t="str">
        <f>'Gemensamma Tjänster'!AA2</f>
        <v>Plattformen för stöd och behandling</v>
      </c>
      <c r="D30" s="124">
        <f>'Gemensamma Tjänster'!AA23</f>
        <v>956279.50418543955</v>
      </c>
      <c r="E30" s="125"/>
      <c r="F30" s="103" t="str">
        <f>'Gemensamma Tjänster'!AA31</f>
        <v>Kvartal förskott</v>
      </c>
      <c r="G30" s="125"/>
      <c r="H30" s="103" t="str">
        <f>'Gemensamma Tjänster'!AA32</f>
        <v>Dec,Mar,Jun,Sep</v>
      </c>
      <c r="I30" s="125"/>
      <c r="J30" s="126" t="str">
        <f>'Gemensamma Tjänster'!AA33</f>
        <v xml:space="preserve"> -</v>
      </c>
    </row>
    <row r="31" spans="3:10" ht="15" hidden="1" customHeight="1" outlineLevel="1" x14ac:dyDescent="0.25">
      <c r="C31" s="117" t="str">
        <f>'Gemensamma Tjänster'!AB2</f>
        <v>Utomläns- fakturering</v>
      </c>
      <c r="D31" s="124">
        <f>'Gemensamma Tjänster'!AB23</f>
        <v>121947.05558690651</v>
      </c>
      <c r="E31" s="125"/>
      <c r="F31" s="103" t="str">
        <f>'Gemensamma Tjänster'!AB31</f>
        <v>Kvartal förskott</v>
      </c>
      <c r="G31" s="125"/>
      <c r="H31" s="103" t="str">
        <f>'Gemensamma Tjänster'!AB32</f>
        <v>Dec,Mar,Jun,Sep</v>
      </c>
      <c r="I31" s="125"/>
      <c r="J31" s="126" t="str">
        <f>'Gemensamma Tjänster'!AB33</f>
        <v xml:space="preserve"> -</v>
      </c>
    </row>
    <row r="32" spans="3:10" ht="15" hidden="1" customHeight="1" outlineLevel="1" x14ac:dyDescent="0.25">
      <c r="C32" s="117" t="str">
        <f>'Gemensamma Tjänster'!AC2</f>
        <v>Gemensam infrastruktur</v>
      </c>
      <c r="D32" s="124">
        <f>'Gemensamma Tjänster'!AC23</f>
        <v>2129709.6418256988</v>
      </c>
      <c r="E32" s="125"/>
      <c r="F32" s="103" t="str">
        <f>'Gemensamma Tjänster'!AC31</f>
        <v>Kvartal förskott</v>
      </c>
      <c r="G32" s="125"/>
      <c r="H32" s="103" t="str">
        <f>'Gemensamma Tjänster'!AC32</f>
        <v>Dec,Mar,Jun,Sep</v>
      </c>
      <c r="I32" s="125"/>
      <c r="J32" s="126" t="str">
        <f>'Gemensamma Tjänster'!AC33</f>
        <v xml:space="preserve"> -</v>
      </c>
    </row>
    <row r="33" spans="3:10" ht="15" hidden="1" customHeight="1" outlineLevel="1" x14ac:dyDescent="0.25">
      <c r="C33" s="117" t="str">
        <f>'Gemensamma Tjänster'!AD2</f>
        <v>Gemensam arkitektur</v>
      </c>
      <c r="D33" s="124">
        <f>'Gemensamma Tjänster'!AD23</f>
        <v>616194.28153532732</v>
      </c>
      <c r="E33" s="125"/>
      <c r="F33" s="103" t="str">
        <f>'Gemensamma Tjänster'!AD31</f>
        <v>Kvartal förskott</v>
      </c>
      <c r="G33" s="125"/>
      <c r="H33" s="103" t="str">
        <f>'Gemensamma Tjänster'!AD32</f>
        <v>Dec,Mar,Jun,Sep</v>
      </c>
      <c r="I33" s="125"/>
      <c r="J33" s="126" t="str">
        <f>'Gemensamma Tjänster'!AD33</f>
        <v xml:space="preserve"> -</v>
      </c>
    </row>
    <row r="34" spans="3:10" ht="15" hidden="1" customHeight="1" outlineLevel="1" x14ac:dyDescent="0.25">
      <c r="C34" s="117" t="str">
        <f>'Gemensamma Tjänster'!AE2</f>
        <v>1177 Listning</v>
      </c>
      <c r="D34" s="124">
        <f>'Gemensamma Tjänster'!AE23</f>
        <v>96431.322354014716</v>
      </c>
      <c r="E34" s="125"/>
      <c r="F34" s="103" t="str">
        <f>'Gemensamma Tjänster'!AE31</f>
        <v>Kvartal förskott</v>
      </c>
      <c r="G34" s="125"/>
      <c r="H34" s="103" t="str">
        <f>'Gemensamma Tjänster'!AE32</f>
        <v>Dec,Mar,Jun,Sep</v>
      </c>
      <c r="I34" s="125"/>
      <c r="J34" s="126" t="str">
        <f>'Gemensamma Tjänster'!AE33</f>
        <v xml:space="preserve"> -</v>
      </c>
    </row>
    <row r="35" spans="3:10" ht="15" hidden="1" customHeight="1" outlineLevel="1" x14ac:dyDescent="0.25">
      <c r="C35" s="117" t="str">
        <f>'Gemensamma Tjänster'!AF2</f>
        <v>IAM IDP Gemensam del</v>
      </c>
      <c r="D35" s="124">
        <f>'Gemensamma Tjänster'!AF23</f>
        <v>223449.49647047085</v>
      </c>
      <c r="E35" s="125"/>
      <c r="F35" s="103" t="str">
        <f>'Gemensamma Tjänster'!AF31</f>
        <v>Kvartal förskott</v>
      </c>
      <c r="G35" s="125"/>
      <c r="H35" s="103" t="str">
        <f>'Gemensamma Tjänster'!AF32</f>
        <v>Dec,Mar,Jun,Sep</v>
      </c>
      <c r="I35" s="125"/>
      <c r="J35" s="126">
        <f>'Gemensamma Tjänster'!AF33</f>
        <v>0</v>
      </c>
    </row>
    <row r="36" spans="3:10" ht="15" hidden="1" customHeight="1" outlineLevel="1" x14ac:dyDescent="0.25">
      <c r="C36" s="117">
        <f>'Gemensamma Tjänster'!AG2</f>
        <v>0</v>
      </c>
      <c r="D36" s="124">
        <f>'Gemensamma Tjänster'!AG23</f>
        <v>0</v>
      </c>
      <c r="E36" s="125"/>
      <c r="F36" s="103">
        <f>'Gemensamma Tjänster'!AG31</f>
        <v>0</v>
      </c>
      <c r="G36" s="125"/>
      <c r="H36" s="103">
        <f>'Gemensamma Tjänster'!AG32</f>
        <v>0</v>
      </c>
      <c r="I36" s="125"/>
      <c r="J36" s="126">
        <f>'Gemensamma Tjänster'!AG33</f>
        <v>0</v>
      </c>
    </row>
    <row r="37" spans="3:10" ht="15" hidden="1" customHeight="1" outlineLevel="1" x14ac:dyDescent="0.25">
      <c r="C37" s="117">
        <f>'Gemensamma Tjänster'!AH2</f>
        <v>0</v>
      </c>
      <c r="D37" s="124">
        <f>'Gemensamma Tjänster'!AH23</f>
        <v>0</v>
      </c>
      <c r="E37" s="125"/>
      <c r="F37" s="103">
        <f>'Gemensamma Tjänster'!AH31</f>
        <v>0</v>
      </c>
      <c r="G37" s="125"/>
      <c r="H37" s="103">
        <f>'Gemensamma Tjänster'!AH32</f>
        <v>0</v>
      </c>
      <c r="I37" s="125"/>
      <c r="J37" s="126">
        <f>'Gemensamma Tjänster'!AH33</f>
        <v>0</v>
      </c>
    </row>
    <row r="38" spans="3:10" ht="15" hidden="1" customHeight="1" outlineLevel="1" x14ac:dyDescent="0.25">
      <c r="C38" s="117">
        <f>'Gemensamma Tjänster'!AI2</f>
        <v>0</v>
      </c>
      <c r="D38" s="124">
        <f>'Gemensamma Tjänster'!AI23</f>
        <v>0</v>
      </c>
      <c r="E38" s="125"/>
      <c r="F38" s="103">
        <f>'Gemensamma Tjänster'!AI31</f>
        <v>0</v>
      </c>
      <c r="G38" s="125"/>
      <c r="H38" s="103">
        <f>'Gemensamma Tjänster'!AI32</f>
        <v>0</v>
      </c>
      <c r="I38" s="125"/>
      <c r="J38" s="126">
        <f>'Gemensamma Tjänster'!AI33</f>
        <v>0</v>
      </c>
    </row>
    <row r="39" spans="3:10" ht="15" hidden="1" customHeight="1" outlineLevel="1" x14ac:dyDescent="0.25">
      <c r="C39" s="117">
        <f>'Gemensamma Tjänster'!AJ2</f>
        <v>0</v>
      </c>
      <c r="D39" s="124">
        <f>'Gemensamma Tjänster'!AJ23</f>
        <v>0</v>
      </c>
      <c r="E39" s="125"/>
      <c r="F39" s="103">
        <f>'Gemensamma Tjänster'!AJ31</f>
        <v>0</v>
      </c>
      <c r="G39" s="125"/>
      <c r="H39" s="103">
        <f>'Gemensamma Tjänster'!AJ32</f>
        <v>0</v>
      </c>
      <c r="I39" s="125"/>
      <c r="J39" s="126">
        <f>'Gemensamma Tjänster'!AJ33</f>
        <v>0</v>
      </c>
    </row>
    <row r="40" spans="3:10" ht="15" hidden="1" customHeight="1" outlineLevel="1" x14ac:dyDescent="0.25">
      <c r="C40" s="117">
        <f>'Gemensamma Tjänster'!AK2</f>
        <v>0</v>
      </c>
      <c r="D40" s="124">
        <f>'Gemensamma Tjänster'!AK23</f>
        <v>0</v>
      </c>
      <c r="E40" s="125"/>
      <c r="F40" s="103">
        <f>'Gemensamma Tjänster'!AK31</f>
        <v>0</v>
      </c>
      <c r="G40" s="125"/>
      <c r="H40" s="103">
        <f>'Gemensamma Tjänster'!AK32</f>
        <v>0</v>
      </c>
      <c r="I40" s="125"/>
      <c r="J40" s="126">
        <f>'Gemensamma Tjänster'!AK33</f>
        <v>0</v>
      </c>
    </row>
    <row r="41" spans="3:10" ht="15" hidden="1" customHeight="1" outlineLevel="1" x14ac:dyDescent="0.25">
      <c r="C41" s="117">
        <f>'Gemensamma Tjänster'!AL2</f>
        <v>0</v>
      </c>
      <c r="D41" s="124">
        <f>'Gemensamma Tjänster'!AL23</f>
        <v>0</v>
      </c>
      <c r="E41" s="125"/>
      <c r="F41" s="103">
        <f>'Gemensamma Tjänster'!AL31</f>
        <v>0</v>
      </c>
      <c r="G41" s="125"/>
      <c r="H41" s="103">
        <f>'Gemensamma Tjänster'!AL32</f>
        <v>0</v>
      </c>
      <c r="I41" s="125"/>
      <c r="J41" s="126">
        <f>'Gemensamma Tjänster'!AL33</f>
        <v>0</v>
      </c>
    </row>
    <row r="42" spans="3:10" ht="15" hidden="1" customHeight="1" outlineLevel="1" x14ac:dyDescent="0.25">
      <c r="C42" s="117">
        <f>'Gemensamma Tjänster'!AM2</f>
        <v>0</v>
      </c>
      <c r="D42" s="124">
        <f>'Gemensamma Tjänster'!AM23</f>
        <v>0</v>
      </c>
      <c r="E42" s="125"/>
      <c r="F42" s="103">
        <f>'Gemensamma Tjänster'!AM31</f>
        <v>0</v>
      </c>
      <c r="G42" s="125"/>
      <c r="H42" s="103">
        <f>'Gemensamma Tjänster'!AM32</f>
        <v>0</v>
      </c>
      <c r="I42" s="125"/>
      <c r="J42" s="126">
        <f>'Gemensamma Tjänster'!AM33</f>
        <v>0</v>
      </c>
    </row>
    <row r="43" spans="3:10" ht="15" hidden="1" customHeight="1" outlineLevel="1" x14ac:dyDescent="0.25">
      <c r="C43" s="117">
        <f>'Gemensamma Tjänster'!AN2</f>
        <v>0</v>
      </c>
      <c r="D43" s="124">
        <f>'Gemensamma Tjänster'!AN23</f>
        <v>0</v>
      </c>
      <c r="E43" s="125"/>
      <c r="F43" s="103">
        <f>'Gemensamma Tjänster'!AN31</f>
        <v>0</v>
      </c>
      <c r="G43" s="125"/>
      <c r="H43" s="103">
        <f>'Gemensamma Tjänster'!AN32</f>
        <v>0</v>
      </c>
      <c r="I43" s="125"/>
      <c r="J43" s="126">
        <f>'Gemensamma Tjänster'!AN33</f>
        <v>0</v>
      </c>
    </row>
    <row r="44" spans="3:10" ht="15" hidden="1" customHeight="1" outlineLevel="1" x14ac:dyDescent="0.25">
      <c r="C44" s="117">
        <f>'Gemensamma Tjänster'!AO2</f>
        <v>0</v>
      </c>
      <c r="D44" s="124">
        <f>'Gemensamma Tjänster'!AO23</f>
        <v>0</v>
      </c>
      <c r="E44" s="125"/>
      <c r="F44" s="103">
        <f>'Gemensamma Tjänster'!AO31</f>
        <v>0</v>
      </c>
      <c r="G44" s="125"/>
      <c r="H44" s="103">
        <f>'Gemensamma Tjänster'!AO32</f>
        <v>0</v>
      </c>
      <c r="I44" s="125"/>
      <c r="J44" s="126">
        <f>'Gemensamma Tjänster'!AO33</f>
        <v>0</v>
      </c>
    </row>
    <row r="45" spans="3:10" ht="15" hidden="1" customHeight="1" outlineLevel="1" x14ac:dyDescent="0.25">
      <c r="C45" s="117">
        <f>'Gemensamma Tjänster'!AP2</f>
        <v>0</v>
      </c>
      <c r="D45" s="124">
        <f>'Gemensamma Tjänster'!AP23</f>
        <v>0</v>
      </c>
      <c r="E45" s="125"/>
      <c r="F45" s="103">
        <f>'Gemensamma Tjänster'!AP31</f>
        <v>0</v>
      </c>
      <c r="G45" s="125"/>
      <c r="H45" s="103">
        <f>'Gemensamma Tjänster'!AP32</f>
        <v>0</v>
      </c>
      <c r="I45" s="125"/>
      <c r="J45" s="126">
        <f>'Gemensamma Tjänster'!AP33</f>
        <v>0</v>
      </c>
    </row>
    <row r="46" spans="3:10" ht="15" hidden="1" customHeight="1" outlineLevel="1" x14ac:dyDescent="0.25">
      <c r="C46" s="117">
        <f>'Gemensamma Tjänster'!AQ2</f>
        <v>0</v>
      </c>
      <c r="D46" s="124">
        <f>'Gemensamma Tjänster'!AQ23</f>
        <v>0</v>
      </c>
      <c r="E46" s="125"/>
      <c r="F46" s="103">
        <f>'Gemensamma Tjänster'!AQ31</f>
        <v>0</v>
      </c>
      <c r="G46" s="125"/>
      <c r="H46" s="103">
        <f>'Gemensamma Tjänster'!AQ32</f>
        <v>0</v>
      </c>
      <c r="I46" s="125"/>
      <c r="J46" s="126">
        <f>'Gemensamma Tjänster'!AQ33</f>
        <v>0</v>
      </c>
    </row>
    <row r="47" spans="3:10" ht="15" hidden="1" customHeight="1" outlineLevel="1" x14ac:dyDescent="0.25">
      <c r="C47" s="117">
        <f>'Gemensamma Tjänster'!AR2</f>
        <v>0</v>
      </c>
      <c r="D47" s="124">
        <f>'Gemensamma Tjänster'!AR23</f>
        <v>0</v>
      </c>
      <c r="E47" s="125"/>
      <c r="F47" s="103">
        <f>'Gemensamma Tjänster'!AR31</f>
        <v>0</v>
      </c>
      <c r="G47" s="125"/>
      <c r="H47" s="103">
        <f>'Gemensamma Tjänster'!AR32</f>
        <v>0</v>
      </c>
      <c r="I47" s="125"/>
      <c r="J47" s="126">
        <f>'Gemensamma Tjänster'!AR33</f>
        <v>0</v>
      </c>
    </row>
    <row r="48" spans="3:10" ht="15" hidden="1" customHeight="1" outlineLevel="1" x14ac:dyDescent="0.25">
      <c r="C48" s="117">
        <f>'Gemensamma Tjänster'!AS2</f>
        <v>0</v>
      </c>
      <c r="D48" s="124">
        <f>'Gemensamma Tjänster'!AS23</f>
        <v>0</v>
      </c>
      <c r="E48" s="125"/>
      <c r="F48" s="103">
        <f>'Gemensamma Tjänster'!AS31</f>
        <v>0</v>
      </c>
      <c r="G48" s="125"/>
      <c r="H48" s="103">
        <f>'Gemensamma Tjänster'!AS32</f>
        <v>0</v>
      </c>
      <c r="I48" s="125"/>
      <c r="J48" s="126">
        <f>'Gemensamma Tjänster'!AS33</f>
        <v>0</v>
      </c>
    </row>
    <row r="49" spans="3:10" ht="15" hidden="1" customHeight="1" outlineLevel="1" x14ac:dyDescent="0.25">
      <c r="C49" s="117">
        <f>'Gemensamma Tjänster'!AT2</f>
        <v>0</v>
      </c>
      <c r="D49" s="124">
        <f>'Gemensamma Tjänster'!AT23</f>
        <v>0</v>
      </c>
      <c r="E49" s="125"/>
      <c r="F49" s="103">
        <f>'Gemensamma Tjänster'!AT31</f>
        <v>0</v>
      </c>
      <c r="G49" s="125"/>
      <c r="H49" s="103">
        <f>'Gemensamma Tjänster'!AT32</f>
        <v>0</v>
      </c>
      <c r="I49" s="125"/>
      <c r="J49" s="126">
        <f>'Gemensamma Tjänster'!AT33</f>
        <v>0</v>
      </c>
    </row>
    <row r="50" spans="3:10" ht="15" hidden="1" customHeight="1" outlineLevel="1" x14ac:dyDescent="0.25">
      <c r="C50" s="117">
        <f>'Gemensamma Tjänster'!AU2</f>
        <v>0</v>
      </c>
      <c r="D50" s="124">
        <f>'Gemensamma Tjänster'!AU23</f>
        <v>0</v>
      </c>
      <c r="E50" s="125"/>
      <c r="F50" s="103">
        <f>'Gemensamma Tjänster'!AU31</f>
        <v>0</v>
      </c>
      <c r="G50" s="125"/>
      <c r="H50" s="103">
        <f>'Gemensamma Tjänster'!AU32</f>
        <v>0</v>
      </c>
      <c r="I50" s="125"/>
      <c r="J50" s="126">
        <f>'Gemensamma Tjänster'!AU33</f>
        <v>0</v>
      </c>
    </row>
    <row r="51" spans="3:10" ht="15" hidden="1" customHeight="1" outlineLevel="1" x14ac:dyDescent="0.25">
      <c r="C51" s="117">
        <f>'Gemensamma Tjänster'!AV2</f>
        <v>0</v>
      </c>
      <c r="D51" s="124">
        <f>'Gemensamma Tjänster'!AV23</f>
        <v>0</v>
      </c>
      <c r="E51" s="125"/>
      <c r="F51" s="103">
        <f>'Gemensamma Tjänster'!AV31</f>
        <v>0</v>
      </c>
      <c r="G51" s="125"/>
      <c r="H51" s="103">
        <f>'Gemensamma Tjänster'!AV32</f>
        <v>0</v>
      </c>
      <c r="I51" s="125"/>
      <c r="J51" s="126">
        <f>'Gemensamma Tjänster'!AV33</f>
        <v>0</v>
      </c>
    </row>
    <row r="52" spans="3:10" ht="15" hidden="1" customHeight="1" outlineLevel="1" x14ac:dyDescent="0.25">
      <c r="C52" s="117">
        <f>'Gemensamma Tjänster'!AW2</f>
        <v>0</v>
      </c>
      <c r="D52" s="124">
        <f>'Gemensamma Tjänster'!AW23</f>
        <v>0</v>
      </c>
      <c r="E52" s="125"/>
      <c r="F52" s="103">
        <f>'Gemensamma Tjänster'!AW31</f>
        <v>0</v>
      </c>
      <c r="G52" s="125"/>
      <c r="H52" s="103">
        <f>'Gemensamma Tjänster'!AW32</f>
        <v>0</v>
      </c>
      <c r="I52" s="125"/>
      <c r="J52" s="126">
        <f>'Gemensamma Tjänster'!AW33</f>
        <v>0</v>
      </c>
    </row>
    <row r="53" spans="3:10" ht="15" hidden="1" customHeight="1" outlineLevel="1" x14ac:dyDescent="0.25">
      <c r="C53" s="117">
        <f>'Gemensamma Tjänster'!AX2</f>
        <v>0</v>
      </c>
      <c r="D53" s="124">
        <f>'Gemensamma Tjänster'!AX23</f>
        <v>0</v>
      </c>
      <c r="E53" s="125"/>
      <c r="F53" s="103">
        <f>'Gemensamma Tjänster'!AX31</f>
        <v>0</v>
      </c>
      <c r="G53" s="125"/>
      <c r="H53" s="103">
        <f>'Gemensamma Tjänster'!AX32</f>
        <v>0</v>
      </c>
      <c r="I53" s="125"/>
      <c r="J53" s="126">
        <f>'Gemensamma Tjänster'!AX33</f>
        <v>0</v>
      </c>
    </row>
    <row r="54" spans="3:10" ht="15" hidden="1" customHeight="1" outlineLevel="1" x14ac:dyDescent="0.25">
      <c r="C54" s="117">
        <f>'Gemensamma Tjänster'!AY2</f>
        <v>0</v>
      </c>
      <c r="D54" s="124">
        <f>'Gemensamma Tjänster'!AY23</f>
        <v>0</v>
      </c>
      <c r="E54" s="125"/>
      <c r="F54" s="103">
        <f>'Gemensamma Tjänster'!AY31</f>
        <v>0</v>
      </c>
      <c r="G54" s="125"/>
      <c r="H54" s="103">
        <f>'Gemensamma Tjänster'!AY32</f>
        <v>0</v>
      </c>
      <c r="I54" s="125"/>
      <c r="J54" s="126">
        <f>'Gemensamma Tjänster'!AY33</f>
        <v>0</v>
      </c>
    </row>
    <row r="55" spans="3:10" ht="15" hidden="1" customHeight="1" outlineLevel="1" thickBot="1" x14ac:dyDescent="0.3">
      <c r="C55" s="127">
        <f>'Gemensamma Tjänster'!AZ2</f>
        <v>0</v>
      </c>
      <c r="D55" s="128">
        <f>'Gemensamma Tjänster'!AZ23</f>
        <v>0</v>
      </c>
      <c r="E55" s="129"/>
      <c r="F55" s="104">
        <f>'Gemensamma Tjänster'!AZ31</f>
        <v>0</v>
      </c>
      <c r="G55" s="129"/>
      <c r="H55" s="104">
        <f>'Gemensamma Tjänster'!AZ32</f>
        <v>0</v>
      </c>
      <c r="I55" s="129"/>
      <c r="J55" s="130">
        <f>'Gemensamma Tjänster'!AZ33</f>
        <v>0</v>
      </c>
    </row>
    <row r="56" spans="3:10" hidden="1" outlineLevel="1" x14ac:dyDescent="0.25">
      <c r="C56" s="125"/>
      <c r="D56" s="124"/>
      <c r="E56" s="125"/>
      <c r="F56" s="125"/>
      <c r="G56" s="125"/>
      <c r="H56" s="125"/>
      <c r="I56" s="125"/>
      <c r="J56" s="125"/>
    </row>
    <row r="57" spans="3:10" ht="15.75" collapsed="1" thickBot="1" x14ac:dyDescent="0.3">
      <c r="C57" s="131"/>
      <c r="D57" s="132"/>
      <c r="E57" s="131"/>
      <c r="F57" s="131"/>
      <c r="G57" s="131"/>
      <c r="H57" s="131"/>
      <c r="I57" s="131"/>
      <c r="J57" s="131"/>
    </row>
    <row r="58" spans="3:10" ht="21" x14ac:dyDescent="0.25">
      <c r="C58" s="118" t="s">
        <v>35</v>
      </c>
      <c r="D58" s="119">
        <f>SUM(D59:D89)</f>
        <v>3624761.6078332504</v>
      </c>
      <c r="E58" s="120"/>
      <c r="F58" s="120" t="s">
        <v>43</v>
      </c>
      <c r="G58" s="120"/>
      <c r="H58" s="120"/>
      <c r="I58" s="120"/>
      <c r="J58" s="133"/>
    </row>
    <row r="59" spans="3:10" hidden="1" outlineLevel="1" x14ac:dyDescent="0.25">
      <c r="C59" s="117" t="str">
        <f>'Valbara Tjänster'!F1</f>
        <v>Händelseanalys (Nitha)</v>
      </c>
      <c r="D59" s="124">
        <f>'Valbara Tjänster'!F19</f>
        <v>148305.94125</v>
      </c>
      <c r="E59" s="125"/>
      <c r="F59" s="125" t="str">
        <f>'Valbara Tjänster'!F27</f>
        <v>Kvartal förskott</v>
      </c>
      <c r="G59" s="125"/>
      <c r="H59" s="125" t="str">
        <f>'Valbara Tjänster'!F28</f>
        <v>Dec,Mar,Jun,Sep</v>
      </c>
      <c r="I59" s="125"/>
      <c r="J59" s="126" t="str">
        <f>'Valbara Tjänster'!F29</f>
        <v>N/A</v>
      </c>
    </row>
    <row r="60" spans="3:10" ht="30" hidden="1" outlineLevel="1" x14ac:dyDescent="0.25">
      <c r="C60" s="117" t="str">
        <f>'Valbara Tjänster'!J1</f>
        <v>IAM IdP
(egna anslutningar)</v>
      </c>
      <c r="D60" s="124">
        <f>'Valbara Tjänster'!J19</f>
        <v>42048.75</v>
      </c>
      <c r="E60" s="125"/>
      <c r="F60" s="125" t="str">
        <f>'Valbara Tjänster'!J27</f>
        <v>Kvartal förskott</v>
      </c>
      <c r="G60" s="125"/>
      <c r="H60" s="125" t="str">
        <f>'Valbara Tjänster'!J28</f>
        <v>Dec,Mar,Jun,Sep</v>
      </c>
      <c r="I60" s="125"/>
      <c r="J60" s="126" t="str">
        <f>'Valbara Tjänster'!J29</f>
        <v>N/A</v>
      </c>
    </row>
    <row r="61" spans="3:10" hidden="1" outlineLevel="1" x14ac:dyDescent="0.25">
      <c r="C61" s="117" t="str">
        <f>'Valbara Tjänster'!N1</f>
        <v>Säkerhets-tjänster Logg, spärr &amp; samtycke</v>
      </c>
      <c r="D61" s="124">
        <f>'Valbara Tjänster'!N19</f>
        <v>42048.75</v>
      </c>
      <c r="E61" s="125"/>
      <c r="F61" s="125" t="str">
        <f>'Valbara Tjänster'!N27</f>
        <v>Kvartal förskott</v>
      </c>
      <c r="G61" s="125"/>
      <c r="H61" s="125" t="str">
        <f>'Valbara Tjänster'!N28</f>
        <v>Dec,Mar,Jun,Sep</v>
      </c>
      <c r="I61" s="125"/>
      <c r="J61" s="126" t="str">
        <f>'Valbara Tjänster'!N29</f>
        <v>N/A</v>
      </c>
    </row>
    <row r="62" spans="3:10" hidden="1" outlineLevel="1" x14ac:dyDescent="0.25">
      <c r="C62" s="117" t="str">
        <f>'Valbara Tjänster'!R1</f>
        <v>IAM Autentisering (egna anslutningar)</v>
      </c>
      <c r="D62" s="124">
        <f>'Valbara Tjänster'!R19</f>
        <v>0</v>
      </c>
      <c r="E62" s="125"/>
      <c r="F62" s="125" t="str">
        <f>'Valbara Tjänster'!R27</f>
        <v>Kvartal förskott</v>
      </c>
      <c r="G62" s="125"/>
      <c r="H62" s="125" t="str">
        <f>'Valbara Tjänster'!R28</f>
        <v>Dec,Mar,Jun,Sep</v>
      </c>
      <c r="I62" s="125"/>
      <c r="J62" s="126" t="str">
        <f>'Valbara Tjänster'!R29</f>
        <v>N/A</v>
      </c>
    </row>
    <row r="63" spans="3:10" hidden="1" outlineLevel="1" x14ac:dyDescent="0.25">
      <c r="C63" s="117" t="str">
        <f>'Valbara Tjänster'!V1</f>
        <v>Personuppgifts- tjänst</v>
      </c>
      <c r="D63" s="124">
        <f>'Valbara Tjänster'!V19</f>
        <v>42048.75</v>
      </c>
      <c r="E63" s="125"/>
      <c r="F63" s="125" t="str">
        <f>'Valbara Tjänster'!V27</f>
        <v>Kvartal förskott</v>
      </c>
      <c r="G63" s="125"/>
      <c r="H63" s="125" t="str">
        <f>'Valbara Tjänster'!V28</f>
        <v>Dec,Mar,Jun,Sep</v>
      </c>
      <c r="I63" s="125"/>
      <c r="J63" s="126" t="str">
        <f>'Valbara Tjänster'!V29</f>
        <v>N/A</v>
      </c>
    </row>
    <row r="64" spans="3:10" ht="45" hidden="1" outlineLevel="1" x14ac:dyDescent="0.25">
      <c r="C64" s="117" t="str">
        <f>'Valbara Tjänster'!Z1</f>
        <v xml:space="preserve">Formulär- hantering </v>
      </c>
      <c r="D64" s="124">
        <f>'Valbara Tjänster'!Z19</f>
        <v>164499.58765500001</v>
      </c>
      <c r="E64" s="125"/>
      <c r="F64" s="125" t="str">
        <f>'Valbara Tjänster'!Z27</f>
        <v>Prognos! Faktureras separat av tjänstens förvaltning. Kvartalsvis</v>
      </c>
      <c r="G64" s="125"/>
      <c r="H64" s="125" t="str">
        <f>'Valbara Tjänster'!Z28</f>
        <v>Dec,Mar,Jun,Sep</v>
      </c>
      <c r="I64" s="125"/>
      <c r="J64" s="126">
        <f>'Valbara Tjänster'!Z29</f>
        <v>2023</v>
      </c>
    </row>
    <row r="65" spans="3:10" hidden="1" outlineLevel="1" x14ac:dyDescent="0.25">
      <c r="C65" s="117" t="str">
        <f>'Valbara Tjänster'!AD1</f>
        <v xml:space="preserve">Ombudstjänsten </v>
      </c>
      <c r="D65" s="124">
        <f>'Valbara Tjänster'!AD19</f>
        <v>103204.45199999999</v>
      </c>
      <c r="E65" s="125"/>
      <c r="F65" s="125" t="str">
        <f>'Valbara Tjänster'!AD27</f>
        <v>Kvartal förskott</v>
      </c>
      <c r="G65" s="125"/>
      <c r="H65" s="125" t="str">
        <f>'Valbara Tjänster'!AD28</f>
        <v>Dec,Mar,Jun,Sep</v>
      </c>
      <c r="I65" s="125"/>
      <c r="J65" s="126" t="str">
        <f>'Valbara Tjänster'!AD29</f>
        <v>N/A</v>
      </c>
    </row>
    <row r="66" spans="3:10" ht="120" hidden="1" outlineLevel="1" x14ac:dyDescent="0.25">
      <c r="C66" s="117" t="str">
        <f>'Valbara Tjänster'!AH1</f>
        <v>Hjälpmedels-tjänsten abonnemang</v>
      </c>
      <c r="D66" s="124">
        <f>'Valbara Tjänster'!AH19</f>
        <v>50000</v>
      </c>
      <c r="E66" s="125"/>
      <c r="F66" s="125" t="str">
        <f>'Valbara Tjänster'!AH27</f>
        <v>Prognos! Faktureras kvartalsvis i förskott av förvaltning med volymsjusteringar i efterskott. Abonnemangspriset baseras på av kunden redovisad inköpsvolym. Tillkommer rörlig avgift enl. prislista på Inera.se</v>
      </c>
      <c r="G66" s="125"/>
      <c r="H66" s="125" t="str">
        <f>'Valbara Tjänster'!AH28</f>
        <v>Dec, Mar, Jun, Sep</v>
      </c>
      <c r="I66" s="125"/>
      <c r="J66" s="126" t="str">
        <f>'Valbara Tjänster'!AH29</f>
        <v>N/A</v>
      </c>
    </row>
    <row r="67" spans="3:10" ht="45" hidden="1" outlineLevel="1" x14ac:dyDescent="0.25">
      <c r="C67" s="117" t="str">
        <f>'Valbara Tjänster'!AL1</f>
        <v>E-klient</v>
      </c>
      <c r="D67" s="124">
        <f>'Valbara Tjänster'!AL19</f>
        <v>774502</v>
      </c>
      <c r="E67" s="125"/>
      <c r="F67" s="125" t="str">
        <f>'Valbara Tjänster'!AL27</f>
        <v>Halvårsvis i efterskott av förvaltning. Volymbaserade priser</v>
      </c>
      <c r="G67" s="125"/>
      <c r="H67" s="125" t="str">
        <f>'Valbara Tjänster'!AL28</f>
        <v>Jun, Dec</v>
      </c>
      <c r="I67" s="125"/>
      <c r="J67" s="126" t="str">
        <f>'Valbara Tjänster'!AL29</f>
        <v>N/A</v>
      </c>
    </row>
    <row r="68" spans="3:10" ht="60" hidden="1" outlineLevel="1" x14ac:dyDescent="0.25">
      <c r="C68" s="117" t="str">
        <f>'Valbara Tjänster'!AP1</f>
        <v>Eira Licenser (innehåll)</v>
      </c>
      <c r="D68" s="124">
        <f>'Valbara Tjänster'!AP19</f>
        <v>1387885.0663525001</v>
      </c>
      <c r="E68" s="125"/>
      <c r="F68" s="125" t="str">
        <f>'Valbara Tjänster'!AP27</f>
        <v>Licenskostnaden fördelas solidariskt mellan landsting och regioner baserat på antal invånare.</v>
      </c>
      <c r="G68" s="125"/>
      <c r="H68" s="125" t="str">
        <f>'Valbara Tjänster'!AP28</f>
        <v>Årsvis engång i Dec</v>
      </c>
      <c r="I68" s="125"/>
      <c r="J68" s="126" t="str">
        <f>'Valbara Tjänster'!AP29</f>
        <v>N/A</v>
      </c>
    </row>
    <row r="69" spans="3:10" ht="30" hidden="1" outlineLevel="1" x14ac:dyDescent="0.25">
      <c r="C69" s="117" t="str">
        <f>'Valbara Tjänster'!AT1</f>
        <v>Informations- utlämning till kvalitetsregister</v>
      </c>
      <c r="D69" s="124">
        <f>'Valbara Tjänster'!AT19</f>
        <v>0</v>
      </c>
      <c r="E69" s="125"/>
      <c r="F69" s="125" t="str">
        <f>'Valbara Tjänster'!AT27</f>
        <v>Faktureras separat av tjänstens förvaltning</v>
      </c>
      <c r="G69" s="125"/>
      <c r="H69" s="125" t="str">
        <f>'Valbara Tjänster'!AT28</f>
        <v xml:space="preserve"> </v>
      </c>
      <c r="I69" s="125"/>
      <c r="J69" s="134" t="str">
        <f>'Valbara Tjänster'!AT29</f>
        <v>Ingen ab.fakturering</v>
      </c>
    </row>
    <row r="70" spans="3:10" hidden="1" outlineLevel="1" x14ac:dyDescent="0.25">
      <c r="C70" s="117" t="str">
        <f>'Valbara Tjänster'!AX1</f>
        <v>Säker Digital Kommunikation SDK Ny!</v>
      </c>
      <c r="D70" s="124">
        <f>'Valbara Tjänster'!AX19</f>
        <v>0</v>
      </c>
      <c r="E70" s="125"/>
      <c r="F70" s="125" t="str">
        <f>'Valbara Tjänster'!AX27</f>
        <v>Ingen abonnemangsfakt 2023</v>
      </c>
      <c r="G70" s="125"/>
      <c r="H70" s="125">
        <f>'Valbara Tjänster'!AX28</f>
        <v>0</v>
      </c>
      <c r="I70" s="125"/>
      <c r="J70" s="126">
        <f>'Valbara Tjänster'!AX29</f>
        <v>0</v>
      </c>
    </row>
    <row r="71" spans="3:10" hidden="1" outlineLevel="1" x14ac:dyDescent="0.25">
      <c r="C71" s="117" t="str">
        <f>'Valbara Tjänster'!BB1</f>
        <v>Bild i 1177 på telefon</v>
      </c>
      <c r="D71" s="124">
        <f>'Valbara Tjänster'!BB19</f>
        <v>208907.72104999999</v>
      </c>
      <c r="E71" s="125"/>
      <c r="F71" s="125" t="str">
        <f>'Valbara Tjänster'!BB27</f>
        <v>Kvartal förskott</v>
      </c>
      <c r="G71" s="125"/>
      <c r="H71" s="125" t="str">
        <f>'Valbara Tjänster'!BB28</f>
        <v>Dec,Mar,Jun,Sep</v>
      </c>
      <c r="I71" s="125"/>
      <c r="J71" s="126" t="str">
        <f>'Valbara Tjänster'!BB29</f>
        <v>N/A</v>
      </c>
    </row>
    <row r="72" spans="3:10" hidden="1" outlineLevel="1" x14ac:dyDescent="0.25">
      <c r="C72" s="117" t="str">
        <f>'Valbara Tjänster'!BF1</f>
        <v>Video i 1177 på telefon</v>
      </c>
      <c r="D72" s="124">
        <f>'Valbara Tjänster'!BF19</f>
        <v>0</v>
      </c>
      <c r="E72" s="125"/>
      <c r="F72" s="125" t="str">
        <f>'Valbara Tjänster'!BF27</f>
        <v>Kvartal förskott</v>
      </c>
      <c r="G72" s="125"/>
      <c r="H72" s="125" t="str">
        <f>'Valbara Tjänster'!BF28</f>
        <v>Dec,Mar,Jun,Sep</v>
      </c>
      <c r="I72" s="125"/>
      <c r="J72" s="126" t="str">
        <f>'Valbara Tjänster'!BF29</f>
        <v>N/A</v>
      </c>
    </row>
    <row r="73" spans="3:10" hidden="1" outlineLevel="1" x14ac:dyDescent="0.25">
      <c r="C73" s="117" t="str">
        <f>'Valbara Tjänster'!BJ1</f>
        <v>Utbudstjänsten</v>
      </c>
      <c r="D73" s="124">
        <f>'Valbara Tjänster'!BJ19</f>
        <v>201005.66765749999</v>
      </c>
      <c r="E73" s="125"/>
      <c r="F73" s="125" t="str">
        <f>'Valbara Tjänster'!BJ27</f>
        <v>Kvartal förskott</v>
      </c>
      <c r="G73" s="125"/>
      <c r="H73" s="125" t="str">
        <f>'Valbara Tjänster'!BJ28</f>
        <v>Dec,Mar,Jun,Sep</v>
      </c>
      <c r="I73" s="125"/>
      <c r="J73" s="126" t="str">
        <f>'Valbara Tjänster'!BJ29</f>
        <v>N/A</v>
      </c>
    </row>
    <row r="74" spans="3:10" hidden="1" outlineLevel="1" x14ac:dyDescent="0.25">
      <c r="C74" s="117" t="str">
        <f>'Valbara Tjänster'!BN1</f>
        <v>Statistiktjänst Organisations-statistik</v>
      </c>
      <c r="D74" s="124">
        <f>'Valbara Tjänster'!BN19</f>
        <v>0</v>
      </c>
      <c r="E74" s="125"/>
      <c r="F74" s="125" t="str">
        <f>'Valbara Tjänster'!BN27</f>
        <v>Kvartal förskott</v>
      </c>
      <c r="G74" s="125"/>
      <c r="H74" s="125" t="str">
        <f>'Valbara Tjänster'!BN28</f>
        <v>Dec,Mar,Jun,Sep</v>
      </c>
      <c r="I74" s="125"/>
      <c r="J74" s="126" t="str">
        <f>'Valbara Tjänster'!BN29</f>
        <v>N/A</v>
      </c>
    </row>
    <row r="75" spans="3:10" s="101" customFormat="1" ht="45" hidden="1" outlineLevel="1" x14ac:dyDescent="0.25">
      <c r="C75" s="117" t="str">
        <f>'Valbara Tjänster'!BR1</f>
        <v xml:space="preserve">1177 Inkorg </v>
      </c>
      <c r="D75" s="124">
        <f>'Valbara Tjänster'!BR19</f>
        <v>0</v>
      </c>
      <c r="E75" s="125"/>
      <c r="F75" s="103" t="str">
        <f>'Valbara Tjänster'!BR27</f>
        <v>Volymsbaserad. Faktureras av förvaltning kvartalsvis efterskott</v>
      </c>
      <c r="G75" s="125"/>
      <c r="H75" s="103">
        <f>'Valbara Tjänster'!BR28</f>
        <v>0</v>
      </c>
      <c r="I75" s="125"/>
      <c r="J75" s="256">
        <f>'Valbara Tjänster'!BR29</f>
        <v>0</v>
      </c>
    </row>
    <row r="76" spans="3:10" s="101" customFormat="1" hidden="1" outlineLevel="1" x14ac:dyDescent="0.25">
      <c r="C76" s="117" t="str">
        <f>'Valbara Tjänster'!BV1</f>
        <v>Svevac (prel. Avser halvår)</v>
      </c>
      <c r="D76" s="124">
        <f>'Valbara Tjänster'!BV19</f>
        <v>0</v>
      </c>
      <c r="E76" s="125"/>
      <c r="F76" s="103" t="str">
        <f>'Valbara Tjänster'!BV27</f>
        <v>Prel. Engång förskott 2023</v>
      </c>
      <c r="G76" s="125"/>
      <c r="H76" s="103" t="str">
        <f>'Valbara Tjänster'!BV28</f>
        <v>Dec,Mars</v>
      </c>
      <c r="I76" s="125"/>
      <c r="J76" s="256" t="str">
        <f>'Valbara Tjänster'!BV29</f>
        <v>Avslutas halvår 2023</v>
      </c>
    </row>
    <row r="77" spans="3:10" s="101" customFormat="1" ht="30" hidden="1" outlineLevel="1" x14ac:dyDescent="0.25">
      <c r="C77" s="117" t="str">
        <f>'Valbara Tjänster'!BZ1</f>
        <v>Digitalt möte</v>
      </c>
      <c r="D77" s="124">
        <f>'Valbara Tjänster'!BZ19</f>
        <v>0</v>
      </c>
      <c r="E77" s="125"/>
      <c r="F77" s="103" t="str">
        <f>'Valbara Tjänster'!BZ27</f>
        <v>Volym. Faktureras av förvaltning</v>
      </c>
      <c r="G77" s="125"/>
      <c r="H77" s="103">
        <f>'Valbara Tjänster'!BZ28</f>
        <v>0</v>
      </c>
      <c r="I77" s="125"/>
      <c r="J77" s="256">
        <f>'Valbara Tjänster'!BZ29</f>
        <v>0</v>
      </c>
    </row>
    <row r="78" spans="3:10" s="101" customFormat="1" hidden="1" outlineLevel="1" x14ac:dyDescent="0.25">
      <c r="C78" s="117" t="str">
        <f>'Valbara Tjänster'!CD1</f>
        <v>Video och distans Infrastruktur</v>
      </c>
      <c r="D78" s="124">
        <f>'Valbara Tjänster'!CD19</f>
        <v>95882.421868250007</v>
      </c>
      <c r="E78" s="125"/>
      <c r="F78" s="103" t="str">
        <f>'Valbara Tjänster'!CD27</f>
        <v>Kvartal förskott</v>
      </c>
      <c r="G78" s="125"/>
      <c r="H78" s="103" t="str">
        <f>'Valbara Tjänster'!CD28</f>
        <v>Dec,Mar,Jun,Sep</v>
      </c>
      <c r="I78" s="125"/>
      <c r="J78" s="256" t="str">
        <f>'Valbara Tjänster'!CD29</f>
        <v>N/A</v>
      </c>
    </row>
    <row r="79" spans="3:10" s="101" customFormat="1" hidden="1" outlineLevel="1" x14ac:dyDescent="0.25">
      <c r="C79" s="117" t="str">
        <f>'Valbara Tjänster'!CH1</f>
        <v>Video &amp; distans Flerpartsmöte</v>
      </c>
      <c r="D79" s="124">
        <f>'Valbara Tjänster'!CH19</f>
        <v>0</v>
      </c>
      <c r="E79" s="125"/>
      <c r="F79" s="103" t="str">
        <f>'Valbara Tjänster'!CH27</f>
        <v>Kvartal förskott</v>
      </c>
      <c r="G79" s="125"/>
      <c r="H79" s="103" t="str">
        <f>'Valbara Tjänster'!CH28</f>
        <v>Dec,Mar,Jun,Sep</v>
      </c>
      <c r="I79" s="125"/>
      <c r="J79" s="256" t="str">
        <f>'Valbara Tjänster'!CH29</f>
        <v>N/A</v>
      </c>
    </row>
    <row r="80" spans="3:10" s="101" customFormat="1" hidden="1" outlineLevel="1" x14ac:dyDescent="0.25">
      <c r="C80" s="117" t="str">
        <f>'Valbara Tjänster'!CL1</f>
        <v xml:space="preserve">Egen provhantering </v>
      </c>
      <c r="D80" s="124">
        <f>'Valbara Tjänster'!CL19</f>
        <v>364422.5</v>
      </c>
      <c r="E80" s="125"/>
      <c r="F80" s="103" t="str">
        <f>'Valbara Tjänster'!CL27</f>
        <v>Kvartal förskott</v>
      </c>
      <c r="G80" s="125"/>
      <c r="H80" s="103" t="str">
        <f>'Valbara Tjänster'!CL28</f>
        <v>Dec,Mar,Jun,Sep</v>
      </c>
      <c r="I80" s="125"/>
      <c r="J80" s="256" t="str">
        <f>'Valbara Tjänster'!CL29</f>
        <v>N/A</v>
      </c>
    </row>
    <row r="81" spans="3:10" s="101" customFormat="1" hidden="1" outlineLevel="1" x14ac:dyDescent="0.25">
      <c r="C81" s="117" t="str">
        <f>'Valbara Tjänster'!CP1</f>
        <v>Symtombedöm-ning och hänvisning Förvaltning</v>
      </c>
      <c r="D81" s="124">
        <f>'Valbara Tjänster'!CP19</f>
        <v>0</v>
      </c>
      <c r="E81" s="125"/>
      <c r="F81" s="103" t="str">
        <f>'Valbara Tjänster'!CP27</f>
        <v>Pris ej fastställt</v>
      </c>
      <c r="G81" s="125"/>
      <c r="H81" s="103">
        <f>'Valbara Tjänster'!CP28</f>
        <v>0</v>
      </c>
      <c r="I81" s="125"/>
      <c r="J81" s="256">
        <f>'Valbara Tjänster'!CP29</f>
        <v>0</v>
      </c>
    </row>
    <row r="82" spans="3:10" s="101" customFormat="1" hidden="1" outlineLevel="1" x14ac:dyDescent="0.25">
      <c r="C82" s="117" t="str">
        <f>'Valbara Tjänster'!CT1</f>
        <v>Beställning läkemedelsnära produkter</v>
      </c>
      <c r="D82" s="124">
        <f>'Valbara Tjänster'!CT19</f>
        <v>0</v>
      </c>
      <c r="E82" s="125"/>
      <c r="F82" s="103" t="str">
        <f>'Valbara Tjänster'!CT27</f>
        <v>Pris ej fastställt</v>
      </c>
      <c r="G82" s="125"/>
      <c r="H82" s="103">
        <f>'Valbara Tjänster'!CT28</f>
        <v>0</v>
      </c>
      <c r="I82" s="125"/>
      <c r="J82" s="256">
        <f>'Valbara Tjänster'!CT29</f>
        <v>0</v>
      </c>
    </row>
    <row r="83" spans="3:10" s="101" customFormat="1" hidden="1" outlineLevel="1" x14ac:dyDescent="0.25">
      <c r="C83" s="117" t="str">
        <f>'Valbara Tjänster'!CX1</f>
        <v>Net-Id</v>
      </c>
      <c r="D83" s="124">
        <f>'Valbara Tjänster'!CX19</f>
        <v>0</v>
      </c>
      <c r="E83" s="125"/>
      <c r="F83" s="103" t="str">
        <f>'Valbara Tjänster'!CX27</f>
        <v>Väntar på avsiktsförklaring</v>
      </c>
      <c r="G83" s="125"/>
      <c r="H83" s="103">
        <f>'Valbara Tjänster'!CX28</f>
        <v>0</v>
      </c>
      <c r="I83" s="125"/>
      <c r="J83" s="256">
        <f>'Valbara Tjänster'!CX29</f>
        <v>0</v>
      </c>
    </row>
    <row r="84" spans="3:10" s="101" customFormat="1" hidden="1" outlineLevel="1" x14ac:dyDescent="0.25">
      <c r="C84" s="117">
        <f>'Valbara Tjänster'!DB1</f>
        <v>0</v>
      </c>
      <c r="D84" s="124">
        <f>'Valbara Tjänster'!DB19</f>
        <v>0</v>
      </c>
      <c r="E84" s="125"/>
      <c r="F84" s="103">
        <f>'Valbara Tjänster'!DB27</f>
        <v>0</v>
      </c>
      <c r="G84" s="125"/>
      <c r="H84" s="103">
        <f>'Valbara Tjänster'!DB28</f>
        <v>0</v>
      </c>
      <c r="I84" s="125"/>
      <c r="J84" s="256">
        <f>'Valbara Tjänster'!DB29</f>
        <v>0</v>
      </c>
    </row>
    <row r="85" spans="3:10" s="101" customFormat="1" hidden="1" outlineLevel="1" x14ac:dyDescent="0.25">
      <c r="C85" s="117">
        <f>'Valbara Tjänster'!DF1</f>
        <v>0</v>
      </c>
      <c r="D85" s="124">
        <f>'Valbara Tjänster'!DF19</f>
        <v>0</v>
      </c>
      <c r="E85" s="125"/>
      <c r="F85" s="103">
        <f>'Valbara Tjänster'!DF27</f>
        <v>0</v>
      </c>
      <c r="G85" s="125"/>
      <c r="H85" s="103">
        <f>'Valbara Tjänster'!DF28</f>
        <v>0</v>
      </c>
      <c r="I85" s="125"/>
      <c r="J85" s="256">
        <f>'Valbara Tjänster'!DF29</f>
        <v>0</v>
      </c>
    </row>
    <row r="86" spans="3:10" s="101" customFormat="1" hidden="1" outlineLevel="1" x14ac:dyDescent="0.25">
      <c r="C86" s="117">
        <f>'Valbara Tjänster'!DJ1</f>
        <v>0</v>
      </c>
      <c r="D86" s="124">
        <f>'Valbara Tjänster'!DJ19</f>
        <v>0</v>
      </c>
      <c r="E86" s="125"/>
      <c r="F86" s="103">
        <f>'Valbara Tjänster'!DN27</f>
        <v>0</v>
      </c>
      <c r="G86" s="125"/>
      <c r="H86" s="103">
        <f>'Valbara Tjänster'!DJ28</f>
        <v>0</v>
      </c>
      <c r="I86" s="125"/>
      <c r="J86" s="256">
        <f>'Valbara Tjänster'!DJ29</f>
        <v>0</v>
      </c>
    </row>
    <row r="87" spans="3:10" s="101" customFormat="1" hidden="1" outlineLevel="1" x14ac:dyDescent="0.25">
      <c r="C87" s="117">
        <f>'Valbara Tjänster'!DN1</f>
        <v>0</v>
      </c>
      <c r="D87" s="124">
        <f>'Valbara Tjänster'!DN19</f>
        <v>0</v>
      </c>
      <c r="E87" s="125"/>
      <c r="F87" s="103">
        <f>'Valbara Tjänster'!DN27</f>
        <v>0</v>
      </c>
      <c r="G87" s="125"/>
      <c r="H87" s="103">
        <f>'Valbara Tjänster'!DN28</f>
        <v>0</v>
      </c>
      <c r="I87" s="125"/>
      <c r="J87" s="256">
        <f>'Valbara Tjänster'!DN29</f>
        <v>0</v>
      </c>
    </row>
    <row r="88" spans="3:10" s="101" customFormat="1" hidden="1" outlineLevel="1" x14ac:dyDescent="0.25">
      <c r="C88" s="117">
        <f>'Valbara Tjänster'!DR1</f>
        <v>0</v>
      </c>
      <c r="D88" s="124">
        <f>'Valbara Tjänster'!DR19</f>
        <v>0</v>
      </c>
      <c r="E88" s="125"/>
      <c r="F88" s="103">
        <f>'Valbara Tjänster'!DR27</f>
        <v>0</v>
      </c>
      <c r="G88" s="125"/>
      <c r="H88" s="103">
        <f>'Valbara Tjänster'!DR28</f>
        <v>0</v>
      </c>
      <c r="I88" s="125"/>
      <c r="J88" s="256">
        <f>'Valbara Tjänster'!DR29</f>
        <v>0</v>
      </c>
    </row>
    <row r="89" spans="3:10" s="101" customFormat="1" ht="15.75" hidden="1" outlineLevel="1" thickBot="1" x14ac:dyDescent="0.3">
      <c r="C89" s="127">
        <f>'Valbara Tjänster'!DV1</f>
        <v>0</v>
      </c>
      <c r="D89" s="128">
        <f>'Valbara Tjänster'!DV19</f>
        <v>0</v>
      </c>
      <c r="E89" s="129"/>
      <c r="F89" s="104">
        <f>'Valbara Tjänster'!DV27</f>
        <v>0</v>
      </c>
      <c r="G89" s="129"/>
      <c r="H89" s="104">
        <f>'Valbara Tjänster'!DV28</f>
        <v>0</v>
      </c>
      <c r="I89" s="129"/>
      <c r="J89" s="257">
        <f>'Valbara Tjänster'!DV29</f>
        <v>0</v>
      </c>
    </row>
    <row r="90" spans="3:10" hidden="1" outlineLevel="1" x14ac:dyDescent="0.25">
      <c r="C90" s="125"/>
      <c r="D90" s="124"/>
      <c r="E90" s="125"/>
      <c r="F90" s="125"/>
      <c r="G90" s="125"/>
      <c r="H90" s="125"/>
      <c r="I90" s="125"/>
      <c r="J90" s="125"/>
    </row>
    <row r="91" spans="3:10" ht="15.75" collapsed="1" thickBot="1" x14ac:dyDescent="0.3">
      <c r="C91" s="131"/>
      <c r="D91" s="131"/>
      <c r="E91" s="131"/>
      <c r="F91" s="131"/>
      <c r="G91" s="131"/>
      <c r="H91" s="131"/>
      <c r="I91" s="131"/>
      <c r="J91" s="131"/>
    </row>
    <row r="92" spans="3:10" ht="21" x14ac:dyDescent="0.25">
      <c r="C92" s="118" t="s">
        <v>62</v>
      </c>
      <c r="D92" s="119">
        <f>SUM(D93:D113)</f>
        <v>1610689.3399606454</v>
      </c>
      <c r="E92" s="120"/>
      <c r="F92" s="102" t="s">
        <v>43</v>
      </c>
      <c r="G92" s="121"/>
      <c r="H92" s="135"/>
      <c r="I92" s="120"/>
      <c r="J92" s="133"/>
    </row>
    <row r="93" spans="3:10" ht="13.5" hidden="1" customHeight="1" outlineLevel="1" x14ac:dyDescent="0.25">
      <c r="C93" s="117" t="str">
        <f>'Gemensamma i utveckling'!C1</f>
        <v>Utvecklingsram 2022</v>
      </c>
      <c r="D93" s="124">
        <f>'Gemensamma i utveckling'!C22</f>
        <v>1208017.0049704842</v>
      </c>
      <c r="E93" s="125"/>
      <c r="F93" s="103" t="str">
        <f>'Gemensamma i utveckling'!C30</f>
        <v xml:space="preserve">Faktureras i januari för helår 2022 </v>
      </c>
      <c r="G93" s="125"/>
      <c r="H93" s="125" t="str">
        <f>'Gemensamma i utveckling'!C31</f>
        <v>Engång</v>
      </c>
      <c r="I93" s="125"/>
      <c r="J93" s="126" t="str">
        <f>'Gemensamma i utveckling'!C32</f>
        <v>Januari</v>
      </c>
    </row>
    <row r="94" spans="3:10" ht="13.5" hidden="1" customHeight="1" outlineLevel="1" x14ac:dyDescent="0.25">
      <c r="C94" s="117" t="str">
        <f>'Gemensamma i utveckling'!D1</f>
        <v>Utveckling/förvaltning tidbokings-tjänst 1177</v>
      </c>
      <c r="D94" s="124">
        <f>'Gemensamma i utveckling'!D22</f>
        <v>402672.33499016135</v>
      </c>
      <c r="E94" s="125"/>
      <c r="F94" s="103" t="str">
        <f>'Gemensamma i utveckling'!D30</f>
        <v>Kvartal förskott</v>
      </c>
      <c r="G94" s="125"/>
      <c r="H94" s="125" t="str">
        <f>'Gemensamma i utveckling'!D31</f>
        <v>Dec,Mar,Jun,Sep</v>
      </c>
      <c r="I94" s="125"/>
      <c r="J94" s="126" t="str">
        <f>'Gemensamma i utveckling'!D32</f>
        <v>Pausad fakt. Avs. förkl. Retro senare 2023</v>
      </c>
    </row>
    <row r="95" spans="3:10" ht="13.5" hidden="1" customHeight="1" outlineLevel="1" x14ac:dyDescent="0.25">
      <c r="C95" s="117" t="str">
        <f>'Gemensamma i utveckling'!E1</f>
        <v>Fortsatt utveckling SITHS</v>
      </c>
      <c r="D95" s="124">
        <f>'Gemensamma i utveckling'!E22</f>
        <v>0</v>
      </c>
      <c r="E95" s="125"/>
      <c r="F95" s="116" t="str">
        <f>'Gemensamma i utveckling'!E30</f>
        <v>Ingen fakt 2023</v>
      </c>
      <c r="G95" s="125"/>
      <c r="H95" s="136" t="str">
        <f>'Gemensamma i utveckling'!E31</f>
        <v xml:space="preserve"> -</v>
      </c>
      <c r="I95" s="125"/>
      <c r="J95" s="134" t="str">
        <f>'Gemensamma i utveckling'!E32</f>
        <v xml:space="preserve"> -</v>
      </c>
    </row>
    <row r="96" spans="3:10" ht="13.5" hidden="1" customHeight="1" outlineLevel="1" x14ac:dyDescent="0.25">
      <c r="C96" s="117" t="str">
        <f>'Gemensamma i utveckling'!F1</f>
        <v>Pascal NLL-anpassning</v>
      </c>
      <c r="D96" s="124">
        <f>'Gemensamma i utveckling'!F22</f>
        <v>0</v>
      </c>
      <c r="E96" s="125"/>
      <c r="F96" s="103" t="str">
        <f>'Gemensamma i utveckling'!F30</f>
        <v>Ingen fakt 2023</v>
      </c>
      <c r="G96" s="125"/>
      <c r="H96" s="125" t="str">
        <f>'Gemensamma i utveckling'!F31</f>
        <v xml:space="preserve"> -</v>
      </c>
      <c r="I96" s="125"/>
      <c r="J96" s="126" t="str">
        <f>'Gemensamma i utveckling'!F32</f>
        <v xml:space="preserve"> -</v>
      </c>
    </row>
    <row r="97" spans="3:10" ht="13.5" hidden="1" customHeight="1" outlineLevel="1" x14ac:dyDescent="0.25">
      <c r="C97" s="117" t="str">
        <f>'Gemensamma i utveckling'!G1</f>
        <v>Utbyte av Säkerhetstj.</v>
      </c>
      <c r="D97" s="124">
        <f>'Gemensamma i utveckling'!G22</f>
        <v>0</v>
      </c>
      <c r="E97" s="125"/>
      <c r="F97" s="103" t="str">
        <f>'Gemensamma i utveckling'!G30</f>
        <v>Ingen fakt 2023</v>
      </c>
      <c r="G97" s="125"/>
      <c r="H97" s="125" t="str">
        <f>'Gemensamma i utveckling'!G31</f>
        <v xml:space="preserve"> -</v>
      </c>
      <c r="I97" s="125"/>
      <c r="J97" s="126" t="str">
        <f>'Gemensamma i utveckling'!G32</f>
        <v xml:space="preserve"> -</v>
      </c>
    </row>
    <row r="98" spans="3:10" ht="13.5" hidden="1" customHeight="1" outlineLevel="1" x14ac:dyDescent="0.25">
      <c r="C98" s="117" t="str">
        <f>'Gemensamma i utveckling'!H1</f>
        <v>Ny katalogtjänst HSA</v>
      </c>
      <c r="D98" s="124">
        <f>'Gemensamma i utveckling'!H22</f>
        <v>0</v>
      </c>
      <c r="E98" s="125"/>
      <c r="F98" s="103" t="str">
        <f>'Gemensamma i utveckling'!H30</f>
        <v>Ingen fakt 2023</v>
      </c>
      <c r="G98" s="125"/>
      <c r="H98" s="125" t="str">
        <f>'Gemensamma i utveckling'!H31</f>
        <v xml:space="preserve"> -</v>
      </c>
      <c r="I98" s="125"/>
      <c r="J98" s="126" t="str">
        <f>'Gemensamma i utveckling'!H32</f>
        <v xml:space="preserve"> -</v>
      </c>
    </row>
    <row r="99" spans="3:10" s="101" customFormat="1" ht="13.5" hidden="1" customHeight="1" outlineLevel="1" x14ac:dyDescent="0.25">
      <c r="C99" s="117" t="str">
        <f>'Gemensamma i utveckling'!I1</f>
        <v>Journalen &amp; NPÖ plattformsutv.</v>
      </c>
      <c r="D99" s="124">
        <f>'Gemensamma i utveckling'!I22</f>
        <v>0</v>
      </c>
      <c r="E99" s="125"/>
      <c r="F99" s="103" t="str">
        <f>'Gemensamma i utveckling'!I30</f>
        <v>Ingen fakt 2023</v>
      </c>
      <c r="G99" s="125"/>
      <c r="H99" s="95" t="str">
        <f>'Gemensamma i utveckling'!I31</f>
        <v xml:space="preserve"> -</v>
      </c>
      <c r="I99" s="125"/>
      <c r="J99" s="259" t="str">
        <f>'Gemensamma i utveckling'!I32</f>
        <v xml:space="preserve"> -</v>
      </c>
    </row>
    <row r="100" spans="3:10" s="101" customFormat="1" ht="13.5" hidden="1" customHeight="1" outlineLevel="1" x14ac:dyDescent="0.25">
      <c r="C100" s="117" t="str">
        <f>'Gemensamma i utveckling'!J1</f>
        <v xml:space="preserve">Hitta och jämför hjälpmedel på 1177 </v>
      </c>
      <c r="D100" s="124">
        <f>'Gemensamma i utveckling'!J22</f>
        <v>0</v>
      </c>
      <c r="E100" s="125"/>
      <c r="F100" s="103" t="str">
        <f>'Gemensamma i utveckling'!J30</f>
        <v>Ingen avs.förkl. Sannolikt finansiering utv.ram</v>
      </c>
      <c r="G100" s="125"/>
      <c r="H100" s="258" t="str">
        <f>'Gemensamma i utveckling'!J31</f>
        <v xml:space="preserve"> -</v>
      </c>
      <c r="I100" s="125"/>
      <c r="J100" s="259" t="str">
        <f>'Gemensamma i utveckling'!J32</f>
        <v xml:space="preserve"> -</v>
      </c>
    </row>
    <row r="101" spans="3:10" s="101" customFormat="1" ht="13.5" hidden="1" customHeight="1" outlineLevel="1" x14ac:dyDescent="0.25">
      <c r="C101" s="117" t="str">
        <f>'Gemensamma i utveckling'!K1</f>
        <v>Självbetjäning Hjälpmedel Via 1177</v>
      </c>
      <c r="D101" s="124">
        <f>'Gemensamma i utveckling'!K22</f>
        <v>0</v>
      </c>
      <c r="E101" s="125"/>
      <c r="F101" s="103" t="str">
        <f>'Gemensamma i utveckling'!K30</f>
        <v>Väntar på avsiktsförklaring</v>
      </c>
      <c r="G101" s="125"/>
      <c r="H101" s="258">
        <f>'Gemensamma i utveckling'!K31</f>
        <v>0</v>
      </c>
      <c r="I101" s="125"/>
      <c r="J101" s="259" t="str">
        <f>'Gemensamma i utveckling'!K32</f>
        <v xml:space="preserve"> -</v>
      </c>
    </row>
    <row r="102" spans="3:10" s="101" customFormat="1" ht="13.5" hidden="1" customHeight="1" outlineLevel="1" x14ac:dyDescent="0.25">
      <c r="C102" s="117">
        <f>'Gemensamma i utveckling'!L1</f>
        <v>0</v>
      </c>
      <c r="D102" s="124">
        <f>'Gemensamma i utveckling'!L22</f>
        <v>0</v>
      </c>
      <c r="E102" s="125"/>
      <c r="F102" s="103">
        <f>'Gemensamma i utveckling'!L30</f>
        <v>0</v>
      </c>
      <c r="G102" s="125"/>
      <c r="H102" s="258">
        <f>'Gemensamma i utveckling'!L31</f>
        <v>0</v>
      </c>
      <c r="I102" s="125"/>
      <c r="J102" s="259">
        <f>'Gemensamma i utveckling'!L32</f>
        <v>0</v>
      </c>
    </row>
    <row r="103" spans="3:10" s="101" customFormat="1" ht="13.5" hidden="1" customHeight="1" outlineLevel="1" x14ac:dyDescent="0.25">
      <c r="C103" s="117">
        <f>'Gemensamma i utveckling'!M1</f>
        <v>0</v>
      </c>
      <c r="D103" s="124">
        <f>'Gemensamma i utveckling'!M22</f>
        <v>0</v>
      </c>
      <c r="E103" s="125"/>
      <c r="F103" s="103">
        <f>'Gemensamma i utveckling'!M30</f>
        <v>0</v>
      </c>
      <c r="G103" s="125"/>
      <c r="H103" s="258">
        <f>'Gemensamma i utveckling'!M31</f>
        <v>0</v>
      </c>
      <c r="I103" s="125"/>
      <c r="J103" s="259">
        <f>'Gemensamma i utveckling'!M32</f>
        <v>0</v>
      </c>
    </row>
    <row r="104" spans="3:10" s="101" customFormat="1" ht="13.5" hidden="1" customHeight="1" outlineLevel="1" x14ac:dyDescent="0.25">
      <c r="C104" s="117">
        <f>'Gemensamma i utveckling'!N1</f>
        <v>0</v>
      </c>
      <c r="D104" s="124">
        <f>'Gemensamma i utveckling'!N22</f>
        <v>0</v>
      </c>
      <c r="E104" s="125"/>
      <c r="F104" s="103">
        <f>'Gemensamma i utveckling'!N30</f>
        <v>0</v>
      </c>
      <c r="G104" s="125"/>
      <c r="H104" s="258">
        <f>'Gemensamma i utveckling'!N31</f>
        <v>0</v>
      </c>
      <c r="I104" s="125"/>
      <c r="J104" s="259">
        <f>'Gemensamma i utveckling'!N32</f>
        <v>0</v>
      </c>
    </row>
    <row r="105" spans="3:10" s="101" customFormat="1" ht="13.5" hidden="1" customHeight="1" outlineLevel="1" x14ac:dyDescent="0.25">
      <c r="C105" s="117">
        <f>'Gemensamma i utveckling'!O1</f>
        <v>0</v>
      </c>
      <c r="D105" s="124">
        <f>'Gemensamma i utveckling'!O22</f>
        <v>0</v>
      </c>
      <c r="E105" s="125"/>
      <c r="F105" s="103">
        <f>'Gemensamma i utveckling'!O30</f>
        <v>0</v>
      </c>
      <c r="G105" s="125"/>
      <c r="H105" s="258">
        <f>'Gemensamma i utveckling'!O31</f>
        <v>0</v>
      </c>
      <c r="I105" s="125"/>
      <c r="J105" s="259">
        <f>'Gemensamma i utveckling'!O32</f>
        <v>0</v>
      </c>
    </row>
    <row r="106" spans="3:10" s="101" customFormat="1" ht="13.5" hidden="1" customHeight="1" outlineLevel="1" x14ac:dyDescent="0.25">
      <c r="C106" s="117">
        <f>'Gemensamma i utveckling'!P1</f>
        <v>0</v>
      </c>
      <c r="D106" s="124">
        <f>'Gemensamma i utveckling'!P22</f>
        <v>0</v>
      </c>
      <c r="E106" s="125"/>
      <c r="F106" s="103">
        <f>'Gemensamma i utveckling'!P30</f>
        <v>0</v>
      </c>
      <c r="G106" s="125"/>
      <c r="H106" s="258">
        <f>'Gemensamma i utveckling'!P31</f>
        <v>0</v>
      </c>
      <c r="I106" s="125"/>
      <c r="J106" s="259">
        <f>'Gemensamma i utveckling'!P32</f>
        <v>0</v>
      </c>
    </row>
    <row r="107" spans="3:10" s="101" customFormat="1" ht="13.5" hidden="1" customHeight="1" outlineLevel="1" x14ac:dyDescent="0.25">
      <c r="C107" s="117">
        <f>'Gemensamma i utveckling'!Q1</f>
        <v>0</v>
      </c>
      <c r="D107" s="124">
        <f>'Gemensamma i utveckling'!Q22</f>
        <v>0</v>
      </c>
      <c r="E107" s="125"/>
      <c r="F107" s="103">
        <f>'Gemensamma i utveckling'!Q30</f>
        <v>0</v>
      </c>
      <c r="G107" s="125"/>
      <c r="H107" s="258">
        <f>'Gemensamma i utveckling'!Q31</f>
        <v>0</v>
      </c>
      <c r="I107" s="125"/>
      <c r="J107" s="259">
        <f>'Gemensamma i utveckling'!Q32</f>
        <v>0</v>
      </c>
    </row>
    <row r="108" spans="3:10" s="101" customFormat="1" ht="13.5" hidden="1" customHeight="1" outlineLevel="1" x14ac:dyDescent="0.25">
      <c r="C108" s="117">
        <f>'Gemensamma i utveckling'!R1</f>
        <v>0</v>
      </c>
      <c r="D108" s="124">
        <f>'Gemensamma i utveckling'!R22</f>
        <v>0</v>
      </c>
      <c r="E108" s="125"/>
      <c r="F108" s="103">
        <f>'Gemensamma i utveckling'!R30</f>
        <v>0</v>
      </c>
      <c r="G108" s="125"/>
      <c r="H108" s="258">
        <f>'Gemensamma i utveckling'!R31</f>
        <v>0</v>
      </c>
      <c r="I108" s="125"/>
      <c r="J108" s="259">
        <f>'Gemensamma i utveckling'!R32</f>
        <v>0</v>
      </c>
    </row>
    <row r="109" spans="3:10" s="101" customFormat="1" ht="13.5" hidden="1" customHeight="1" outlineLevel="1" x14ac:dyDescent="0.25">
      <c r="C109" s="117">
        <f>'Gemensamma i utveckling'!S1</f>
        <v>0</v>
      </c>
      <c r="D109" s="124">
        <f>'Gemensamma i utveckling'!S22</f>
        <v>0</v>
      </c>
      <c r="E109" s="125"/>
      <c r="F109" s="103">
        <f>'Gemensamma i utveckling'!S30</f>
        <v>0</v>
      </c>
      <c r="G109" s="125"/>
      <c r="H109" s="258">
        <f>'Gemensamma i utveckling'!S31</f>
        <v>0</v>
      </c>
      <c r="I109" s="125"/>
      <c r="J109" s="259">
        <f>'Gemensamma i utveckling'!S32</f>
        <v>0</v>
      </c>
    </row>
    <row r="110" spans="3:10" s="101" customFormat="1" ht="13.5" hidden="1" customHeight="1" outlineLevel="1" x14ac:dyDescent="0.25">
      <c r="C110" s="117">
        <f>'Gemensamma i utveckling'!T1</f>
        <v>0</v>
      </c>
      <c r="D110" s="124">
        <f>'Gemensamma i utveckling'!T22</f>
        <v>0</v>
      </c>
      <c r="E110" s="125"/>
      <c r="F110" s="103">
        <f>'Gemensamma i utveckling'!T30</f>
        <v>0</v>
      </c>
      <c r="G110" s="125"/>
      <c r="H110" s="258">
        <f>'Gemensamma i utveckling'!T31</f>
        <v>0</v>
      </c>
      <c r="I110" s="125"/>
      <c r="J110" s="259">
        <f>'Gemensamma i utveckling'!T32</f>
        <v>0</v>
      </c>
    </row>
    <row r="111" spans="3:10" s="101" customFormat="1" ht="13.5" hidden="1" customHeight="1" outlineLevel="1" x14ac:dyDescent="0.25">
      <c r="C111" s="117">
        <f>'Gemensamma i utveckling'!U1</f>
        <v>0</v>
      </c>
      <c r="D111" s="124">
        <f>'Gemensamma i utveckling'!U22</f>
        <v>0</v>
      </c>
      <c r="E111" s="125"/>
      <c r="F111" s="103">
        <f>'Gemensamma i utveckling'!U30</f>
        <v>0</v>
      </c>
      <c r="G111" s="125"/>
      <c r="H111" s="258">
        <f>'Gemensamma i utveckling'!U31</f>
        <v>0</v>
      </c>
      <c r="I111" s="125"/>
      <c r="J111" s="259">
        <f>'Gemensamma i utveckling'!U32</f>
        <v>0</v>
      </c>
    </row>
    <row r="112" spans="3:10" s="101" customFormat="1" ht="13.5" hidden="1" customHeight="1" outlineLevel="1" x14ac:dyDescent="0.25">
      <c r="C112" s="117">
        <f>'Gemensamma i utveckling'!V1</f>
        <v>0</v>
      </c>
      <c r="D112" s="124">
        <f>'Gemensamma i utveckling'!V22</f>
        <v>0</v>
      </c>
      <c r="E112" s="125"/>
      <c r="F112" s="103">
        <f>'Gemensamma i utveckling'!V30</f>
        <v>0</v>
      </c>
      <c r="G112" s="125"/>
      <c r="H112" s="258">
        <f>'Gemensamma i utveckling'!V31</f>
        <v>0</v>
      </c>
      <c r="I112" s="125"/>
      <c r="J112" s="259">
        <f>'Gemensamma i utveckling'!V32</f>
        <v>0</v>
      </c>
    </row>
    <row r="113" spans="3:10" ht="13.5" hidden="1" customHeight="1" outlineLevel="1" thickBot="1" x14ac:dyDescent="0.3">
      <c r="C113" s="127">
        <f>'Gemensamma i utveckling'!W1</f>
        <v>0</v>
      </c>
      <c r="D113" s="128">
        <f>'Gemensamma i utveckling'!W22</f>
        <v>0</v>
      </c>
      <c r="E113" s="129"/>
      <c r="F113" s="104">
        <f>'Gemensamma i utveckling'!W30</f>
        <v>0</v>
      </c>
      <c r="G113" s="129"/>
      <c r="H113" s="261">
        <f>'Gemensamma i utveckling'!W31</f>
        <v>0</v>
      </c>
      <c r="I113" s="129"/>
      <c r="J113" s="262">
        <f>'Gemensamma i utveckling'!W32</f>
        <v>0</v>
      </c>
    </row>
    <row r="114" spans="3:10" hidden="1" outlineLevel="1" x14ac:dyDescent="0.25">
      <c r="C114" s="125"/>
      <c r="D114" s="124"/>
      <c r="E114" s="125"/>
      <c r="F114" s="125"/>
      <c r="G114" s="125"/>
      <c r="H114" s="125"/>
      <c r="I114" s="125"/>
      <c r="J114" s="125"/>
    </row>
    <row r="115" spans="3:10" ht="15.75" collapsed="1" thickBot="1" x14ac:dyDescent="0.3">
      <c r="C115" s="131"/>
      <c r="D115" s="131"/>
      <c r="E115" s="131"/>
      <c r="F115" s="131"/>
      <c r="G115" s="131"/>
      <c r="H115" s="131"/>
      <c r="I115" s="131"/>
      <c r="J115" s="131"/>
    </row>
    <row r="116" spans="3:10" ht="21" x14ac:dyDescent="0.25">
      <c r="C116" s="118" t="s">
        <v>63</v>
      </c>
      <c r="D116" s="119">
        <f>SUM(D117:D145)</f>
        <v>1015184.7694524324</v>
      </c>
      <c r="E116" s="120"/>
      <c r="F116" s="120" t="s">
        <v>43</v>
      </c>
      <c r="G116" s="120"/>
      <c r="H116" s="120"/>
      <c r="I116" s="120"/>
      <c r="J116" s="133"/>
    </row>
    <row r="117" spans="3:10" hidden="1" outlineLevel="1" x14ac:dyDescent="0.25">
      <c r="C117" s="117" t="str">
        <f>'Valbara i utveckling'!F1</f>
        <v>Terminologi- tjänst NY!</v>
      </c>
      <c r="D117" s="124">
        <f>'Valbara i utveckling'!F22</f>
        <v>226855.33706993243</v>
      </c>
      <c r="E117" s="125"/>
      <c r="F117" s="125" t="str">
        <f>'Valbara i utveckling'!F30</f>
        <v>Kvartal förskott</v>
      </c>
      <c r="G117" s="125"/>
      <c r="H117" s="125" t="str">
        <f>'Valbara i utveckling'!F31</f>
        <v>Dec,Mar,Jun,Sep</v>
      </c>
      <c r="I117" s="125"/>
      <c r="J117" s="126">
        <f>'Valbara i utveckling'!F32</f>
        <v>0</v>
      </c>
    </row>
    <row r="118" spans="3:10" hidden="1" outlineLevel="1" x14ac:dyDescent="0.25">
      <c r="C118" s="117" t="str">
        <f>'Valbara i utveckling'!J1</f>
        <v xml:space="preserve"> Verksamhetsstöd 1177 Vårdguiden på telefon</v>
      </c>
      <c r="D118" s="124">
        <f>'Valbara i utveckling'!J22</f>
        <v>788329.43238249992</v>
      </c>
      <c r="E118" s="125"/>
      <c r="F118" s="125" t="str">
        <f>'Valbara i utveckling'!J30</f>
        <v>Kvartal förskott</v>
      </c>
      <c r="G118" s="125"/>
      <c r="H118" s="125" t="str">
        <f>'Valbara i utveckling'!J31</f>
        <v>Dec,Mar,Jun,Sep</v>
      </c>
      <c r="I118" s="125"/>
      <c r="J118" s="137">
        <f>'Valbara i utveckling'!J32</f>
        <v>0</v>
      </c>
    </row>
    <row r="119" spans="3:10" hidden="1" outlineLevel="1" x14ac:dyDescent="0.25">
      <c r="C119" s="117" t="str">
        <f>'Valbara i utveckling'!N1</f>
        <v>Statistiktjänst export</v>
      </c>
      <c r="D119" s="124">
        <f>'Valbara i utveckling'!N22</f>
        <v>0</v>
      </c>
      <c r="E119" s="125"/>
      <c r="F119" s="125" t="str">
        <f>'Valbara i utveckling'!N30</f>
        <v>Kvartal förskott</v>
      </c>
      <c r="G119" s="125"/>
      <c r="H119" s="125" t="str">
        <f>'Valbara i utveckling'!N31</f>
        <v>Dec,Mar,Jun,Sep</v>
      </c>
      <c r="I119" s="125"/>
      <c r="J119" s="137" t="str">
        <f>'Valbara i utveckling'!N32</f>
        <v>I förvaltning Q2-23</v>
      </c>
    </row>
    <row r="120" spans="3:10" hidden="1" outlineLevel="1" x14ac:dyDescent="0.25">
      <c r="C120" s="117" t="str">
        <f>'Valbara i utveckling'!R1</f>
        <v>Utvidgning Underskriftstjänst</v>
      </c>
      <c r="D120" s="124">
        <f>'Valbara i utveckling'!R22</f>
        <v>0</v>
      </c>
      <c r="E120" s="125"/>
      <c r="F120" s="125" t="str">
        <f>'Valbara i utveckling'!R30</f>
        <v>Väntar avsiktsförklaring</v>
      </c>
      <c r="G120" s="125"/>
      <c r="H120" s="125">
        <f>'Valbara i utveckling'!R31</f>
        <v>0</v>
      </c>
      <c r="I120" s="125"/>
      <c r="J120" s="137">
        <f>'Valbara i utveckling'!R32</f>
        <v>0</v>
      </c>
    </row>
    <row r="121" spans="3:10" hidden="1" outlineLevel="1" x14ac:dyDescent="0.25">
      <c r="C121" s="117" t="str">
        <f>'Valbara i utveckling'!V1</f>
        <v>ViSam</v>
      </c>
      <c r="D121" s="124">
        <f>'Valbara i utveckling'!V22</f>
        <v>0</v>
      </c>
      <c r="E121" s="125"/>
      <c r="F121" s="103" t="str">
        <f>'Valbara i utveckling'!V30</f>
        <v>Väntar avsiktsförklaring</v>
      </c>
      <c r="G121" s="125"/>
      <c r="H121" s="103">
        <f>'Valbara i utveckling'!V31</f>
        <v>0</v>
      </c>
      <c r="I121" s="125"/>
      <c r="J121" s="137">
        <f>'Valbara i utveckling'!V32</f>
        <v>0</v>
      </c>
    </row>
    <row r="122" spans="3:10" hidden="1" outlineLevel="1" x14ac:dyDescent="0.25">
      <c r="C122" s="117" t="str">
        <f>'Valbara i utveckling'!Z1</f>
        <v>Symtombedömning och hänvisning plattform</v>
      </c>
      <c r="D122" s="124">
        <f>'Valbara i utveckling'!Z22</f>
        <v>0</v>
      </c>
      <c r="E122" s="125"/>
      <c r="F122" s="124" t="str">
        <f>'Valbara i utveckling'!Z30</f>
        <v>Faktureras ej 2023</v>
      </c>
      <c r="G122" s="125"/>
      <c r="H122" s="125">
        <f>'Valbara i utveckling'!Z31</f>
        <v>0</v>
      </c>
      <c r="I122" s="125"/>
      <c r="J122" s="137">
        <f>'Valbara i utveckling'!Z32</f>
        <v>0</v>
      </c>
    </row>
    <row r="123" spans="3:10" hidden="1" outlineLevel="1" x14ac:dyDescent="0.25">
      <c r="C123" s="117">
        <f>'Valbara i utveckling'!AD1</f>
        <v>0</v>
      </c>
      <c r="D123" s="124">
        <f>'Valbara i utveckling'!AD22</f>
        <v>0</v>
      </c>
      <c r="E123" s="125"/>
      <c r="F123" s="125">
        <f>'Valbara i utveckling'!AD30</f>
        <v>0</v>
      </c>
      <c r="G123" s="125"/>
      <c r="H123" s="125">
        <f>'Valbara i utveckling'!AD31</f>
        <v>0</v>
      </c>
      <c r="I123" s="125"/>
      <c r="J123" s="137">
        <f>'Valbara i utveckling'!AD32</f>
        <v>0</v>
      </c>
    </row>
    <row r="124" spans="3:10" hidden="1" outlineLevel="1" x14ac:dyDescent="0.25">
      <c r="C124" s="117">
        <f>'Valbara i utveckling'!AH1</f>
        <v>0</v>
      </c>
      <c r="D124" s="124">
        <f>'Valbara i utveckling'!AH22</f>
        <v>0</v>
      </c>
      <c r="E124" s="125"/>
      <c r="F124" s="125">
        <f>'Valbara i utveckling'!AH30</f>
        <v>0</v>
      </c>
      <c r="G124" s="125"/>
      <c r="H124" s="125">
        <f>'Valbara i utveckling'!AH31</f>
        <v>0</v>
      </c>
      <c r="I124" s="125"/>
      <c r="J124" s="137">
        <f>'Valbara i utveckling'!AH32</f>
        <v>0</v>
      </c>
    </row>
    <row r="125" spans="3:10" hidden="1" outlineLevel="1" x14ac:dyDescent="0.25">
      <c r="C125" s="117">
        <f>'Valbara i utveckling'!AL1</f>
        <v>0</v>
      </c>
      <c r="D125" s="124">
        <f>'Valbara i utveckling'!AL22</f>
        <v>0</v>
      </c>
      <c r="E125" s="125"/>
      <c r="F125" s="125">
        <f>'Valbara i utveckling'!AL30</f>
        <v>0</v>
      </c>
      <c r="G125" s="125"/>
      <c r="H125" s="125">
        <f>'Valbara i utveckling'!AL31</f>
        <v>0</v>
      </c>
      <c r="I125" s="125"/>
      <c r="J125" s="137">
        <f>'Valbara i utveckling'!AL32</f>
        <v>0</v>
      </c>
    </row>
    <row r="126" spans="3:10" hidden="1" outlineLevel="1" x14ac:dyDescent="0.25">
      <c r="C126" s="117">
        <f>'Valbara i utveckling'!AP1</f>
        <v>0</v>
      </c>
      <c r="D126" s="124">
        <f>'Valbara i utveckling'!AP22</f>
        <v>0</v>
      </c>
      <c r="E126" s="125"/>
      <c r="F126" s="125">
        <f>'Valbara i utveckling'!AP30</f>
        <v>0</v>
      </c>
      <c r="G126" s="125"/>
      <c r="H126" s="125">
        <f>'Valbara i utveckling'!AP31</f>
        <v>0</v>
      </c>
      <c r="I126" s="125"/>
      <c r="J126" s="137">
        <f>'Valbara i utveckling'!AP32</f>
        <v>0</v>
      </c>
    </row>
    <row r="127" spans="3:10" hidden="1" outlineLevel="1" x14ac:dyDescent="0.25">
      <c r="C127" s="117">
        <f>'Valbara i utveckling'!AT1</f>
        <v>0</v>
      </c>
      <c r="D127" s="124">
        <f>'Valbara i utveckling'!AT22</f>
        <v>0</v>
      </c>
      <c r="E127" s="125"/>
      <c r="F127" s="125">
        <f>'Valbara i utveckling'!AT30</f>
        <v>0</v>
      </c>
      <c r="G127" s="125"/>
      <c r="H127" s="125">
        <f>'Valbara i utveckling'!AT31</f>
        <v>0</v>
      </c>
      <c r="I127" s="125"/>
      <c r="J127" s="137">
        <f>'Valbara i utveckling'!AT32</f>
        <v>0</v>
      </c>
    </row>
    <row r="128" spans="3:10" hidden="1" outlineLevel="1" x14ac:dyDescent="0.25">
      <c r="C128" s="117">
        <f>'Valbara i utveckling'!AX1</f>
        <v>0</v>
      </c>
      <c r="D128" s="124">
        <f>'Valbara i utveckling'!AX22</f>
        <v>0</v>
      </c>
      <c r="E128" s="125"/>
      <c r="F128" s="125">
        <f>'Valbara i utveckling'!AX30</f>
        <v>0</v>
      </c>
      <c r="G128" s="125"/>
      <c r="H128" s="125">
        <f>'Valbara i utveckling'!AX31</f>
        <v>0</v>
      </c>
      <c r="I128" s="125"/>
      <c r="J128" s="137">
        <f>'Valbara i utveckling'!AX32</f>
        <v>0</v>
      </c>
    </row>
    <row r="129" spans="3:10" hidden="1" outlineLevel="1" x14ac:dyDescent="0.25">
      <c r="C129" s="117">
        <f>'Valbara i utveckling'!BB1</f>
        <v>0</v>
      </c>
      <c r="D129" s="124">
        <f>'Valbara i utveckling'!BB22</f>
        <v>0</v>
      </c>
      <c r="E129" s="125"/>
      <c r="F129" s="125">
        <f>'Valbara i utveckling'!BB30</f>
        <v>0</v>
      </c>
      <c r="G129" s="125"/>
      <c r="H129" s="125">
        <f>'Valbara i utveckling'!BB31</f>
        <v>0</v>
      </c>
      <c r="I129" s="125"/>
      <c r="J129" s="137">
        <f>'Valbara i utveckling'!BB32</f>
        <v>0</v>
      </c>
    </row>
    <row r="130" spans="3:10" hidden="1" outlineLevel="1" x14ac:dyDescent="0.25">
      <c r="C130" s="117">
        <f>'Valbara i utveckling'!BF1</f>
        <v>0</v>
      </c>
      <c r="D130" s="124">
        <f>'Valbara i utveckling'!BF22</f>
        <v>0</v>
      </c>
      <c r="E130" s="125"/>
      <c r="F130" s="125">
        <f>'Valbara i utveckling'!BF30</f>
        <v>0</v>
      </c>
      <c r="G130" s="125"/>
      <c r="H130" s="125">
        <f>'Valbara i utveckling'!BF31</f>
        <v>0</v>
      </c>
      <c r="I130" s="125"/>
      <c r="J130" s="137">
        <f>'Valbara i utveckling'!BF32</f>
        <v>0</v>
      </c>
    </row>
    <row r="131" spans="3:10" ht="15" hidden="1" customHeight="1" outlineLevel="1" x14ac:dyDescent="0.25">
      <c r="C131" s="117">
        <f>'Valbara i utveckling'!BJ1</f>
        <v>0</v>
      </c>
      <c r="D131" s="124">
        <f>'Valbara i utveckling'!BJ22</f>
        <v>0</v>
      </c>
      <c r="E131" s="125"/>
      <c r="F131" s="125">
        <f>'Valbara i utveckling'!BJ30</f>
        <v>0</v>
      </c>
      <c r="G131" s="125"/>
      <c r="H131" s="125">
        <f>'Valbara i utveckling'!BJ31</f>
        <v>0</v>
      </c>
      <c r="I131" s="125"/>
      <c r="J131" s="137">
        <f>'Valbara i utveckling'!BJ32</f>
        <v>0</v>
      </c>
    </row>
    <row r="132" spans="3:10" ht="15" hidden="1" customHeight="1" outlineLevel="1" x14ac:dyDescent="0.25">
      <c r="C132" s="117">
        <f>'Valbara i utveckling'!BN1</f>
        <v>0</v>
      </c>
      <c r="D132" s="124">
        <f>'Valbara i utveckling'!BN22</f>
        <v>0</v>
      </c>
      <c r="E132" s="125"/>
      <c r="F132" s="125">
        <f>'Valbara i utveckling'!BN30</f>
        <v>0</v>
      </c>
      <c r="G132" s="125"/>
      <c r="H132" s="125">
        <f>'Valbara i utveckling'!BN31</f>
        <v>0</v>
      </c>
      <c r="I132" s="125"/>
      <c r="J132" s="137">
        <f>'Valbara i utveckling'!BN32</f>
        <v>0</v>
      </c>
    </row>
    <row r="133" spans="3:10" ht="15" hidden="1" customHeight="1" outlineLevel="1" x14ac:dyDescent="0.25">
      <c r="C133" s="117">
        <f>'Valbara i utveckling'!BR1</f>
        <v>0</v>
      </c>
      <c r="D133" s="124">
        <f>'Valbara i utveckling'!BR22</f>
        <v>0</v>
      </c>
      <c r="E133" s="125"/>
      <c r="F133" s="125">
        <f>'Valbara i utveckling'!BR30</f>
        <v>0</v>
      </c>
      <c r="G133" s="125"/>
      <c r="H133" s="125">
        <f>'Valbara i utveckling'!BR31</f>
        <v>0</v>
      </c>
      <c r="I133" s="125"/>
      <c r="J133" s="126">
        <f>'Valbara i utveckling'!BR32</f>
        <v>0</v>
      </c>
    </row>
    <row r="134" spans="3:10" ht="15" hidden="1" customHeight="1" outlineLevel="1" x14ac:dyDescent="0.25">
      <c r="C134" s="117">
        <f>'Valbara i utveckling'!BV1</f>
        <v>0</v>
      </c>
      <c r="D134" s="124">
        <f>'Valbara i utveckling'!BV22</f>
        <v>0</v>
      </c>
      <c r="E134" s="125"/>
      <c r="F134" s="125">
        <f>'Valbara i utveckling'!BV30</f>
        <v>0</v>
      </c>
      <c r="G134" s="125"/>
      <c r="H134" s="125">
        <f>'Valbara i utveckling'!BV31</f>
        <v>0</v>
      </c>
      <c r="I134" s="125"/>
      <c r="J134" s="126">
        <f>'Valbara i utveckling'!BV32</f>
        <v>0</v>
      </c>
    </row>
    <row r="135" spans="3:10" ht="15" hidden="1" customHeight="1" outlineLevel="1" x14ac:dyDescent="0.25">
      <c r="C135" s="117">
        <f>'Valbara i utveckling'!BZ1</f>
        <v>0</v>
      </c>
      <c r="D135" s="124">
        <f>'Valbara i utveckling'!BZ22</f>
        <v>0</v>
      </c>
      <c r="E135" s="125"/>
      <c r="F135" s="125">
        <f>'Valbara i utveckling'!BZ30</f>
        <v>0</v>
      </c>
      <c r="G135" s="125"/>
      <c r="H135" s="125">
        <f>'Valbara i utveckling'!BZ31</f>
        <v>0</v>
      </c>
      <c r="I135" s="125"/>
      <c r="J135" s="126">
        <f>'Valbara i utveckling'!BZ32</f>
        <v>0</v>
      </c>
    </row>
    <row r="136" spans="3:10" ht="15" hidden="1" customHeight="1" outlineLevel="1" x14ac:dyDescent="0.25">
      <c r="C136" s="263">
        <f>'Valbara i utveckling'!CD1</f>
        <v>0</v>
      </c>
      <c r="D136" s="124">
        <f>'Valbara i utveckling'!CD22</f>
        <v>0</v>
      </c>
      <c r="E136" s="95"/>
      <c r="F136" s="95">
        <f>'Valbara i utveckling'!CD30</f>
        <v>0</v>
      </c>
      <c r="G136" s="95"/>
      <c r="H136" s="95">
        <f>'Valbara i utveckling'!CD31</f>
        <v>0</v>
      </c>
      <c r="I136" s="95"/>
      <c r="J136" s="264">
        <f>'Valbara i utveckling'!CD32</f>
        <v>0</v>
      </c>
    </row>
    <row r="137" spans="3:10" ht="15" hidden="1" customHeight="1" outlineLevel="1" x14ac:dyDescent="0.25">
      <c r="C137" s="263">
        <f>'Valbara i utveckling'!CH1</f>
        <v>0</v>
      </c>
      <c r="D137" s="124">
        <f>'Valbara i utveckling'!CH22</f>
        <v>0</v>
      </c>
      <c r="E137" s="95"/>
      <c r="F137" s="95">
        <f>'Valbara i utveckling'!CH30</f>
        <v>0</v>
      </c>
      <c r="G137" s="95"/>
      <c r="H137" s="95">
        <f>'Valbara i utveckling'!CH31</f>
        <v>0</v>
      </c>
      <c r="I137" s="95"/>
      <c r="J137" s="264">
        <f>'Valbara i utveckling'!CH32</f>
        <v>0</v>
      </c>
    </row>
    <row r="138" spans="3:10" ht="15" hidden="1" customHeight="1" outlineLevel="1" x14ac:dyDescent="0.25">
      <c r="C138" s="263">
        <f>'Valbara i utveckling'!CL1</f>
        <v>0</v>
      </c>
      <c r="D138" s="124">
        <f>'Valbara i utveckling'!CL22</f>
        <v>0</v>
      </c>
      <c r="E138" s="95"/>
      <c r="F138" s="95">
        <f>'Valbara i utveckling'!CL30</f>
        <v>0</v>
      </c>
      <c r="G138" s="95"/>
      <c r="H138" s="95">
        <f>'Valbara i utveckling'!CL31</f>
        <v>0</v>
      </c>
      <c r="I138" s="95"/>
      <c r="J138" s="264">
        <f>'Valbara i utveckling'!CL32</f>
        <v>0</v>
      </c>
    </row>
    <row r="139" spans="3:10" ht="15" hidden="1" customHeight="1" outlineLevel="1" x14ac:dyDescent="0.25">
      <c r="C139" s="263">
        <f>'Valbara i utveckling'!CP1</f>
        <v>0</v>
      </c>
      <c r="D139" s="124">
        <f>'Valbara i utveckling'!CP22</f>
        <v>0</v>
      </c>
      <c r="E139" s="95"/>
      <c r="F139" s="95">
        <f>'Valbara i utveckling'!CP30</f>
        <v>0</v>
      </c>
      <c r="G139" s="95"/>
      <c r="H139" s="95">
        <f>'Valbara i utveckling'!CP31</f>
        <v>0</v>
      </c>
      <c r="I139" s="95"/>
      <c r="J139" s="264">
        <f>'Valbara i utveckling'!CP32</f>
        <v>0</v>
      </c>
    </row>
    <row r="140" spans="3:10" ht="15" hidden="1" customHeight="1" outlineLevel="1" x14ac:dyDescent="0.25">
      <c r="C140" s="263">
        <f>'Valbara i utveckling'!CT1</f>
        <v>0</v>
      </c>
      <c r="D140" s="124">
        <f>'Valbara i utveckling'!CT22</f>
        <v>0</v>
      </c>
      <c r="E140" s="95"/>
      <c r="F140" s="95">
        <f>'Valbara i utveckling'!CT30</f>
        <v>0</v>
      </c>
      <c r="G140" s="95"/>
      <c r="H140" s="95">
        <f>'Valbara i utveckling'!CT31</f>
        <v>0</v>
      </c>
      <c r="I140" s="95"/>
      <c r="J140" s="264">
        <f>'Valbara i utveckling'!CT32</f>
        <v>0</v>
      </c>
    </row>
    <row r="141" spans="3:10" ht="15" hidden="1" customHeight="1" outlineLevel="1" x14ac:dyDescent="0.25">
      <c r="C141" s="263">
        <f>'Valbara i utveckling'!CX1</f>
        <v>0</v>
      </c>
      <c r="D141" s="124">
        <f>'Valbara i utveckling'!CX22</f>
        <v>0</v>
      </c>
      <c r="E141" s="95"/>
      <c r="F141" s="95">
        <f>'Valbara i utveckling'!CX30</f>
        <v>0</v>
      </c>
      <c r="G141" s="95"/>
      <c r="H141" s="95">
        <f>'Valbara i utveckling'!CX31</f>
        <v>0</v>
      </c>
      <c r="I141" s="95"/>
      <c r="J141" s="264">
        <f>'Valbara i utveckling'!CX32</f>
        <v>0</v>
      </c>
    </row>
    <row r="142" spans="3:10" ht="15" hidden="1" customHeight="1" outlineLevel="1" x14ac:dyDescent="0.25">
      <c r="C142" s="263">
        <f>'Valbara i utveckling'!DB1</f>
        <v>0</v>
      </c>
      <c r="D142" s="124">
        <f>'Valbara i utveckling'!DB22</f>
        <v>0</v>
      </c>
      <c r="E142" s="95"/>
      <c r="F142" s="95">
        <f>'Valbara i utveckling'!DB30</f>
        <v>0</v>
      </c>
      <c r="G142" s="95"/>
      <c r="H142" s="95">
        <f>'Valbara i utveckling'!DB31</f>
        <v>0</v>
      </c>
      <c r="I142" s="95"/>
      <c r="J142" s="264">
        <f>'Valbara i utveckling'!DB32</f>
        <v>0</v>
      </c>
    </row>
    <row r="143" spans="3:10" ht="15" hidden="1" customHeight="1" outlineLevel="1" x14ac:dyDescent="0.25">
      <c r="C143" s="263">
        <f>'Valbara i utveckling'!DF1</f>
        <v>0</v>
      </c>
      <c r="D143" s="124">
        <f>'Valbara i utveckling'!DF22</f>
        <v>0</v>
      </c>
      <c r="E143" s="95"/>
      <c r="F143" s="95">
        <f>'Valbara i utveckling'!DF30</f>
        <v>0</v>
      </c>
      <c r="G143" s="95"/>
      <c r="H143" s="95">
        <f>'Valbara i utveckling'!DF31</f>
        <v>0</v>
      </c>
      <c r="I143" s="95"/>
      <c r="J143" s="264">
        <f>'Valbara i utveckling'!DF32</f>
        <v>0</v>
      </c>
    </row>
    <row r="144" spans="3:10" ht="15" hidden="1" customHeight="1" outlineLevel="1" x14ac:dyDescent="0.25">
      <c r="C144" s="263">
        <f>'Valbara i utveckling'!DJ1</f>
        <v>0</v>
      </c>
      <c r="D144" s="124">
        <f>'Valbara i utveckling'!DJ22</f>
        <v>0</v>
      </c>
      <c r="E144" s="95"/>
      <c r="F144" s="95">
        <f>'Valbara i utveckling'!DJ30</f>
        <v>0</v>
      </c>
      <c r="G144" s="95"/>
      <c r="H144" s="95">
        <f>'Valbara i utveckling'!DJ31</f>
        <v>0</v>
      </c>
      <c r="I144" s="95"/>
      <c r="J144" s="264">
        <f>'Valbara i utveckling'!DJ32</f>
        <v>0</v>
      </c>
    </row>
    <row r="145" spans="3:10" ht="15" hidden="1" customHeight="1" outlineLevel="1" thickBot="1" x14ac:dyDescent="0.3">
      <c r="C145" s="265">
        <f>'Valbara i utveckling'!DN1</f>
        <v>0</v>
      </c>
      <c r="D145" s="128">
        <f>'Valbara i utveckling'!DN22</f>
        <v>0</v>
      </c>
      <c r="E145" s="266"/>
      <c r="F145" s="266">
        <f>'Valbara i utveckling'!DN30</f>
        <v>0</v>
      </c>
      <c r="G145" s="266"/>
      <c r="H145" s="266">
        <f>'Valbara i utveckling'!DN31</f>
        <v>0</v>
      </c>
      <c r="I145" s="266"/>
      <c r="J145" s="267">
        <f>'Valbara i utveckling'!DN32</f>
        <v>0</v>
      </c>
    </row>
    <row r="146" spans="3:10" hidden="1" outlineLevel="1" x14ac:dyDescent="0.25">
      <c r="C146" s="131"/>
      <c r="D146" s="131"/>
      <c r="E146" s="131"/>
      <c r="F146" s="131"/>
      <c r="G146" s="131"/>
      <c r="H146" s="131"/>
      <c r="I146" s="131"/>
      <c r="J146" s="131"/>
    </row>
    <row r="147" spans="3:10" collapsed="1" x14ac:dyDescent="0.25">
      <c r="C147" s="131"/>
      <c r="D147" s="131"/>
      <c r="E147" s="131"/>
      <c r="F147" s="131"/>
      <c r="G147" s="131"/>
      <c r="H147" s="131"/>
      <c r="I147" s="131"/>
      <c r="J147" s="131"/>
    </row>
  </sheetData>
  <mergeCells count="3">
    <mergeCell ref="C2:J2"/>
    <mergeCell ref="A3:A7"/>
    <mergeCell ref="C3:J3"/>
  </mergeCells>
  <conditionalFormatting sqref="D8:D40">
    <cfRule type="cellIs" dxfId="19" priority="7" operator="equal">
      <formula>0</formula>
    </cfRule>
  </conditionalFormatting>
  <conditionalFormatting sqref="D55">
    <cfRule type="cellIs" dxfId="18" priority="2" operator="equal">
      <formula>0</formula>
    </cfRule>
  </conditionalFormatting>
  <conditionalFormatting sqref="D41:D54">
    <cfRule type="cellIs" dxfId="17" priority="1" operator="equal">
      <formula>0</formula>
    </cfRule>
  </conditionalFormatting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5D097D-8CB6-46A0-80CB-03F1BCEA9363}">
  <sheetPr>
    <tabColor rgb="FF92D050"/>
  </sheetPr>
  <dimension ref="A1:K147"/>
  <sheetViews>
    <sheetView showZeros="0" workbookViewId="0">
      <selection activeCell="F87" sqref="F87"/>
    </sheetView>
  </sheetViews>
  <sheetFormatPr defaultRowHeight="15" outlineLevelRow="1" x14ac:dyDescent="0.25"/>
  <cols>
    <col min="1" max="1" width="21" customWidth="1"/>
    <col min="3" max="3" width="44.85546875" bestFit="1" customWidth="1"/>
    <col min="4" max="4" width="26.7109375" customWidth="1"/>
    <col min="6" max="6" width="28.85546875" customWidth="1"/>
    <col min="7" max="7" width="5.28515625" customWidth="1"/>
    <col min="8" max="8" width="21.7109375" bestFit="1" customWidth="1"/>
    <col min="9" max="9" width="4.7109375" customWidth="1"/>
    <col min="10" max="10" width="24.28515625" bestFit="1" customWidth="1"/>
    <col min="11" max="11" width="4.7109375" customWidth="1"/>
  </cols>
  <sheetData>
    <row r="1" spans="1:11" ht="40.700000000000003" customHeight="1" thickBot="1" x14ac:dyDescent="0.55000000000000004">
      <c r="C1" s="60" t="str">
        <f>'Gemensamma Tjänster'!B24</f>
        <v>Region Dalarna</v>
      </c>
    </row>
    <row r="2" spans="1:11" ht="92.25" customHeight="1" x14ac:dyDescent="0.4">
      <c r="C2" s="341" t="s">
        <v>64</v>
      </c>
      <c r="D2" s="342"/>
      <c r="E2" s="342"/>
      <c r="F2" s="342"/>
      <c r="G2" s="342"/>
      <c r="H2" s="342"/>
      <c r="I2" s="342"/>
      <c r="J2" s="343"/>
    </row>
    <row r="3" spans="1:11" ht="21.75" customHeight="1" thickBot="1" x14ac:dyDescent="0.3">
      <c r="A3" s="347" t="s">
        <v>45</v>
      </c>
      <c r="C3" s="344" t="s">
        <v>46</v>
      </c>
      <c r="D3" s="345"/>
      <c r="E3" s="345"/>
      <c r="F3" s="345"/>
      <c r="G3" s="345"/>
      <c r="H3" s="345"/>
      <c r="I3" s="345"/>
      <c r="J3" s="346"/>
    </row>
    <row r="4" spans="1:11" x14ac:dyDescent="0.25">
      <c r="A4" s="347"/>
    </row>
    <row r="5" spans="1:11" ht="15.75" x14ac:dyDescent="0.25">
      <c r="A5" s="347"/>
      <c r="D5" s="53" t="s">
        <v>198</v>
      </c>
      <c r="E5" s="58"/>
      <c r="F5" s="53"/>
      <c r="G5" s="53"/>
      <c r="H5" s="59"/>
      <c r="I5" s="53"/>
      <c r="J5" s="53"/>
      <c r="K5" s="7"/>
    </row>
    <row r="6" spans="1:11" ht="15.75" thickBot="1" x14ac:dyDescent="0.3">
      <c r="A6" s="347"/>
    </row>
    <row r="7" spans="1:11" ht="30" x14ac:dyDescent="0.25">
      <c r="A7" s="347"/>
      <c r="C7" s="118" t="s">
        <v>34</v>
      </c>
      <c r="D7" s="119">
        <f>SUM(D8:D55)</f>
        <v>17664138.216477849</v>
      </c>
      <c r="E7" s="120"/>
      <c r="F7" s="121" t="s">
        <v>40</v>
      </c>
      <c r="G7" s="121"/>
      <c r="H7" s="106" t="s">
        <v>41</v>
      </c>
      <c r="I7" s="122"/>
      <c r="J7" s="123" t="s">
        <v>50</v>
      </c>
      <c r="K7" s="54"/>
    </row>
    <row r="8" spans="1:11" ht="15" hidden="1" customHeight="1" outlineLevel="1" x14ac:dyDescent="0.25">
      <c r="C8" s="117" t="str">
        <f>'Gemensamma Tjänster'!E2</f>
        <v>Identifierings-tjänster SITHS</v>
      </c>
      <c r="D8" s="124">
        <f>'Gemensamma Tjänster'!E24</f>
        <v>1154785.4059032316</v>
      </c>
      <c r="E8" s="125"/>
      <c r="F8" s="103" t="str">
        <f>'Gemensamma Tjänster'!E31</f>
        <v>Kvartal förskott</v>
      </c>
      <c r="G8" s="125"/>
      <c r="H8" s="103" t="str">
        <f>'Gemensamma Tjänster'!E32</f>
        <v>Dec,Mar,Jun,Sep</v>
      </c>
      <c r="I8" s="125"/>
      <c r="J8" s="126" t="str">
        <f>'Gemensamma Tjänster'!E33</f>
        <v xml:space="preserve"> -</v>
      </c>
    </row>
    <row r="9" spans="1:11" ht="15" hidden="1" customHeight="1" outlineLevel="1" x14ac:dyDescent="0.25">
      <c r="C9" s="117" t="str">
        <f>'Gemensamma Tjänster'!F2</f>
        <v>Katalogtjänster HSA</v>
      </c>
      <c r="D9" s="124">
        <f>'Gemensamma Tjänster'!F24</f>
        <v>161215.93581389778</v>
      </c>
      <c r="E9" s="125"/>
      <c r="F9" s="103" t="str">
        <f>'Gemensamma Tjänster'!F31</f>
        <v>Kvartal förskott</v>
      </c>
      <c r="G9" s="125"/>
      <c r="H9" s="103" t="str">
        <f>'Gemensamma Tjänster'!F32</f>
        <v>Dec,Mar,Jun,Sep</v>
      </c>
      <c r="I9" s="125"/>
      <c r="J9" s="126" t="str">
        <f>'Gemensamma Tjänster'!F33</f>
        <v xml:space="preserve"> -</v>
      </c>
    </row>
    <row r="10" spans="1:11" ht="15" hidden="1" customHeight="1" outlineLevel="1" x14ac:dyDescent="0.25">
      <c r="C10" s="117" t="str">
        <f>'Gemensamma Tjänster'!G2</f>
        <v>Kommunikations-tjänster Sjunet</v>
      </c>
      <c r="D10" s="124">
        <f>'Gemensamma Tjänster'!G24</f>
        <v>51201.037917028909</v>
      </c>
      <c r="E10" s="125"/>
      <c r="F10" s="103" t="str">
        <f>'Gemensamma Tjänster'!G31</f>
        <v>Kvartal förskott</v>
      </c>
      <c r="G10" s="125"/>
      <c r="H10" s="103" t="str">
        <f>'Gemensamma Tjänster'!G32</f>
        <v>Dec,Mar,Jun,Sep</v>
      </c>
      <c r="I10" s="125"/>
      <c r="J10" s="126" t="str">
        <f>'Gemensamma Tjänster'!G33</f>
        <v xml:space="preserve"> -</v>
      </c>
    </row>
    <row r="11" spans="1:11" ht="15" hidden="1" customHeight="1" outlineLevel="1" x14ac:dyDescent="0.25">
      <c r="C11" s="117" t="str">
        <f>'Gemensamma Tjänster'!H2</f>
        <v>Säkerhetstjänster</v>
      </c>
      <c r="D11" s="124">
        <f>'Gemensamma Tjänster'!H24</f>
        <v>186775.23010420206</v>
      </c>
      <c r="E11" s="125"/>
      <c r="F11" s="103" t="str">
        <f>'Gemensamma Tjänster'!H31</f>
        <v>Kvartal förskott</v>
      </c>
      <c r="G11" s="125"/>
      <c r="H11" s="103" t="str">
        <f>'Gemensamma Tjänster'!H32</f>
        <v>Dec,Mar,Jun,Sep</v>
      </c>
      <c r="I11" s="125"/>
      <c r="J11" s="126" t="str">
        <f>'Gemensamma Tjänster'!H33</f>
        <v xml:space="preserve"> -</v>
      </c>
    </row>
    <row r="12" spans="1:11" ht="15" hidden="1" customHeight="1" outlineLevel="1" x14ac:dyDescent="0.25">
      <c r="C12" s="117" t="str">
        <f>'Gemensamma Tjänster'!I2</f>
        <v>1177 Vårdguidens e-tjänster</v>
      </c>
      <c r="D12" s="124">
        <f>'Gemensamma Tjänster'!I24</f>
        <v>2190321.5882305168</v>
      </c>
      <c r="E12" s="125"/>
      <c r="F12" s="103" t="str">
        <f>'Gemensamma Tjänster'!I31</f>
        <v>Kvartal förskott</v>
      </c>
      <c r="G12" s="125"/>
      <c r="H12" s="103" t="str">
        <f>'Gemensamma Tjänster'!I32</f>
        <v>Dec,Mar,Jun,Sep</v>
      </c>
      <c r="I12" s="125"/>
      <c r="J12" s="126" t="str">
        <f>'Gemensamma Tjänster'!I33</f>
        <v xml:space="preserve"> -</v>
      </c>
    </row>
    <row r="13" spans="1:11" ht="15" hidden="1" customHeight="1" outlineLevel="1" x14ac:dyDescent="0.25">
      <c r="C13" s="117" t="str">
        <f>'Gemensamma Tjänster'!J2</f>
        <v xml:space="preserve">1177 Vårdguiden på telefon </v>
      </c>
      <c r="D13" s="124">
        <f>'Gemensamma Tjänster'!J24</f>
        <v>1758314.5485000941</v>
      </c>
      <c r="E13" s="125"/>
      <c r="F13" s="103" t="str">
        <f>'Gemensamma Tjänster'!J31</f>
        <v>Kvartal förskott</v>
      </c>
      <c r="G13" s="125"/>
      <c r="H13" s="103" t="str">
        <f>'Gemensamma Tjänster'!J32</f>
        <v>Dec,Mar,Jun,Sep</v>
      </c>
      <c r="I13" s="125"/>
      <c r="J13" s="126" t="str">
        <f>'Gemensamma Tjänster'!J33</f>
        <v xml:space="preserve"> -</v>
      </c>
    </row>
    <row r="14" spans="1:11" ht="15" hidden="1" customHeight="1" outlineLevel="1" x14ac:dyDescent="0.25">
      <c r="C14" s="117" t="str">
        <f>'Gemensamma Tjänster'!K2</f>
        <v>1177 Vårdguiden på webben</v>
      </c>
      <c r="D14" s="124">
        <f>'Gemensamma Tjänster'!K24</f>
        <v>1926098.9481154787</v>
      </c>
      <c r="E14" s="125"/>
      <c r="F14" s="103" t="str">
        <f>'Gemensamma Tjänster'!K31</f>
        <v>Kvartal förskott</v>
      </c>
      <c r="G14" s="125"/>
      <c r="H14" s="103" t="str">
        <f>'Gemensamma Tjänster'!K32</f>
        <v>Dec,Mar,Jun,Sep</v>
      </c>
      <c r="I14" s="125"/>
      <c r="J14" s="126" t="str">
        <f>'Gemensamma Tjänster'!K33</f>
        <v xml:space="preserve"> -</v>
      </c>
    </row>
    <row r="15" spans="1:11" ht="15" hidden="1" customHeight="1" outlineLevel="1" x14ac:dyDescent="0.25">
      <c r="C15" s="117" t="str">
        <f>'Gemensamma Tjänster'!L2</f>
        <v>Eira 
(biblioteks- konsortium)</v>
      </c>
      <c r="D15" s="124">
        <f>'Gemensamma Tjänster'!L24</f>
        <v>108888.09029912428</v>
      </c>
      <c r="E15" s="125"/>
      <c r="F15" s="103" t="str">
        <f>'Gemensamma Tjänster'!L31</f>
        <v>Kvartal förskott. Licens separat</v>
      </c>
      <c r="G15" s="125"/>
      <c r="H15" s="103" t="str">
        <f>'Gemensamma Tjänster'!L32</f>
        <v>Dec,Mar,Jun,Sep</v>
      </c>
      <c r="I15" s="125"/>
      <c r="J15" s="126" t="str">
        <f>'Gemensamma Tjänster'!L33</f>
        <v xml:space="preserve"> -</v>
      </c>
    </row>
    <row r="16" spans="1:11" ht="15" hidden="1" customHeight="1" outlineLevel="1" x14ac:dyDescent="0.25">
      <c r="C16" s="117" t="str">
        <f>'Gemensamma Tjänster'!M2</f>
        <v>Elektronisk remiss</v>
      </c>
      <c r="D16" s="124">
        <f>'Gemensamma Tjänster'!M24</f>
        <v>140191.355026712</v>
      </c>
      <c r="E16" s="125"/>
      <c r="F16" s="103" t="str">
        <f>'Gemensamma Tjänster'!M31</f>
        <v>Kvartal förskott</v>
      </c>
      <c r="G16" s="125"/>
      <c r="H16" s="103" t="str">
        <f>'Gemensamma Tjänster'!M32</f>
        <v>Dec,Mar,Jun,Sep</v>
      </c>
      <c r="I16" s="125"/>
      <c r="J16" s="126" t="str">
        <f>'Gemensamma Tjänster'!M33</f>
        <v xml:space="preserve"> -</v>
      </c>
    </row>
    <row r="17" spans="3:10" ht="15" hidden="1" customHeight="1" outlineLevel="1" x14ac:dyDescent="0.25">
      <c r="C17" s="117" t="str">
        <f>'Gemensamma Tjänster'!N2</f>
        <v>Födelseanmälan</v>
      </c>
      <c r="D17" s="124">
        <f>'Gemensamma Tjänster'!N24</f>
        <v>92590.604800037778</v>
      </c>
      <c r="E17" s="125"/>
      <c r="F17" s="103" t="str">
        <f>'Gemensamma Tjänster'!N31</f>
        <v>Kvartal förskott</v>
      </c>
      <c r="G17" s="125"/>
      <c r="H17" s="103" t="str">
        <f>'Gemensamma Tjänster'!N32</f>
        <v>Dec,Mar,Jun,Sep</v>
      </c>
      <c r="I17" s="125"/>
      <c r="J17" s="126" t="str">
        <f>'Gemensamma Tjänster'!N33</f>
        <v xml:space="preserve"> -</v>
      </c>
    </row>
    <row r="18" spans="3:10" ht="15" hidden="1" customHeight="1" outlineLevel="1" x14ac:dyDescent="0.25">
      <c r="C18" s="117" t="str">
        <f>'Gemensamma Tjänster'!O2</f>
        <v>Infektions-verktyget</v>
      </c>
      <c r="D18" s="124">
        <f>'Gemensamma Tjänster'!O24</f>
        <v>263947.80899363692</v>
      </c>
      <c r="E18" s="125"/>
      <c r="F18" s="103" t="str">
        <f>'Gemensamma Tjänster'!O31</f>
        <v>Kvartal förskott</v>
      </c>
      <c r="G18" s="125"/>
      <c r="H18" s="103" t="str">
        <f>'Gemensamma Tjänster'!O32</f>
        <v>Dec,Mar,Jun,Sep</v>
      </c>
      <c r="I18" s="125"/>
      <c r="J18" s="126" t="str">
        <f>'Gemensamma Tjänster'!O33</f>
        <v xml:space="preserve"> -</v>
      </c>
    </row>
    <row r="19" spans="3:10" ht="15" hidden="1" customHeight="1" outlineLevel="1" x14ac:dyDescent="0.25">
      <c r="C19" s="117" t="str">
        <f>'Gemensamma Tjänster'!P2</f>
        <v>Journalen</v>
      </c>
      <c r="D19" s="124">
        <f>'Gemensamma Tjänster'!P24</f>
        <v>819848.71825168503</v>
      </c>
      <c r="E19" s="125"/>
      <c r="F19" s="103" t="str">
        <f>'Gemensamma Tjänster'!P31</f>
        <v>Kvartal förskott</v>
      </c>
      <c r="G19" s="125"/>
      <c r="H19" s="103" t="str">
        <f>'Gemensamma Tjänster'!P32</f>
        <v>Dec,Mar,Jun,Sep</v>
      </c>
      <c r="I19" s="125"/>
      <c r="J19" s="126" t="str">
        <f>'Gemensamma Tjänster'!P33</f>
        <v xml:space="preserve"> -</v>
      </c>
    </row>
    <row r="20" spans="3:10" ht="15" hidden="1" customHeight="1" outlineLevel="1" x14ac:dyDescent="0.25">
      <c r="C20" s="117" t="str">
        <f>'Gemensamma Tjänster'!Q2</f>
        <v>Intygstjänster Webcert</v>
      </c>
      <c r="D20" s="124">
        <f>'Gemensamma Tjänster'!Q24</f>
        <v>387346.9825027404</v>
      </c>
      <c r="E20" s="125"/>
      <c r="F20" s="103" t="str">
        <f>'Gemensamma Tjänster'!Q31</f>
        <v>Kvartal förskott</v>
      </c>
      <c r="G20" s="125"/>
      <c r="H20" s="103" t="str">
        <f>'Gemensamma Tjänster'!Q32</f>
        <v>Dec,Mar,Jun,Sep</v>
      </c>
      <c r="I20" s="125"/>
      <c r="J20" s="126" t="str">
        <f>'Gemensamma Tjänster'!Q33</f>
        <v xml:space="preserve"> -</v>
      </c>
    </row>
    <row r="21" spans="3:10" ht="15" hidden="1" customHeight="1" outlineLevel="1" x14ac:dyDescent="0.25">
      <c r="C21" s="117" t="str">
        <f>'Gemensamma Tjänster'!R2</f>
        <v>Nationell patientöversikt</v>
      </c>
      <c r="D21" s="124">
        <f>'Gemensamma Tjänster'!R24</f>
        <v>435579.8443086372</v>
      </c>
      <c r="E21" s="125"/>
      <c r="F21" s="103" t="str">
        <f>'Gemensamma Tjänster'!R31</f>
        <v>Kvartal förskott</v>
      </c>
      <c r="G21" s="125"/>
      <c r="H21" s="103" t="str">
        <f>'Gemensamma Tjänster'!R32</f>
        <v>Dec,Mar,Jun,Sep</v>
      </c>
      <c r="I21" s="125"/>
      <c r="J21" s="126" t="str">
        <f>'Gemensamma Tjänster'!R33</f>
        <v xml:space="preserve"> -</v>
      </c>
    </row>
    <row r="22" spans="3:10" ht="15" hidden="1" customHeight="1" outlineLevel="1" x14ac:dyDescent="0.25">
      <c r="C22" s="117" t="str">
        <f>'Gemensamma Tjänster'!S2</f>
        <v>Pascal</v>
      </c>
      <c r="D22" s="124">
        <f>'Gemensamma Tjänster'!S24</f>
        <v>62634.012567315556</v>
      </c>
      <c r="E22" s="125"/>
      <c r="F22" s="103" t="str">
        <f>'Gemensamma Tjänster'!S31</f>
        <v>Kvartal förskott</v>
      </c>
      <c r="G22" s="125"/>
      <c r="H22" s="103" t="str">
        <f>'Gemensamma Tjänster'!S32</f>
        <v>Dec,Mar,Jun,Sep</v>
      </c>
      <c r="I22" s="125"/>
      <c r="J22" s="126" t="str">
        <f>'Gemensamma Tjänster'!S33</f>
        <v xml:space="preserve"> -</v>
      </c>
    </row>
    <row r="23" spans="3:10" ht="15" hidden="1" customHeight="1" outlineLevel="1" x14ac:dyDescent="0.25">
      <c r="C23" s="117" t="str">
        <f>'Gemensamma Tjänster'!T2</f>
        <v>Rikshandboken i barnhälsovård</v>
      </c>
      <c r="D23" s="124">
        <f>'Gemensamma Tjänster'!T24</f>
        <v>288682.60991973785</v>
      </c>
      <c r="E23" s="125"/>
      <c r="F23" s="103" t="str">
        <f>'Gemensamma Tjänster'!T31</f>
        <v>Kvartal förskott</v>
      </c>
      <c r="G23" s="125"/>
      <c r="H23" s="103" t="str">
        <f>'Gemensamma Tjänster'!T32</f>
        <v>Dec,Mar,Jun,Sep</v>
      </c>
      <c r="I23" s="125"/>
      <c r="J23" s="126" t="str">
        <f>'Gemensamma Tjänster'!T33</f>
        <v xml:space="preserve"> -</v>
      </c>
    </row>
    <row r="24" spans="3:10" ht="15" hidden="1" customHeight="1" outlineLevel="1" x14ac:dyDescent="0.25">
      <c r="C24" s="117" t="str">
        <f>'Gemensamma Tjänster'!U2</f>
        <v>Högkostnadsskydd</v>
      </c>
      <c r="D24" s="124">
        <f>'Gemensamma Tjänster'!U24</f>
        <v>169735.70057733255</v>
      </c>
      <c r="E24" s="125"/>
      <c r="F24" s="103" t="str">
        <f>'Gemensamma Tjänster'!U31</f>
        <v>Kvartal förskott</v>
      </c>
      <c r="G24" s="125"/>
      <c r="H24" s="103" t="str">
        <f>'Gemensamma Tjänster'!U32</f>
        <v>Dec,Mar,Jun,Sep</v>
      </c>
      <c r="I24" s="125"/>
      <c r="J24" s="126" t="str">
        <f>'Gemensamma Tjänster'!U33</f>
        <v xml:space="preserve"> -</v>
      </c>
    </row>
    <row r="25" spans="3:10" ht="15" hidden="1" customHeight="1" outlineLevel="1" x14ac:dyDescent="0.25">
      <c r="C25" s="117" t="str">
        <f>'Gemensamma Tjänster'!V2</f>
        <v>NKK Nationellt kliniskt kunskapsstöd</v>
      </c>
      <c r="D25" s="124">
        <f>'Gemensamma Tjänster'!V24</f>
        <v>890452.83333963319</v>
      </c>
      <c r="E25" s="125"/>
      <c r="F25" s="103" t="str">
        <f>'Gemensamma Tjänster'!V31</f>
        <v>Kvartal förskott</v>
      </c>
      <c r="G25" s="125"/>
      <c r="H25" s="103" t="str">
        <f>'Gemensamma Tjänster'!V32</f>
        <v>Dec,Mar,Jun,Sep</v>
      </c>
      <c r="I25" s="125"/>
      <c r="J25" s="126">
        <f>'Gemensamma Tjänster'!V33</f>
        <v>0</v>
      </c>
    </row>
    <row r="26" spans="3:10" ht="15" hidden="1" customHeight="1" outlineLevel="1" x14ac:dyDescent="0.25">
      <c r="C26" s="117" t="str">
        <f>'Gemensamma Tjänster'!W2</f>
        <v>Svenska informationstjänster för läkemedel (Sil)</v>
      </c>
      <c r="D26" s="124">
        <f>'Gemensamma Tjänster'!W24</f>
        <v>1219535.6181053359</v>
      </c>
      <c r="E26" s="125"/>
      <c r="F26" s="103" t="str">
        <f>'Gemensamma Tjänster'!W31</f>
        <v>Kvartal förskott</v>
      </c>
      <c r="G26" s="125"/>
      <c r="H26" s="103" t="str">
        <f>'Gemensamma Tjänster'!W32</f>
        <v>Dec,Mar,Jun,Sep</v>
      </c>
      <c r="I26" s="125"/>
      <c r="J26" s="126" t="str">
        <f>'Gemensamma Tjänster'!W33</f>
        <v xml:space="preserve"> -</v>
      </c>
    </row>
    <row r="27" spans="3:10" ht="15" hidden="1" customHeight="1" outlineLevel="1" x14ac:dyDescent="0.25">
      <c r="C27" s="117" t="str">
        <f>'Gemensamma Tjänster'!X2</f>
        <v>UMO (Youmo)</v>
      </c>
      <c r="D27" s="124">
        <f>'Gemensamma Tjänster'!X24</f>
        <v>585280.35613582795</v>
      </c>
      <c r="E27" s="125"/>
      <c r="F27" s="103" t="str">
        <f>'Gemensamma Tjänster'!X31</f>
        <v>Kvartal förskott</v>
      </c>
      <c r="G27" s="125"/>
      <c r="H27" s="103" t="str">
        <f>'Gemensamma Tjänster'!X32</f>
        <v>Dec,Mar,Jun,Sep</v>
      </c>
      <c r="I27" s="125"/>
      <c r="J27" s="126" t="str">
        <f>'Gemensamma Tjänster'!X33</f>
        <v xml:space="preserve"> -</v>
      </c>
    </row>
    <row r="28" spans="3:10" ht="15" hidden="1" customHeight="1" outlineLevel="1" x14ac:dyDescent="0.25">
      <c r="C28" s="117" t="str">
        <f>'Gemensamma Tjänster'!Y2</f>
        <v>Vårdhandboken</v>
      </c>
      <c r="D28" s="124">
        <f>'Gemensamma Tjänster'!Y24</f>
        <v>278156.5779700749</v>
      </c>
      <c r="E28" s="125"/>
      <c r="F28" s="103" t="str">
        <f>'Gemensamma Tjänster'!Y31</f>
        <v>Kvartal förskott</v>
      </c>
      <c r="G28" s="125"/>
      <c r="H28" s="103" t="str">
        <f>'Gemensamma Tjänster'!Y32</f>
        <v>Dec,Mar,Jun,Sep</v>
      </c>
      <c r="I28" s="125"/>
      <c r="J28" s="126" t="str">
        <f>'Gemensamma Tjänster'!Y33</f>
        <v xml:space="preserve"> -</v>
      </c>
    </row>
    <row r="29" spans="3:10" ht="15" hidden="1" customHeight="1" outlineLevel="1" x14ac:dyDescent="0.25">
      <c r="C29" s="117" t="str">
        <f>'Gemensamma Tjänster'!Z2</f>
        <v>Rådgivnings-stöd webb</v>
      </c>
      <c r="D29" s="124">
        <f>'Gemensamma Tjänster'!Z24</f>
        <v>225416.48577319973</v>
      </c>
      <c r="E29" s="125"/>
      <c r="F29" s="103" t="str">
        <f>'Gemensamma Tjänster'!Z31</f>
        <v>Kvartal förskott</v>
      </c>
      <c r="G29" s="125"/>
      <c r="H29" s="103" t="str">
        <f>'Gemensamma Tjänster'!Z32</f>
        <v>Dec,Mar,Jun,Sep</v>
      </c>
      <c r="I29" s="125"/>
      <c r="J29" s="126" t="str">
        <f>'Gemensamma Tjänster'!Z33</f>
        <v xml:space="preserve"> -</v>
      </c>
    </row>
    <row r="30" spans="3:10" ht="15" hidden="1" customHeight="1" outlineLevel="1" x14ac:dyDescent="0.25">
      <c r="C30" s="117" t="str">
        <f>'Gemensamma Tjänster'!AA2</f>
        <v>Plattformen för stöd och behandling</v>
      </c>
      <c r="D30" s="124">
        <f>'Gemensamma Tjänster'!AA24</f>
        <v>984692.42486807762</v>
      </c>
      <c r="E30" s="125"/>
      <c r="F30" s="103" t="str">
        <f>'Gemensamma Tjänster'!AA31</f>
        <v>Kvartal förskott</v>
      </c>
      <c r="G30" s="125"/>
      <c r="H30" s="103" t="str">
        <f>'Gemensamma Tjänster'!AA32</f>
        <v>Dec,Mar,Jun,Sep</v>
      </c>
      <c r="I30" s="125"/>
      <c r="J30" s="126" t="str">
        <f>'Gemensamma Tjänster'!AA33</f>
        <v xml:space="preserve"> -</v>
      </c>
    </row>
    <row r="31" spans="3:10" ht="15" hidden="1" customHeight="1" outlineLevel="1" x14ac:dyDescent="0.25">
      <c r="C31" s="117" t="str">
        <f>'Gemensamma Tjänster'!AB2</f>
        <v>Utomläns- fakturering</v>
      </c>
      <c r="D31" s="124">
        <f>'Gemensamma Tjänster'!AB24</f>
        <v>125570.33936817234</v>
      </c>
      <c r="E31" s="125"/>
      <c r="F31" s="103" t="str">
        <f>'Gemensamma Tjänster'!AB31</f>
        <v>Kvartal förskott</v>
      </c>
      <c r="G31" s="125"/>
      <c r="H31" s="103" t="str">
        <f>'Gemensamma Tjänster'!AB32</f>
        <v>Dec,Mar,Jun,Sep</v>
      </c>
      <c r="I31" s="125"/>
      <c r="J31" s="126" t="str">
        <f>'Gemensamma Tjänster'!AB33</f>
        <v xml:space="preserve"> -</v>
      </c>
    </row>
    <row r="32" spans="3:10" ht="15" hidden="1" customHeight="1" outlineLevel="1" x14ac:dyDescent="0.25">
      <c r="C32" s="117" t="str">
        <f>'Gemensamma Tjänster'!AC2</f>
        <v>Gemensam infrastruktur</v>
      </c>
      <c r="D32" s="124">
        <f>'Gemensamma Tjänster'!AC24</f>
        <v>2192987.4501081076</v>
      </c>
      <c r="E32" s="125"/>
      <c r="F32" s="103" t="str">
        <f>'Gemensamma Tjänster'!AC31</f>
        <v>Kvartal förskott</v>
      </c>
      <c r="G32" s="125"/>
      <c r="H32" s="103" t="str">
        <f>'Gemensamma Tjänster'!AC32</f>
        <v>Dec,Mar,Jun,Sep</v>
      </c>
      <c r="I32" s="125"/>
      <c r="J32" s="126" t="str">
        <f>'Gemensamma Tjänster'!AC33</f>
        <v xml:space="preserve"> -</v>
      </c>
    </row>
    <row r="33" spans="3:10" ht="15" hidden="1" customHeight="1" outlineLevel="1" x14ac:dyDescent="0.25">
      <c r="C33" s="117" t="str">
        <f>'Gemensamma Tjänster'!AD2</f>
        <v>Gemensam arkitektur</v>
      </c>
      <c r="D33" s="124">
        <f>'Gemensamma Tjänster'!AD24</f>
        <v>634502.60997876886</v>
      </c>
      <c r="E33" s="125"/>
      <c r="F33" s="103" t="str">
        <f>'Gemensamma Tjänster'!AD31</f>
        <v>Kvartal förskott</v>
      </c>
      <c r="G33" s="125"/>
      <c r="H33" s="103" t="str">
        <f>'Gemensamma Tjänster'!AD32</f>
        <v>Dec,Mar,Jun,Sep</v>
      </c>
      <c r="I33" s="125"/>
      <c r="J33" s="126" t="str">
        <f>'Gemensamma Tjänster'!AD33</f>
        <v xml:space="preserve"> -</v>
      </c>
    </row>
    <row r="34" spans="3:10" ht="15" hidden="1" customHeight="1" outlineLevel="1" x14ac:dyDescent="0.25">
      <c r="C34" s="117" t="str">
        <f>'Gemensamma Tjänster'!AE2</f>
        <v>1177 Listning</v>
      </c>
      <c r="D34" s="124">
        <f>'Gemensamma Tjänster'!AE24</f>
        <v>99296.484162225141</v>
      </c>
      <c r="E34" s="125"/>
      <c r="F34" s="103" t="str">
        <f>'Gemensamma Tjänster'!AE31</f>
        <v>Kvartal förskott</v>
      </c>
      <c r="G34" s="125"/>
      <c r="H34" s="103" t="str">
        <f>'Gemensamma Tjänster'!AE32</f>
        <v>Dec,Mar,Jun,Sep</v>
      </c>
      <c r="I34" s="125"/>
      <c r="J34" s="126" t="str">
        <f>'Gemensamma Tjänster'!AE33</f>
        <v xml:space="preserve"> -</v>
      </c>
    </row>
    <row r="35" spans="3:10" ht="15" hidden="1" customHeight="1" outlineLevel="1" x14ac:dyDescent="0.25">
      <c r="C35" s="117" t="str">
        <f>'Gemensamma Tjänster'!AF2</f>
        <v>IAM IDP Gemensam del</v>
      </c>
      <c r="D35" s="124">
        <f>'Gemensamma Tjänster'!AF24</f>
        <v>230088.61483701877</v>
      </c>
      <c r="E35" s="125"/>
      <c r="F35" s="103" t="str">
        <f>'Gemensamma Tjänster'!AF31</f>
        <v>Kvartal förskott</v>
      </c>
      <c r="G35" s="125"/>
      <c r="H35" s="103" t="str">
        <f>'Gemensamma Tjänster'!AF32</f>
        <v>Dec,Mar,Jun,Sep</v>
      </c>
      <c r="I35" s="125"/>
      <c r="J35" s="126">
        <f>'Gemensamma Tjänster'!AF33</f>
        <v>0</v>
      </c>
    </row>
    <row r="36" spans="3:10" ht="15" hidden="1" customHeight="1" outlineLevel="1" x14ac:dyDescent="0.25">
      <c r="C36" s="117">
        <f>'Gemensamma Tjänster'!AG2</f>
        <v>0</v>
      </c>
      <c r="D36" s="124">
        <f>'Gemensamma Tjänster'!AG24</f>
        <v>0</v>
      </c>
      <c r="E36" s="125"/>
      <c r="F36" s="103">
        <f>'Gemensamma Tjänster'!AG31</f>
        <v>0</v>
      </c>
      <c r="G36" s="125"/>
      <c r="H36" s="103">
        <f>'Gemensamma Tjänster'!AG32</f>
        <v>0</v>
      </c>
      <c r="I36" s="125"/>
      <c r="J36" s="126">
        <f>'Gemensamma Tjänster'!AG33</f>
        <v>0</v>
      </c>
    </row>
    <row r="37" spans="3:10" ht="15" hidden="1" customHeight="1" outlineLevel="1" x14ac:dyDescent="0.25">
      <c r="C37" s="117">
        <f>'Gemensamma Tjänster'!AH2</f>
        <v>0</v>
      </c>
      <c r="D37" s="124">
        <f>'Gemensamma Tjänster'!AH24</f>
        <v>0</v>
      </c>
      <c r="E37" s="125"/>
      <c r="F37" s="103">
        <f>'Gemensamma Tjänster'!AH31</f>
        <v>0</v>
      </c>
      <c r="G37" s="125"/>
      <c r="H37" s="103">
        <f>'Gemensamma Tjänster'!AH32</f>
        <v>0</v>
      </c>
      <c r="I37" s="125"/>
      <c r="J37" s="126">
        <f>'Gemensamma Tjänster'!AH33</f>
        <v>0</v>
      </c>
    </row>
    <row r="38" spans="3:10" ht="15" hidden="1" customHeight="1" outlineLevel="1" x14ac:dyDescent="0.25">
      <c r="C38" s="117">
        <f>'Gemensamma Tjänster'!AI2</f>
        <v>0</v>
      </c>
      <c r="D38" s="124">
        <f>'Gemensamma Tjänster'!AI24</f>
        <v>0</v>
      </c>
      <c r="E38" s="125"/>
      <c r="F38" s="103">
        <f>'Gemensamma Tjänster'!AI31</f>
        <v>0</v>
      </c>
      <c r="G38" s="125"/>
      <c r="H38" s="103">
        <f>'Gemensamma Tjänster'!AI32</f>
        <v>0</v>
      </c>
      <c r="I38" s="125"/>
      <c r="J38" s="126">
        <f>'Gemensamma Tjänster'!AI33</f>
        <v>0</v>
      </c>
    </row>
    <row r="39" spans="3:10" ht="15" hidden="1" customHeight="1" outlineLevel="1" x14ac:dyDescent="0.25">
      <c r="C39" s="117">
        <f>'Gemensamma Tjänster'!AJ2</f>
        <v>0</v>
      </c>
      <c r="D39" s="124">
        <f>'Gemensamma Tjänster'!AJ24</f>
        <v>0</v>
      </c>
      <c r="E39" s="125"/>
      <c r="F39" s="103">
        <f>'Gemensamma Tjänster'!AJ31</f>
        <v>0</v>
      </c>
      <c r="G39" s="125"/>
      <c r="H39" s="103">
        <f>'Gemensamma Tjänster'!AJ32</f>
        <v>0</v>
      </c>
      <c r="I39" s="125"/>
      <c r="J39" s="126">
        <f>'Gemensamma Tjänster'!AJ33</f>
        <v>0</v>
      </c>
    </row>
    <row r="40" spans="3:10" ht="15" hidden="1" customHeight="1" outlineLevel="1" x14ac:dyDescent="0.25">
      <c r="C40" s="117">
        <f>'Gemensamma Tjänster'!AK2</f>
        <v>0</v>
      </c>
      <c r="D40" s="124">
        <f>'Gemensamma Tjänster'!AK24</f>
        <v>0</v>
      </c>
      <c r="E40" s="125"/>
      <c r="F40" s="103">
        <f>'Gemensamma Tjänster'!AK31</f>
        <v>0</v>
      </c>
      <c r="G40" s="125"/>
      <c r="H40" s="103">
        <f>'Gemensamma Tjänster'!AK32</f>
        <v>0</v>
      </c>
      <c r="I40" s="125"/>
      <c r="J40" s="126">
        <f>'Gemensamma Tjänster'!AK33</f>
        <v>0</v>
      </c>
    </row>
    <row r="41" spans="3:10" ht="15" hidden="1" customHeight="1" outlineLevel="1" x14ac:dyDescent="0.25">
      <c r="C41" s="117">
        <f>'Gemensamma Tjänster'!AL2</f>
        <v>0</v>
      </c>
      <c r="D41" s="124">
        <f>'Gemensamma Tjänster'!AL24</f>
        <v>0</v>
      </c>
      <c r="E41" s="125"/>
      <c r="F41" s="103">
        <f>'Gemensamma Tjänster'!AL31</f>
        <v>0</v>
      </c>
      <c r="G41" s="125"/>
      <c r="H41" s="103">
        <f>'Gemensamma Tjänster'!AL32</f>
        <v>0</v>
      </c>
      <c r="I41" s="125"/>
      <c r="J41" s="126">
        <f>'Gemensamma Tjänster'!AL33</f>
        <v>0</v>
      </c>
    </row>
    <row r="42" spans="3:10" ht="15" hidden="1" customHeight="1" outlineLevel="1" x14ac:dyDescent="0.25">
      <c r="C42" s="117">
        <f>'Gemensamma Tjänster'!AM2</f>
        <v>0</v>
      </c>
      <c r="D42" s="124">
        <f>'Gemensamma Tjänster'!AM24</f>
        <v>0</v>
      </c>
      <c r="E42" s="125"/>
      <c r="F42" s="103">
        <f>'Gemensamma Tjänster'!AM31</f>
        <v>0</v>
      </c>
      <c r="G42" s="125"/>
      <c r="H42" s="103">
        <f>'Gemensamma Tjänster'!AM32</f>
        <v>0</v>
      </c>
      <c r="I42" s="125"/>
      <c r="J42" s="126">
        <f>'Gemensamma Tjänster'!AM33</f>
        <v>0</v>
      </c>
    </row>
    <row r="43" spans="3:10" ht="15" hidden="1" customHeight="1" outlineLevel="1" x14ac:dyDescent="0.25">
      <c r="C43" s="117">
        <f>'Gemensamma Tjänster'!AN2</f>
        <v>0</v>
      </c>
      <c r="D43" s="124">
        <f>'Gemensamma Tjänster'!AN24</f>
        <v>0</v>
      </c>
      <c r="E43" s="125"/>
      <c r="F43" s="103">
        <f>'Gemensamma Tjänster'!AN31</f>
        <v>0</v>
      </c>
      <c r="G43" s="125"/>
      <c r="H43" s="103">
        <f>'Gemensamma Tjänster'!AN32</f>
        <v>0</v>
      </c>
      <c r="I43" s="125"/>
      <c r="J43" s="126">
        <f>'Gemensamma Tjänster'!AN33</f>
        <v>0</v>
      </c>
    </row>
    <row r="44" spans="3:10" ht="15" hidden="1" customHeight="1" outlineLevel="1" x14ac:dyDescent="0.25">
      <c r="C44" s="117">
        <f>'Gemensamma Tjänster'!AO2</f>
        <v>0</v>
      </c>
      <c r="D44" s="124">
        <f>'Gemensamma Tjänster'!AO24</f>
        <v>0</v>
      </c>
      <c r="E44" s="125"/>
      <c r="F44" s="103">
        <f>'Gemensamma Tjänster'!AO31</f>
        <v>0</v>
      </c>
      <c r="G44" s="125"/>
      <c r="H44" s="103">
        <f>'Gemensamma Tjänster'!AO32</f>
        <v>0</v>
      </c>
      <c r="I44" s="125"/>
      <c r="J44" s="126">
        <f>'Gemensamma Tjänster'!AO33</f>
        <v>0</v>
      </c>
    </row>
    <row r="45" spans="3:10" ht="15" hidden="1" customHeight="1" outlineLevel="1" x14ac:dyDescent="0.25">
      <c r="C45" s="117">
        <f>'Gemensamma Tjänster'!AP2</f>
        <v>0</v>
      </c>
      <c r="D45" s="124">
        <f>'Gemensamma Tjänster'!AP24</f>
        <v>0</v>
      </c>
      <c r="E45" s="125"/>
      <c r="F45" s="103">
        <f>'Gemensamma Tjänster'!AP31</f>
        <v>0</v>
      </c>
      <c r="G45" s="125"/>
      <c r="H45" s="103">
        <f>'Gemensamma Tjänster'!AP32</f>
        <v>0</v>
      </c>
      <c r="I45" s="125"/>
      <c r="J45" s="126">
        <f>'Gemensamma Tjänster'!AP33</f>
        <v>0</v>
      </c>
    </row>
    <row r="46" spans="3:10" ht="15" hidden="1" customHeight="1" outlineLevel="1" x14ac:dyDescent="0.25">
      <c r="C46" s="117">
        <f>'Gemensamma Tjänster'!AQ2</f>
        <v>0</v>
      </c>
      <c r="D46" s="124">
        <f>'Gemensamma Tjänster'!AQ24</f>
        <v>0</v>
      </c>
      <c r="E46" s="125"/>
      <c r="F46" s="103">
        <f>'Gemensamma Tjänster'!AQ31</f>
        <v>0</v>
      </c>
      <c r="G46" s="125"/>
      <c r="H46" s="103">
        <f>'Gemensamma Tjänster'!AQ32</f>
        <v>0</v>
      </c>
      <c r="I46" s="125"/>
      <c r="J46" s="126">
        <f>'Gemensamma Tjänster'!AQ33</f>
        <v>0</v>
      </c>
    </row>
    <row r="47" spans="3:10" ht="15" hidden="1" customHeight="1" outlineLevel="1" x14ac:dyDescent="0.25">
      <c r="C47" s="117">
        <f>'Gemensamma Tjänster'!AR2</f>
        <v>0</v>
      </c>
      <c r="D47" s="124">
        <f>'Gemensamma Tjänster'!AR24</f>
        <v>0</v>
      </c>
      <c r="E47" s="125"/>
      <c r="F47" s="103">
        <f>'Gemensamma Tjänster'!AR31</f>
        <v>0</v>
      </c>
      <c r="G47" s="125"/>
      <c r="H47" s="103">
        <f>'Gemensamma Tjänster'!AR32</f>
        <v>0</v>
      </c>
      <c r="I47" s="125"/>
      <c r="J47" s="126">
        <f>'Gemensamma Tjänster'!AR33</f>
        <v>0</v>
      </c>
    </row>
    <row r="48" spans="3:10" ht="15" hidden="1" customHeight="1" outlineLevel="1" x14ac:dyDescent="0.25">
      <c r="C48" s="117">
        <f>'Gemensamma Tjänster'!AS2</f>
        <v>0</v>
      </c>
      <c r="D48" s="124">
        <f>'Gemensamma Tjänster'!AS24</f>
        <v>0</v>
      </c>
      <c r="E48" s="125"/>
      <c r="F48" s="103">
        <f>'Gemensamma Tjänster'!AS31</f>
        <v>0</v>
      </c>
      <c r="G48" s="125"/>
      <c r="H48" s="103">
        <f>'Gemensamma Tjänster'!AS32</f>
        <v>0</v>
      </c>
      <c r="I48" s="125"/>
      <c r="J48" s="126">
        <f>'Gemensamma Tjänster'!AS33</f>
        <v>0</v>
      </c>
    </row>
    <row r="49" spans="3:10" ht="15" hidden="1" customHeight="1" outlineLevel="1" x14ac:dyDescent="0.25">
      <c r="C49" s="117">
        <f>'Gemensamma Tjänster'!AT2</f>
        <v>0</v>
      </c>
      <c r="D49" s="124">
        <f>'Gemensamma Tjänster'!AT24</f>
        <v>0</v>
      </c>
      <c r="E49" s="125"/>
      <c r="F49" s="103">
        <f>'Gemensamma Tjänster'!AT31</f>
        <v>0</v>
      </c>
      <c r="G49" s="125"/>
      <c r="H49" s="103">
        <f>'Gemensamma Tjänster'!AT32</f>
        <v>0</v>
      </c>
      <c r="I49" s="125"/>
      <c r="J49" s="126">
        <f>'Gemensamma Tjänster'!AT33</f>
        <v>0</v>
      </c>
    </row>
    <row r="50" spans="3:10" ht="15" hidden="1" customHeight="1" outlineLevel="1" x14ac:dyDescent="0.25">
      <c r="C50" s="117">
        <f>'Gemensamma Tjänster'!AU2</f>
        <v>0</v>
      </c>
      <c r="D50" s="124">
        <f>'Gemensamma Tjänster'!AU24</f>
        <v>0</v>
      </c>
      <c r="E50" s="125"/>
      <c r="F50" s="103">
        <f>'Gemensamma Tjänster'!AU31</f>
        <v>0</v>
      </c>
      <c r="G50" s="125"/>
      <c r="H50" s="103">
        <f>'Gemensamma Tjänster'!AU32</f>
        <v>0</v>
      </c>
      <c r="I50" s="125"/>
      <c r="J50" s="126">
        <f>'Gemensamma Tjänster'!AU33</f>
        <v>0</v>
      </c>
    </row>
    <row r="51" spans="3:10" ht="15" hidden="1" customHeight="1" outlineLevel="1" x14ac:dyDescent="0.25">
      <c r="C51" s="117">
        <f>'Gemensamma Tjänster'!AV2</f>
        <v>0</v>
      </c>
      <c r="D51" s="124">
        <f>'Gemensamma Tjänster'!AV24</f>
        <v>0</v>
      </c>
      <c r="E51" s="125"/>
      <c r="F51" s="103">
        <f>'Gemensamma Tjänster'!AV31</f>
        <v>0</v>
      </c>
      <c r="G51" s="125"/>
      <c r="H51" s="103">
        <f>'Gemensamma Tjänster'!AV32</f>
        <v>0</v>
      </c>
      <c r="I51" s="125"/>
      <c r="J51" s="126">
        <f>'Gemensamma Tjänster'!AV33</f>
        <v>0</v>
      </c>
    </row>
    <row r="52" spans="3:10" ht="15" hidden="1" customHeight="1" outlineLevel="1" x14ac:dyDescent="0.25">
      <c r="C52" s="117">
        <f>'Gemensamma Tjänster'!AW2</f>
        <v>0</v>
      </c>
      <c r="D52" s="124">
        <f>'Gemensamma Tjänster'!AW24</f>
        <v>0</v>
      </c>
      <c r="E52" s="125"/>
      <c r="F52" s="103">
        <f>'Gemensamma Tjänster'!AW31</f>
        <v>0</v>
      </c>
      <c r="G52" s="125"/>
      <c r="H52" s="103">
        <f>'Gemensamma Tjänster'!AW32</f>
        <v>0</v>
      </c>
      <c r="I52" s="125"/>
      <c r="J52" s="126">
        <f>'Gemensamma Tjänster'!AW33</f>
        <v>0</v>
      </c>
    </row>
    <row r="53" spans="3:10" ht="15" hidden="1" customHeight="1" outlineLevel="1" x14ac:dyDescent="0.25">
      <c r="C53" s="117">
        <f>'Gemensamma Tjänster'!AX2</f>
        <v>0</v>
      </c>
      <c r="D53" s="124">
        <f>'Gemensamma Tjänster'!AX24</f>
        <v>0</v>
      </c>
      <c r="E53" s="125"/>
      <c r="F53" s="103">
        <f>'Gemensamma Tjänster'!AX31</f>
        <v>0</v>
      </c>
      <c r="G53" s="125"/>
      <c r="H53" s="103">
        <f>'Gemensamma Tjänster'!AX32</f>
        <v>0</v>
      </c>
      <c r="I53" s="125"/>
      <c r="J53" s="126">
        <f>'Gemensamma Tjänster'!AX33</f>
        <v>0</v>
      </c>
    </row>
    <row r="54" spans="3:10" ht="15" hidden="1" customHeight="1" outlineLevel="1" x14ac:dyDescent="0.25">
      <c r="C54" s="117">
        <f>'Gemensamma Tjänster'!AY2</f>
        <v>0</v>
      </c>
      <c r="D54" s="124">
        <f>'Gemensamma Tjänster'!AY24</f>
        <v>0</v>
      </c>
      <c r="E54" s="125"/>
      <c r="F54" s="103">
        <f>'Gemensamma Tjänster'!AY31</f>
        <v>0</v>
      </c>
      <c r="G54" s="125"/>
      <c r="H54" s="103">
        <f>'Gemensamma Tjänster'!AY32</f>
        <v>0</v>
      </c>
      <c r="I54" s="125"/>
      <c r="J54" s="126">
        <f>'Gemensamma Tjänster'!AY33</f>
        <v>0</v>
      </c>
    </row>
    <row r="55" spans="3:10" ht="15" hidden="1" customHeight="1" outlineLevel="1" thickBot="1" x14ac:dyDescent="0.3">
      <c r="C55" s="127">
        <f>'Gemensamma Tjänster'!AZ2</f>
        <v>0</v>
      </c>
      <c r="D55" s="128">
        <f>'Gemensamma Tjänster'!AZ24</f>
        <v>0</v>
      </c>
      <c r="E55" s="129"/>
      <c r="F55" s="104">
        <f>'Gemensamma Tjänster'!AZ31</f>
        <v>0</v>
      </c>
      <c r="G55" s="129"/>
      <c r="H55" s="104">
        <f>'Gemensamma Tjänster'!AZ32</f>
        <v>0</v>
      </c>
      <c r="I55" s="129"/>
      <c r="J55" s="130">
        <f>'Gemensamma Tjänster'!AZ33</f>
        <v>0</v>
      </c>
    </row>
    <row r="56" spans="3:10" hidden="1" outlineLevel="1" x14ac:dyDescent="0.25">
      <c r="C56" s="125"/>
      <c r="D56" s="124"/>
      <c r="E56" s="125"/>
      <c r="F56" s="125"/>
      <c r="G56" s="125"/>
      <c r="H56" s="125"/>
      <c r="I56" s="125"/>
      <c r="J56" s="125"/>
    </row>
    <row r="57" spans="3:10" ht="15.75" collapsed="1" thickBot="1" x14ac:dyDescent="0.3">
      <c r="C57" s="131"/>
      <c r="D57" s="132"/>
      <c r="E57" s="131"/>
      <c r="F57" s="131"/>
      <c r="G57" s="131"/>
      <c r="H57" s="131"/>
      <c r="I57" s="131"/>
      <c r="J57" s="131"/>
    </row>
    <row r="58" spans="3:10" ht="21" x14ac:dyDescent="0.25">
      <c r="C58" s="118" t="s">
        <v>35</v>
      </c>
      <c r="D58" s="119">
        <f>SUM(D59:D89)</f>
        <v>4304042.0694079399</v>
      </c>
      <c r="E58" s="120"/>
      <c r="F58" s="120" t="s">
        <v>43</v>
      </c>
      <c r="G58" s="120"/>
      <c r="H58" s="120"/>
      <c r="I58" s="120"/>
      <c r="J58" s="133"/>
    </row>
    <row r="59" spans="3:10" hidden="1" outlineLevel="1" x14ac:dyDescent="0.25">
      <c r="C59" s="117" t="str">
        <f>'Valbara Tjänster'!F1</f>
        <v>Händelseanalys (Nitha)</v>
      </c>
      <c r="D59" s="124">
        <f>'Valbara Tjänster'!F20</f>
        <v>0</v>
      </c>
      <c r="E59" s="125"/>
      <c r="F59" s="125" t="str">
        <f>'Valbara Tjänster'!F27</f>
        <v>Kvartal förskott</v>
      </c>
      <c r="G59" s="125"/>
      <c r="H59" s="125" t="str">
        <f>'Valbara Tjänster'!F28</f>
        <v>Dec,Mar,Jun,Sep</v>
      </c>
      <c r="I59" s="125"/>
      <c r="J59" s="126" t="str">
        <f>'Valbara Tjänster'!F29</f>
        <v>N/A</v>
      </c>
    </row>
    <row r="60" spans="3:10" ht="30" hidden="1" outlineLevel="1" x14ac:dyDescent="0.25">
      <c r="C60" s="117" t="str">
        <f>'Valbara Tjänster'!J1</f>
        <v>IAM IdP
(egna anslutningar)</v>
      </c>
      <c r="D60" s="124">
        <f>'Valbara Tjänster'!J20</f>
        <v>43298.1</v>
      </c>
      <c r="E60" s="125"/>
      <c r="F60" s="125" t="str">
        <f>'Valbara Tjänster'!J27</f>
        <v>Kvartal förskott</v>
      </c>
      <c r="G60" s="125"/>
      <c r="H60" s="125" t="str">
        <f>'Valbara Tjänster'!J28</f>
        <v>Dec,Mar,Jun,Sep</v>
      </c>
      <c r="I60" s="125"/>
      <c r="J60" s="126" t="str">
        <f>'Valbara Tjänster'!J29</f>
        <v>N/A</v>
      </c>
    </row>
    <row r="61" spans="3:10" hidden="1" outlineLevel="1" x14ac:dyDescent="0.25">
      <c r="C61" s="117" t="str">
        <f>'Valbara Tjänster'!N1</f>
        <v>Säkerhets-tjänster Logg, spärr &amp; samtycke</v>
      </c>
      <c r="D61" s="124">
        <f>'Valbara Tjänster'!N20</f>
        <v>43298.1</v>
      </c>
      <c r="E61" s="125"/>
      <c r="F61" s="125" t="str">
        <f>'Valbara Tjänster'!N27</f>
        <v>Kvartal förskott</v>
      </c>
      <c r="G61" s="125"/>
      <c r="H61" s="125" t="str">
        <f>'Valbara Tjänster'!N28</f>
        <v>Dec,Mar,Jun,Sep</v>
      </c>
      <c r="I61" s="125"/>
      <c r="J61" s="126" t="str">
        <f>'Valbara Tjänster'!N29</f>
        <v>N/A</v>
      </c>
    </row>
    <row r="62" spans="3:10" hidden="1" outlineLevel="1" x14ac:dyDescent="0.25">
      <c r="C62" s="117" t="str">
        <f>'Valbara Tjänster'!R1</f>
        <v>IAM Autentisering (egna anslutningar)</v>
      </c>
      <c r="D62" s="124">
        <f>'Valbara Tjänster'!R20</f>
        <v>0</v>
      </c>
      <c r="E62" s="125"/>
      <c r="F62" s="125" t="str">
        <f>'Valbara Tjänster'!R27</f>
        <v>Kvartal förskott</v>
      </c>
      <c r="G62" s="125"/>
      <c r="H62" s="125" t="str">
        <f>'Valbara Tjänster'!R28</f>
        <v>Dec,Mar,Jun,Sep</v>
      </c>
      <c r="I62" s="125"/>
      <c r="J62" s="126" t="str">
        <f>'Valbara Tjänster'!R29</f>
        <v>N/A</v>
      </c>
    </row>
    <row r="63" spans="3:10" hidden="1" outlineLevel="1" x14ac:dyDescent="0.25">
      <c r="C63" s="117" t="str">
        <f>'Valbara Tjänster'!V1</f>
        <v>Personuppgifts- tjänst</v>
      </c>
      <c r="D63" s="124">
        <f>'Valbara Tjänster'!V20</f>
        <v>43298.1</v>
      </c>
      <c r="E63" s="125"/>
      <c r="F63" s="125" t="str">
        <f>'Valbara Tjänster'!V27</f>
        <v>Kvartal förskott</v>
      </c>
      <c r="G63" s="125"/>
      <c r="H63" s="125" t="str">
        <f>'Valbara Tjänster'!V28</f>
        <v>Dec,Mar,Jun,Sep</v>
      </c>
      <c r="I63" s="125"/>
      <c r="J63" s="126" t="str">
        <f>'Valbara Tjänster'!V29</f>
        <v>N/A</v>
      </c>
    </row>
    <row r="64" spans="3:10" ht="45" hidden="1" outlineLevel="1" x14ac:dyDescent="0.25">
      <c r="C64" s="117" t="str">
        <f>'Valbara Tjänster'!Z1</f>
        <v xml:space="preserve">Formulär- hantering </v>
      </c>
      <c r="D64" s="124">
        <f>'Valbara Tjänster'!Z20</f>
        <v>169387.18977960001</v>
      </c>
      <c r="E64" s="125"/>
      <c r="F64" s="125" t="str">
        <f>'Valbara Tjänster'!Z27</f>
        <v>Prognos! Faktureras separat av tjänstens förvaltning. Kvartalsvis</v>
      </c>
      <c r="G64" s="125"/>
      <c r="H64" s="125" t="str">
        <f>'Valbara Tjänster'!Z28</f>
        <v>Dec,Mar,Jun,Sep</v>
      </c>
      <c r="I64" s="125"/>
      <c r="J64" s="126">
        <f>'Valbara Tjänster'!Z29</f>
        <v>2023</v>
      </c>
    </row>
    <row r="65" spans="3:10" hidden="1" outlineLevel="1" x14ac:dyDescent="0.25">
      <c r="C65" s="117" t="str">
        <f>'Valbara Tjänster'!AD1</f>
        <v xml:space="preserve">Ombudstjänsten </v>
      </c>
      <c r="D65" s="124">
        <f>'Valbara Tjänster'!AD20</f>
        <v>0</v>
      </c>
      <c r="E65" s="125"/>
      <c r="F65" s="125" t="str">
        <f>'Valbara Tjänster'!AD27</f>
        <v>Kvartal förskott</v>
      </c>
      <c r="G65" s="125"/>
      <c r="H65" s="125" t="str">
        <f>'Valbara Tjänster'!AD28</f>
        <v>Dec,Mar,Jun,Sep</v>
      </c>
      <c r="I65" s="125"/>
      <c r="J65" s="126" t="str">
        <f>'Valbara Tjänster'!AD29</f>
        <v>N/A</v>
      </c>
    </row>
    <row r="66" spans="3:10" ht="120" hidden="1" outlineLevel="1" x14ac:dyDescent="0.25">
      <c r="C66" s="117" t="str">
        <f>'Valbara Tjänster'!AH1</f>
        <v>Hjälpmedels-tjänsten abonnemang</v>
      </c>
      <c r="D66" s="124">
        <f>'Valbara Tjänster'!AH20</f>
        <v>50000</v>
      </c>
      <c r="E66" s="125"/>
      <c r="F66" s="125" t="str">
        <f>'Valbara Tjänster'!AH27</f>
        <v>Prognos! Faktureras kvartalsvis i förskott av förvaltning med volymsjusteringar i efterskott. Abonnemangspriset baseras på av kunden redovisad inköpsvolym. Tillkommer rörlig avgift enl. prislista på Inera.se</v>
      </c>
      <c r="G66" s="125"/>
      <c r="H66" s="125" t="str">
        <f>'Valbara Tjänster'!AH28</f>
        <v>Dec, Mar, Jun, Sep</v>
      </c>
      <c r="I66" s="125"/>
      <c r="J66" s="126" t="str">
        <f>'Valbara Tjänster'!AH29</f>
        <v>N/A</v>
      </c>
    </row>
    <row r="67" spans="3:10" ht="45" hidden="1" outlineLevel="1" x14ac:dyDescent="0.25">
      <c r="C67" s="117" t="str">
        <f>'Valbara Tjänster'!AL1</f>
        <v>E-klient</v>
      </c>
      <c r="D67" s="124">
        <f>'Valbara Tjänster'!AL20</f>
        <v>1067370</v>
      </c>
      <c r="E67" s="125"/>
      <c r="F67" s="125" t="str">
        <f>'Valbara Tjänster'!AL27</f>
        <v>Halvårsvis i efterskott av förvaltning. Volymbaserade priser</v>
      </c>
      <c r="G67" s="125"/>
      <c r="H67" s="125" t="str">
        <f>'Valbara Tjänster'!AL28</f>
        <v>Jun, Dec</v>
      </c>
      <c r="I67" s="125"/>
      <c r="J67" s="126" t="str">
        <f>'Valbara Tjänster'!AL29</f>
        <v>N/A</v>
      </c>
    </row>
    <row r="68" spans="3:10" ht="60" hidden="1" outlineLevel="1" x14ac:dyDescent="0.25">
      <c r="C68" s="117" t="str">
        <f>'Valbara Tjänster'!AP1</f>
        <v>Eira Licenser (innehåll)</v>
      </c>
      <c r="D68" s="124">
        <f>'Valbara Tjänster'!AP20</f>
        <v>1429121.8262478001</v>
      </c>
      <c r="E68" s="125"/>
      <c r="F68" s="125" t="str">
        <f>'Valbara Tjänster'!AP27</f>
        <v>Licenskostnaden fördelas solidariskt mellan landsting och regioner baserat på antal invånare.</v>
      </c>
      <c r="G68" s="125"/>
      <c r="H68" s="125" t="str">
        <f>'Valbara Tjänster'!AP28</f>
        <v>Årsvis engång i Dec</v>
      </c>
      <c r="I68" s="125"/>
      <c r="J68" s="126" t="str">
        <f>'Valbara Tjänster'!AP29</f>
        <v>N/A</v>
      </c>
    </row>
    <row r="69" spans="3:10" ht="30" hidden="1" outlineLevel="1" x14ac:dyDescent="0.25">
      <c r="C69" s="117" t="str">
        <f>'Valbara Tjänster'!AT1</f>
        <v>Informations- utlämning till kvalitetsregister</v>
      </c>
      <c r="D69" s="124">
        <f>'Valbara Tjänster'!AT20</f>
        <v>0</v>
      </c>
      <c r="E69" s="125"/>
      <c r="F69" s="125" t="str">
        <f>'Valbara Tjänster'!AT27</f>
        <v>Faktureras separat av tjänstens förvaltning</v>
      </c>
      <c r="G69" s="125"/>
      <c r="H69" s="125" t="str">
        <f>'Valbara Tjänster'!AT28</f>
        <v xml:space="preserve"> </v>
      </c>
      <c r="I69" s="125"/>
      <c r="J69" s="134" t="str">
        <f>'Valbara Tjänster'!AT29</f>
        <v>Ingen ab.fakturering</v>
      </c>
    </row>
    <row r="70" spans="3:10" hidden="1" outlineLevel="1" x14ac:dyDescent="0.25">
      <c r="C70" s="117" t="str">
        <f>'Valbara Tjänster'!AX1</f>
        <v>Säker Digital Kommunikation SDK Ny!</v>
      </c>
      <c r="D70" s="124">
        <f>'Valbara Tjänster'!AX20</f>
        <v>0</v>
      </c>
      <c r="E70" s="125"/>
      <c r="F70" s="125" t="str">
        <f>'Valbara Tjänster'!AX27</f>
        <v>Ingen abonnemangsfakt 2023</v>
      </c>
      <c r="G70" s="125"/>
      <c r="H70" s="125">
        <f>'Valbara Tjänster'!AX28</f>
        <v>0</v>
      </c>
      <c r="I70" s="125"/>
      <c r="J70" s="126">
        <f>'Valbara Tjänster'!AX29</f>
        <v>0</v>
      </c>
    </row>
    <row r="71" spans="3:10" hidden="1" outlineLevel="1" x14ac:dyDescent="0.25">
      <c r="C71" s="117" t="str">
        <f>'Valbara Tjänster'!BB1</f>
        <v>Bild i 1177 på telefon</v>
      </c>
      <c r="D71" s="124">
        <f>'Valbara Tjänster'!BB20</f>
        <v>215114.77503599998</v>
      </c>
      <c r="E71" s="125"/>
      <c r="F71" s="125" t="str">
        <f>'Valbara Tjänster'!BB27</f>
        <v>Kvartal förskott</v>
      </c>
      <c r="G71" s="125"/>
      <c r="H71" s="125" t="str">
        <f>'Valbara Tjänster'!BB28</f>
        <v>Dec,Mar,Jun,Sep</v>
      </c>
      <c r="I71" s="125"/>
      <c r="J71" s="126" t="str">
        <f>'Valbara Tjänster'!BB29</f>
        <v>N/A</v>
      </c>
    </row>
    <row r="72" spans="3:10" hidden="1" outlineLevel="1" x14ac:dyDescent="0.25">
      <c r="C72" s="117" t="str">
        <f>'Valbara Tjänster'!BF1</f>
        <v>Video i 1177 på telefon</v>
      </c>
      <c r="D72" s="124">
        <f>'Valbara Tjänster'!BF20</f>
        <v>339584.45814479998</v>
      </c>
      <c r="E72" s="125"/>
      <c r="F72" s="125" t="str">
        <f>'Valbara Tjänster'!BF27</f>
        <v>Kvartal förskott</v>
      </c>
      <c r="G72" s="125"/>
      <c r="H72" s="125" t="str">
        <f>'Valbara Tjänster'!BF28</f>
        <v>Dec,Mar,Jun,Sep</v>
      </c>
      <c r="I72" s="125"/>
      <c r="J72" s="126" t="str">
        <f>'Valbara Tjänster'!BF29</f>
        <v>N/A</v>
      </c>
    </row>
    <row r="73" spans="3:10" hidden="1" outlineLevel="1" x14ac:dyDescent="0.25">
      <c r="C73" s="117" t="str">
        <f>'Valbara Tjänster'!BJ1</f>
        <v>Utbudstjänsten</v>
      </c>
      <c r="D73" s="124">
        <f>'Valbara Tjänster'!BJ20</f>
        <v>206977.9362954</v>
      </c>
      <c r="E73" s="125"/>
      <c r="F73" s="125" t="str">
        <f>'Valbara Tjänster'!BJ27</f>
        <v>Kvartal förskott</v>
      </c>
      <c r="G73" s="125"/>
      <c r="H73" s="125" t="str">
        <f>'Valbara Tjänster'!BJ28</f>
        <v>Dec,Mar,Jun,Sep</v>
      </c>
      <c r="I73" s="125"/>
      <c r="J73" s="126" t="str">
        <f>'Valbara Tjänster'!BJ29</f>
        <v>N/A</v>
      </c>
    </row>
    <row r="74" spans="3:10" hidden="1" outlineLevel="1" x14ac:dyDescent="0.25">
      <c r="C74" s="117" t="str">
        <f>'Valbara Tjänster'!BN1</f>
        <v>Statistiktjänst Organisations-statistik</v>
      </c>
      <c r="D74" s="124">
        <f>'Valbara Tjänster'!BN20</f>
        <v>37747.283579999996</v>
      </c>
      <c r="E74" s="125"/>
      <c r="F74" s="125" t="str">
        <f>'Valbara Tjänster'!BN27</f>
        <v>Kvartal förskott</v>
      </c>
      <c r="G74" s="125"/>
      <c r="H74" s="125" t="str">
        <f>'Valbara Tjänster'!BN28</f>
        <v>Dec,Mar,Jun,Sep</v>
      </c>
      <c r="I74" s="125"/>
      <c r="J74" s="126" t="str">
        <f>'Valbara Tjänster'!BN29</f>
        <v>N/A</v>
      </c>
    </row>
    <row r="75" spans="3:10" s="101" customFormat="1" ht="45" hidden="1" outlineLevel="1" x14ac:dyDescent="0.25">
      <c r="C75" s="117" t="str">
        <f>'Valbara Tjänster'!BR1</f>
        <v xml:space="preserve">1177 Inkorg </v>
      </c>
      <c r="D75" s="124">
        <f>'Valbara Tjänster'!BR20</f>
        <v>0</v>
      </c>
      <c r="E75" s="125"/>
      <c r="F75" s="103" t="str">
        <f>'Valbara Tjänster'!BR27</f>
        <v>Volymsbaserad. Faktureras av förvaltning kvartalsvis efterskott</v>
      </c>
      <c r="G75" s="125"/>
      <c r="H75" s="103">
        <f>'Valbara Tjänster'!BR28</f>
        <v>0</v>
      </c>
      <c r="I75" s="125"/>
      <c r="J75" s="256">
        <f>'Valbara Tjänster'!BR29</f>
        <v>0</v>
      </c>
    </row>
    <row r="76" spans="3:10" s="101" customFormat="1" hidden="1" outlineLevel="1" x14ac:dyDescent="0.25">
      <c r="C76" s="117" t="str">
        <f>'Valbara Tjänster'!BV1</f>
        <v>Svevac (prel. Avser halvår)</v>
      </c>
      <c r="D76" s="124">
        <f>'Valbara Tjänster'!BV20</f>
        <v>0</v>
      </c>
      <c r="E76" s="125"/>
      <c r="F76" s="103" t="str">
        <f>'Valbara Tjänster'!BV27</f>
        <v>Prel. Engång förskott 2023</v>
      </c>
      <c r="G76" s="125"/>
      <c r="H76" s="103" t="str">
        <f>'Valbara Tjänster'!BV28</f>
        <v>Dec,Mars</v>
      </c>
      <c r="I76" s="125"/>
      <c r="J76" s="256" t="str">
        <f>'Valbara Tjänster'!BV29</f>
        <v>Avslutas halvår 2023</v>
      </c>
    </row>
    <row r="77" spans="3:10" s="101" customFormat="1" ht="30" hidden="1" outlineLevel="1" x14ac:dyDescent="0.25">
      <c r="C77" s="117" t="str">
        <f>'Valbara Tjänster'!BZ1</f>
        <v>Digitalt möte</v>
      </c>
      <c r="D77" s="124">
        <f>'Valbara Tjänster'!BZ20</f>
        <v>0</v>
      </c>
      <c r="E77" s="125"/>
      <c r="F77" s="103" t="str">
        <f>'Valbara Tjänster'!BZ27</f>
        <v>Volym. Faktureras av förvaltning</v>
      </c>
      <c r="G77" s="125"/>
      <c r="H77" s="103">
        <f>'Valbara Tjänster'!BZ28</f>
        <v>0</v>
      </c>
      <c r="I77" s="125"/>
      <c r="J77" s="256">
        <f>'Valbara Tjänster'!BZ29</f>
        <v>0</v>
      </c>
    </row>
    <row r="78" spans="3:10" s="101" customFormat="1" hidden="1" outlineLevel="1" x14ac:dyDescent="0.25">
      <c r="C78" s="117" t="str">
        <f>'Valbara Tjänster'!CD1</f>
        <v>Video och distans Infrastruktur</v>
      </c>
      <c r="D78" s="124">
        <f>'Valbara Tjänster'!CD20</f>
        <v>98731.274777340004</v>
      </c>
      <c r="E78" s="125"/>
      <c r="F78" s="103" t="str">
        <f>'Valbara Tjänster'!CD27</f>
        <v>Kvartal förskott</v>
      </c>
      <c r="G78" s="125"/>
      <c r="H78" s="103" t="str">
        <f>'Valbara Tjänster'!CD28</f>
        <v>Dec,Mar,Jun,Sep</v>
      </c>
      <c r="I78" s="125"/>
      <c r="J78" s="256" t="str">
        <f>'Valbara Tjänster'!CD29</f>
        <v>N/A</v>
      </c>
    </row>
    <row r="79" spans="3:10" s="101" customFormat="1" hidden="1" outlineLevel="1" x14ac:dyDescent="0.25">
      <c r="C79" s="117" t="str">
        <f>'Valbara Tjänster'!CH1</f>
        <v>Video &amp; distans Flerpartsmöte</v>
      </c>
      <c r="D79" s="124">
        <f>'Valbara Tjänster'!CH20</f>
        <v>184862.82554700001</v>
      </c>
      <c r="E79" s="125"/>
      <c r="F79" s="103" t="str">
        <f>'Valbara Tjänster'!CH27</f>
        <v>Kvartal förskott</v>
      </c>
      <c r="G79" s="125"/>
      <c r="H79" s="103" t="str">
        <f>'Valbara Tjänster'!CH28</f>
        <v>Dec,Mar,Jun,Sep</v>
      </c>
      <c r="I79" s="125"/>
      <c r="J79" s="256" t="str">
        <f>'Valbara Tjänster'!CH29</f>
        <v>N/A</v>
      </c>
    </row>
    <row r="80" spans="3:10" s="101" customFormat="1" hidden="1" outlineLevel="1" x14ac:dyDescent="0.25">
      <c r="C80" s="117" t="str">
        <f>'Valbara Tjänster'!CL1</f>
        <v xml:space="preserve">Egen provhantering </v>
      </c>
      <c r="D80" s="124">
        <f>'Valbara Tjänster'!CL20</f>
        <v>375250.2</v>
      </c>
      <c r="E80" s="125"/>
      <c r="F80" s="103" t="str">
        <f>'Valbara Tjänster'!CL27</f>
        <v>Kvartal förskott</v>
      </c>
      <c r="G80" s="125"/>
      <c r="H80" s="103" t="str">
        <f>'Valbara Tjänster'!CL28</f>
        <v>Dec,Mar,Jun,Sep</v>
      </c>
      <c r="I80" s="125"/>
      <c r="J80" s="256" t="str">
        <f>'Valbara Tjänster'!CL29</f>
        <v>N/A</v>
      </c>
    </row>
    <row r="81" spans="3:10" s="101" customFormat="1" hidden="1" outlineLevel="1" x14ac:dyDescent="0.25">
      <c r="C81" s="117" t="str">
        <f>'Valbara Tjänster'!CP1</f>
        <v>Symtombedöm-ning och hänvisning Förvaltning</v>
      </c>
      <c r="D81" s="124">
        <f>'Valbara Tjänster'!CP20</f>
        <v>0</v>
      </c>
      <c r="E81" s="125"/>
      <c r="F81" s="103" t="str">
        <f>'Valbara Tjänster'!CP27</f>
        <v>Pris ej fastställt</v>
      </c>
      <c r="G81" s="125"/>
      <c r="H81" s="103">
        <f>'Valbara Tjänster'!CP28</f>
        <v>0</v>
      </c>
      <c r="I81" s="125"/>
      <c r="J81" s="256">
        <f>'Valbara Tjänster'!CP29</f>
        <v>0</v>
      </c>
    </row>
    <row r="82" spans="3:10" s="101" customFormat="1" hidden="1" outlineLevel="1" x14ac:dyDescent="0.25">
      <c r="C82" s="117" t="str">
        <f>'Valbara Tjänster'!CT1</f>
        <v>Beställning läkemedelsnära produkter</v>
      </c>
      <c r="D82" s="124">
        <f>'Valbara Tjänster'!CT20</f>
        <v>0</v>
      </c>
      <c r="E82" s="125"/>
      <c r="F82" s="103" t="str">
        <f>'Valbara Tjänster'!CT27</f>
        <v>Pris ej fastställt</v>
      </c>
      <c r="G82" s="125"/>
      <c r="H82" s="103">
        <f>'Valbara Tjänster'!CT28</f>
        <v>0</v>
      </c>
      <c r="I82" s="125"/>
      <c r="J82" s="256">
        <f>'Valbara Tjänster'!CT29</f>
        <v>0</v>
      </c>
    </row>
    <row r="83" spans="3:10" s="101" customFormat="1" hidden="1" outlineLevel="1" x14ac:dyDescent="0.25">
      <c r="C83" s="117" t="str">
        <f>'Valbara Tjänster'!CX1</f>
        <v>Net-Id</v>
      </c>
      <c r="D83" s="124">
        <f>'Valbara Tjänster'!CX20</f>
        <v>0</v>
      </c>
      <c r="E83" s="125"/>
      <c r="F83" s="103" t="str">
        <f>'Valbara Tjänster'!CX27</f>
        <v>Väntar på avsiktsförklaring</v>
      </c>
      <c r="G83" s="125"/>
      <c r="H83" s="103">
        <f>'Valbara Tjänster'!CX28</f>
        <v>0</v>
      </c>
      <c r="I83" s="125"/>
      <c r="J83" s="256">
        <f>'Valbara Tjänster'!CX29</f>
        <v>0</v>
      </c>
    </row>
    <row r="84" spans="3:10" s="101" customFormat="1" hidden="1" outlineLevel="1" x14ac:dyDescent="0.25">
      <c r="C84" s="117">
        <f>'Valbara Tjänster'!DB1</f>
        <v>0</v>
      </c>
      <c r="D84" s="124">
        <f>'Valbara Tjänster'!DB20</f>
        <v>0</v>
      </c>
      <c r="E84" s="125"/>
      <c r="F84" s="103">
        <f>'Valbara Tjänster'!DB27</f>
        <v>0</v>
      </c>
      <c r="G84" s="125"/>
      <c r="H84" s="103">
        <f>'Valbara Tjänster'!DB28</f>
        <v>0</v>
      </c>
      <c r="I84" s="125"/>
      <c r="J84" s="256">
        <f>'Valbara Tjänster'!DB29</f>
        <v>0</v>
      </c>
    </row>
    <row r="85" spans="3:10" s="101" customFormat="1" hidden="1" outlineLevel="1" x14ac:dyDescent="0.25">
      <c r="C85" s="117">
        <f>'Valbara Tjänster'!DF1</f>
        <v>0</v>
      </c>
      <c r="D85" s="124">
        <f>'Valbara Tjänster'!DF20</f>
        <v>0</v>
      </c>
      <c r="E85" s="125"/>
      <c r="F85" s="103">
        <f>'Valbara Tjänster'!DF27</f>
        <v>0</v>
      </c>
      <c r="G85" s="125"/>
      <c r="H85" s="103">
        <f>'Valbara Tjänster'!DF28</f>
        <v>0</v>
      </c>
      <c r="I85" s="125"/>
      <c r="J85" s="256">
        <f>'Valbara Tjänster'!DF29</f>
        <v>0</v>
      </c>
    </row>
    <row r="86" spans="3:10" s="101" customFormat="1" hidden="1" outlineLevel="1" x14ac:dyDescent="0.25">
      <c r="C86" s="117">
        <f>'Valbara Tjänster'!DJ1</f>
        <v>0</v>
      </c>
      <c r="D86" s="124">
        <f>'Valbara Tjänster'!DJ20</f>
        <v>0</v>
      </c>
      <c r="E86" s="125"/>
      <c r="F86" s="103">
        <f>'Valbara Tjänster'!DN27</f>
        <v>0</v>
      </c>
      <c r="G86" s="125"/>
      <c r="H86" s="103">
        <f>'Valbara Tjänster'!DJ28</f>
        <v>0</v>
      </c>
      <c r="I86" s="125"/>
      <c r="J86" s="256">
        <f>'Valbara Tjänster'!DJ29</f>
        <v>0</v>
      </c>
    </row>
    <row r="87" spans="3:10" s="101" customFormat="1" hidden="1" outlineLevel="1" x14ac:dyDescent="0.25">
      <c r="C87" s="117">
        <f>'Valbara Tjänster'!DN1</f>
        <v>0</v>
      </c>
      <c r="D87" s="124">
        <f>'Valbara Tjänster'!DN20</f>
        <v>0</v>
      </c>
      <c r="E87" s="125"/>
      <c r="F87" s="103">
        <f>'Valbara Tjänster'!DN27</f>
        <v>0</v>
      </c>
      <c r="G87" s="125"/>
      <c r="H87" s="103">
        <f>'Valbara Tjänster'!DN28</f>
        <v>0</v>
      </c>
      <c r="I87" s="125"/>
      <c r="J87" s="256">
        <f>'Valbara Tjänster'!DN29</f>
        <v>0</v>
      </c>
    </row>
    <row r="88" spans="3:10" s="101" customFormat="1" hidden="1" outlineLevel="1" x14ac:dyDescent="0.25">
      <c r="C88" s="117">
        <f>'Valbara Tjänster'!DR1</f>
        <v>0</v>
      </c>
      <c r="D88" s="124">
        <f>'Valbara Tjänster'!DR20</f>
        <v>0</v>
      </c>
      <c r="E88" s="125"/>
      <c r="F88" s="103">
        <f>'Valbara Tjänster'!DR27</f>
        <v>0</v>
      </c>
      <c r="G88" s="125"/>
      <c r="H88" s="103">
        <f>'Valbara Tjänster'!DR28</f>
        <v>0</v>
      </c>
      <c r="I88" s="125"/>
      <c r="J88" s="256">
        <f>'Valbara Tjänster'!DR29</f>
        <v>0</v>
      </c>
    </row>
    <row r="89" spans="3:10" s="101" customFormat="1" ht="15.75" hidden="1" outlineLevel="1" thickBot="1" x14ac:dyDescent="0.3">
      <c r="C89" s="127">
        <f>'Valbara Tjänster'!DV1</f>
        <v>0</v>
      </c>
      <c r="D89" s="128">
        <f>'Valbara Tjänster'!DV20</f>
        <v>0</v>
      </c>
      <c r="E89" s="129"/>
      <c r="F89" s="104">
        <f>'Valbara Tjänster'!DV27</f>
        <v>0</v>
      </c>
      <c r="G89" s="129"/>
      <c r="H89" s="104">
        <f>'Valbara Tjänster'!DV28</f>
        <v>0</v>
      </c>
      <c r="I89" s="129"/>
      <c r="J89" s="257">
        <f>'Valbara Tjänster'!DV29</f>
        <v>0</v>
      </c>
    </row>
    <row r="90" spans="3:10" hidden="1" outlineLevel="1" x14ac:dyDescent="0.25">
      <c r="C90" s="125"/>
      <c r="D90" s="124"/>
      <c r="E90" s="125"/>
      <c r="F90" s="125"/>
      <c r="G90" s="125"/>
      <c r="H90" s="125"/>
      <c r="I90" s="125"/>
      <c r="J90" s="125"/>
    </row>
    <row r="91" spans="3:10" ht="15.75" collapsed="1" thickBot="1" x14ac:dyDescent="0.3">
      <c r="C91" s="131"/>
      <c r="D91" s="131"/>
      <c r="E91" s="131"/>
      <c r="F91" s="131"/>
      <c r="G91" s="131"/>
      <c r="H91" s="131"/>
      <c r="I91" s="131"/>
      <c r="J91" s="131"/>
    </row>
    <row r="92" spans="3:10" ht="21" x14ac:dyDescent="0.25">
      <c r="C92" s="118" t="s">
        <v>62</v>
      </c>
      <c r="D92" s="119">
        <f>SUM(D93:D113)</f>
        <v>1658546.0473985556</v>
      </c>
      <c r="E92" s="120"/>
      <c r="F92" s="102" t="s">
        <v>43</v>
      </c>
      <c r="G92" s="121"/>
      <c r="H92" s="135"/>
      <c r="I92" s="120"/>
      <c r="J92" s="133"/>
    </row>
    <row r="93" spans="3:10" ht="15" hidden="1" customHeight="1" outlineLevel="1" x14ac:dyDescent="0.25">
      <c r="C93" s="117" t="str">
        <f>'Gemensamma i utveckling'!C1</f>
        <v>Utvecklingsram 2022</v>
      </c>
      <c r="D93" s="124">
        <f>'Gemensamma i utveckling'!C23</f>
        <v>1243909.5355489166</v>
      </c>
      <c r="E93" s="125"/>
      <c r="F93" s="103" t="str">
        <f>'Gemensamma i utveckling'!C30</f>
        <v xml:space="preserve">Faktureras i januari för helår 2022 </v>
      </c>
      <c r="G93" s="125"/>
      <c r="H93" s="125" t="str">
        <f>'Gemensamma i utveckling'!C31</f>
        <v>Engång</v>
      </c>
      <c r="I93" s="125"/>
      <c r="J93" s="126" t="str">
        <f>'Gemensamma i utveckling'!C32</f>
        <v>Januari</v>
      </c>
    </row>
    <row r="94" spans="3:10" ht="15" hidden="1" customHeight="1" outlineLevel="1" x14ac:dyDescent="0.25">
      <c r="C94" s="117" t="str">
        <f>'Gemensamma i utveckling'!D1</f>
        <v>Utveckling/förvaltning tidbokings-tjänst 1177</v>
      </c>
      <c r="D94" s="124">
        <f>'Gemensamma i utveckling'!D23</f>
        <v>414636.51184963889</v>
      </c>
      <c r="E94" s="125"/>
      <c r="F94" s="103" t="str">
        <f>'Gemensamma i utveckling'!D30</f>
        <v>Kvartal förskott</v>
      </c>
      <c r="G94" s="125"/>
      <c r="H94" s="125" t="str">
        <f>'Gemensamma i utveckling'!D31</f>
        <v>Dec,Mar,Jun,Sep</v>
      </c>
      <c r="I94" s="125"/>
      <c r="J94" s="126" t="str">
        <f>'Gemensamma i utveckling'!D32</f>
        <v>Pausad fakt. Avs. förkl. Retro senare 2023</v>
      </c>
    </row>
    <row r="95" spans="3:10" ht="15" hidden="1" customHeight="1" outlineLevel="1" x14ac:dyDescent="0.25">
      <c r="C95" s="117" t="str">
        <f>'Gemensamma i utveckling'!E1</f>
        <v>Fortsatt utveckling SITHS</v>
      </c>
      <c r="D95" s="124">
        <f>'Gemensamma i utveckling'!E23</f>
        <v>0</v>
      </c>
      <c r="E95" s="125"/>
      <c r="F95" s="116" t="str">
        <f>'Gemensamma i utveckling'!E30</f>
        <v>Ingen fakt 2023</v>
      </c>
      <c r="G95" s="125"/>
      <c r="H95" s="136" t="str">
        <f>'Gemensamma i utveckling'!E31</f>
        <v xml:space="preserve"> -</v>
      </c>
      <c r="I95" s="125"/>
      <c r="J95" s="134" t="str">
        <f>'Gemensamma i utveckling'!E32</f>
        <v xml:space="preserve"> -</v>
      </c>
    </row>
    <row r="96" spans="3:10" ht="15" hidden="1" customHeight="1" outlineLevel="1" x14ac:dyDescent="0.25">
      <c r="C96" s="117" t="str">
        <f>'Gemensamma i utveckling'!F1</f>
        <v>Pascal NLL-anpassning</v>
      </c>
      <c r="D96" s="124">
        <f>'Gemensamma i utveckling'!F23</f>
        <v>0</v>
      </c>
      <c r="E96" s="125"/>
      <c r="F96" s="103" t="str">
        <f>'Gemensamma i utveckling'!F30</f>
        <v>Ingen fakt 2023</v>
      </c>
      <c r="G96" s="125"/>
      <c r="H96" s="125" t="str">
        <f>'Gemensamma i utveckling'!F31</f>
        <v xml:space="preserve"> -</v>
      </c>
      <c r="I96" s="125"/>
      <c r="J96" s="126" t="str">
        <f>'Gemensamma i utveckling'!F32</f>
        <v xml:space="preserve"> -</v>
      </c>
    </row>
    <row r="97" spans="3:10" ht="15" hidden="1" customHeight="1" outlineLevel="1" x14ac:dyDescent="0.25">
      <c r="C97" s="117" t="str">
        <f>'Gemensamma i utveckling'!G1</f>
        <v>Utbyte av Säkerhetstj.</v>
      </c>
      <c r="D97" s="124">
        <f>'Gemensamma i utveckling'!G23</f>
        <v>0</v>
      </c>
      <c r="E97" s="125"/>
      <c r="F97" s="103" t="str">
        <f>'Gemensamma i utveckling'!G30</f>
        <v>Ingen fakt 2023</v>
      </c>
      <c r="G97" s="125"/>
      <c r="H97" s="125" t="str">
        <f>'Gemensamma i utveckling'!G31</f>
        <v xml:space="preserve"> -</v>
      </c>
      <c r="I97" s="125"/>
      <c r="J97" s="126" t="str">
        <f>'Gemensamma i utveckling'!G32</f>
        <v xml:space="preserve"> -</v>
      </c>
    </row>
    <row r="98" spans="3:10" ht="15" hidden="1" customHeight="1" outlineLevel="1" x14ac:dyDescent="0.25">
      <c r="C98" s="117" t="str">
        <f>'Gemensamma i utveckling'!H1</f>
        <v>Ny katalogtjänst HSA</v>
      </c>
      <c r="D98" s="124">
        <f>'Gemensamma i utveckling'!H23</f>
        <v>0</v>
      </c>
      <c r="E98" s="125"/>
      <c r="F98" s="103" t="str">
        <f>'Gemensamma i utveckling'!H30</f>
        <v>Ingen fakt 2023</v>
      </c>
      <c r="G98" s="125"/>
      <c r="H98" s="125" t="str">
        <f>'Gemensamma i utveckling'!H31</f>
        <v xml:space="preserve"> -</v>
      </c>
      <c r="I98" s="125"/>
      <c r="J98" s="126" t="str">
        <f>'Gemensamma i utveckling'!H32</f>
        <v xml:space="preserve"> -</v>
      </c>
    </row>
    <row r="99" spans="3:10" s="101" customFormat="1" ht="15" hidden="1" customHeight="1" outlineLevel="1" x14ac:dyDescent="0.25">
      <c r="C99" s="117" t="str">
        <f>'Gemensamma i utveckling'!I1</f>
        <v>Journalen &amp; NPÖ plattformsutv.</v>
      </c>
      <c r="D99" s="124">
        <f>'Gemensamma i utveckling'!I23</f>
        <v>0</v>
      </c>
      <c r="E99" s="125"/>
      <c r="F99" s="103" t="str">
        <f>'Gemensamma i utveckling'!I30</f>
        <v>Ingen fakt 2023</v>
      </c>
      <c r="G99" s="125"/>
      <c r="H99" s="95" t="str">
        <f>'Gemensamma i utveckling'!I31</f>
        <v xml:space="preserve"> -</v>
      </c>
      <c r="I99" s="125"/>
      <c r="J99" s="259" t="str">
        <f>'Gemensamma i utveckling'!I32</f>
        <v xml:space="preserve"> -</v>
      </c>
    </row>
    <row r="100" spans="3:10" s="101" customFormat="1" ht="15" hidden="1" customHeight="1" outlineLevel="1" x14ac:dyDescent="0.25">
      <c r="C100" s="117" t="str">
        <f>'Gemensamma i utveckling'!J1</f>
        <v xml:space="preserve">Hitta och jämför hjälpmedel på 1177 </v>
      </c>
      <c r="D100" s="124">
        <f>'Gemensamma i utveckling'!J23</f>
        <v>0</v>
      </c>
      <c r="E100" s="125"/>
      <c r="F100" s="103" t="str">
        <f>'Gemensamma i utveckling'!J30</f>
        <v>Ingen avs.förkl. Sannolikt finansiering utv.ram</v>
      </c>
      <c r="G100" s="125"/>
      <c r="H100" s="258" t="str">
        <f>'Gemensamma i utveckling'!J31</f>
        <v xml:space="preserve"> -</v>
      </c>
      <c r="I100" s="125"/>
      <c r="J100" s="259" t="str">
        <f>'Gemensamma i utveckling'!J32</f>
        <v xml:space="preserve"> -</v>
      </c>
    </row>
    <row r="101" spans="3:10" s="101" customFormat="1" ht="15" hidden="1" customHeight="1" outlineLevel="1" x14ac:dyDescent="0.25">
      <c r="C101" s="117" t="str">
        <f>'Gemensamma i utveckling'!K1</f>
        <v>Självbetjäning Hjälpmedel Via 1177</v>
      </c>
      <c r="D101" s="124">
        <f>'Gemensamma i utveckling'!K23</f>
        <v>0</v>
      </c>
      <c r="E101" s="125"/>
      <c r="F101" s="103" t="str">
        <f>'Gemensamma i utveckling'!K30</f>
        <v>Väntar på avsiktsförklaring</v>
      </c>
      <c r="G101" s="125"/>
      <c r="H101" s="258">
        <f>'Gemensamma i utveckling'!K31</f>
        <v>0</v>
      </c>
      <c r="I101" s="125"/>
      <c r="J101" s="259" t="str">
        <f>'Gemensamma i utveckling'!K32</f>
        <v xml:space="preserve"> -</v>
      </c>
    </row>
    <row r="102" spans="3:10" s="101" customFormat="1" ht="15" hidden="1" customHeight="1" outlineLevel="1" x14ac:dyDescent="0.25">
      <c r="C102" s="117">
        <f>'Gemensamma i utveckling'!L1</f>
        <v>0</v>
      </c>
      <c r="D102" s="124">
        <f>'Gemensamma i utveckling'!L23</f>
        <v>0</v>
      </c>
      <c r="E102" s="125"/>
      <c r="F102" s="103">
        <f>'Gemensamma i utveckling'!L30</f>
        <v>0</v>
      </c>
      <c r="G102" s="125"/>
      <c r="H102" s="258">
        <f>'Gemensamma i utveckling'!L31</f>
        <v>0</v>
      </c>
      <c r="I102" s="125"/>
      <c r="J102" s="259">
        <f>'Gemensamma i utveckling'!L32</f>
        <v>0</v>
      </c>
    </row>
    <row r="103" spans="3:10" s="101" customFormat="1" ht="15" hidden="1" customHeight="1" outlineLevel="1" x14ac:dyDescent="0.25">
      <c r="C103" s="117">
        <f>'Gemensamma i utveckling'!M1</f>
        <v>0</v>
      </c>
      <c r="D103" s="124">
        <f>'Gemensamma i utveckling'!M23</f>
        <v>0</v>
      </c>
      <c r="E103" s="125"/>
      <c r="F103" s="103">
        <f>'Gemensamma i utveckling'!M30</f>
        <v>0</v>
      </c>
      <c r="G103" s="125"/>
      <c r="H103" s="258">
        <f>'Gemensamma i utveckling'!M31</f>
        <v>0</v>
      </c>
      <c r="I103" s="125"/>
      <c r="J103" s="259">
        <f>'Gemensamma i utveckling'!M32</f>
        <v>0</v>
      </c>
    </row>
    <row r="104" spans="3:10" s="101" customFormat="1" ht="15" hidden="1" customHeight="1" outlineLevel="1" x14ac:dyDescent="0.25">
      <c r="C104" s="117">
        <f>'Gemensamma i utveckling'!N1</f>
        <v>0</v>
      </c>
      <c r="D104" s="124">
        <f>'Gemensamma i utveckling'!N23</f>
        <v>0</v>
      </c>
      <c r="E104" s="125"/>
      <c r="F104" s="103">
        <f>'Gemensamma i utveckling'!N30</f>
        <v>0</v>
      </c>
      <c r="G104" s="125"/>
      <c r="H104" s="258">
        <f>'Gemensamma i utveckling'!N31</f>
        <v>0</v>
      </c>
      <c r="I104" s="125"/>
      <c r="J104" s="259">
        <f>'Gemensamma i utveckling'!N32</f>
        <v>0</v>
      </c>
    </row>
    <row r="105" spans="3:10" s="101" customFormat="1" ht="15" hidden="1" customHeight="1" outlineLevel="1" x14ac:dyDescent="0.25">
      <c r="C105" s="117">
        <f>'Gemensamma i utveckling'!O1</f>
        <v>0</v>
      </c>
      <c r="D105" s="124">
        <f>'Gemensamma i utveckling'!O23</f>
        <v>0</v>
      </c>
      <c r="E105" s="125"/>
      <c r="F105" s="103">
        <f>'Gemensamma i utveckling'!O30</f>
        <v>0</v>
      </c>
      <c r="G105" s="125"/>
      <c r="H105" s="258">
        <f>'Gemensamma i utveckling'!O31</f>
        <v>0</v>
      </c>
      <c r="I105" s="125"/>
      <c r="J105" s="259">
        <f>'Gemensamma i utveckling'!O32</f>
        <v>0</v>
      </c>
    </row>
    <row r="106" spans="3:10" s="101" customFormat="1" ht="15" hidden="1" customHeight="1" outlineLevel="1" x14ac:dyDescent="0.25">
      <c r="C106" s="117">
        <f>'Gemensamma i utveckling'!P1</f>
        <v>0</v>
      </c>
      <c r="D106" s="124">
        <f>'Gemensamma i utveckling'!P23</f>
        <v>0</v>
      </c>
      <c r="E106" s="125"/>
      <c r="F106" s="103">
        <f>'Gemensamma i utveckling'!P30</f>
        <v>0</v>
      </c>
      <c r="G106" s="125"/>
      <c r="H106" s="258">
        <f>'Gemensamma i utveckling'!P31</f>
        <v>0</v>
      </c>
      <c r="I106" s="125"/>
      <c r="J106" s="259">
        <f>'Gemensamma i utveckling'!P32</f>
        <v>0</v>
      </c>
    </row>
    <row r="107" spans="3:10" s="101" customFormat="1" ht="15" hidden="1" customHeight="1" outlineLevel="1" x14ac:dyDescent="0.25">
      <c r="C107" s="117">
        <f>'Gemensamma i utveckling'!Q1</f>
        <v>0</v>
      </c>
      <c r="D107" s="124">
        <f>'Gemensamma i utveckling'!Q23</f>
        <v>0</v>
      </c>
      <c r="E107" s="125"/>
      <c r="F107" s="103">
        <f>'Gemensamma i utveckling'!Q30</f>
        <v>0</v>
      </c>
      <c r="G107" s="125"/>
      <c r="H107" s="258">
        <f>'Gemensamma i utveckling'!Q31</f>
        <v>0</v>
      </c>
      <c r="I107" s="125"/>
      <c r="J107" s="259">
        <f>'Gemensamma i utveckling'!Q32</f>
        <v>0</v>
      </c>
    </row>
    <row r="108" spans="3:10" s="101" customFormat="1" ht="15" hidden="1" customHeight="1" outlineLevel="1" x14ac:dyDescent="0.25">
      <c r="C108" s="117">
        <f>'Gemensamma i utveckling'!R1</f>
        <v>0</v>
      </c>
      <c r="D108" s="124">
        <f>'Gemensamma i utveckling'!R23</f>
        <v>0</v>
      </c>
      <c r="E108" s="125"/>
      <c r="F108" s="103">
        <f>'Gemensamma i utveckling'!R30</f>
        <v>0</v>
      </c>
      <c r="G108" s="125"/>
      <c r="H108" s="258">
        <f>'Gemensamma i utveckling'!R31</f>
        <v>0</v>
      </c>
      <c r="I108" s="125"/>
      <c r="J108" s="259">
        <f>'Gemensamma i utveckling'!R32</f>
        <v>0</v>
      </c>
    </row>
    <row r="109" spans="3:10" s="101" customFormat="1" ht="15" hidden="1" customHeight="1" outlineLevel="1" x14ac:dyDescent="0.25">
      <c r="C109" s="117">
        <f>'Gemensamma i utveckling'!S1</f>
        <v>0</v>
      </c>
      <c r="D109" s="124">
        <f>'Gemensamma i utveckling'!S23</f>
        <v>0</v>
      </c>
      <c r="E109" s="125"/>
      <c r="F109" s="103">
        <f>'Gemensamma i utveckling'!S30</f>
        <v>0</v>
      </c>
      <c r="G109" s="125"/>
      <c r="H109" s="258">
        <f>'Gemensamma i utveckling'!S31</f>
        <v>0</v>
      </c>
      <c r="I109" s="125"/>
      <c r="J109" s="259">
        <f>'Gemensamma i utveckling'!S32</f>
        <v>0</v>
      </c>
    </row>
    <row r="110" spans="3:10" s="101" customFormat="1" ht="15" hidden="1" customHeight="1" outlineLevel="1" x14ac:dyDescent="0.25">
      <c r="C110" s="117">
        <f>'Gemensamma i utveckling'!T1</f>
        <v>0</v>
      </c>
      <c r="D110" s="124">
        <f>'Gemensamma i utveckling'!T23</f>
        <v>0</v>
      </c>
      <c r="E110" s="125"/>
      <c r="F110" s="103">
        <f>'Gemensamma i utveckling'!T30</f>
        <v>0</v>
      </c>
      <c r="G110" s="125"/>
      <c r="H110" s="258">
        <f>'Gemensamma i utveckling'!T31</f>
        <v>0</v>
      </c>
      <c r="I110" s="125"/>
      <c r="J110" s="259">
        <f>'Gemensamma i utveckling'!T32</f>
        <v>0</v>
      </c>
    </row>
    <row r="111" spans="3:10" s="101" customFormat="1" ht="15" hidden="1" customHeight="1" outlineLevel="1" x14ac:dyDescent="0.25">
      <c r="C111" s="117">
        <f>'Gemensamma i utveckling'!U1</f>
        <v>0</v>
      </c>
      <c r="D111" s="124">
        <f>'Gemensamma i utveckling'!U23</f>
        <v>0</v>
      </c>
      <c r="E111" s="125"/>
      <c r="F111" s="103">
        <f>'Gemensamma i utveckling'!U30</f>
        <v>0</v>
      </c>
      <c r="G111" s="125"/>
      <c r="H111" s="258">
        <f>'Gemensamma i utveckling'!U31</f>
        <v>0</v>
      </c>
      <c r="I111" s="125"/>
      <c r="J111" s="259">
        <f>'Gemensamma i utveckling'!U32</f>
        <v>0</v>
      </c>
    </row>
    <row r="112" spans="3:10" s="101" customFormat="1" ht="15" hidden="1" customHeight="1" outlineLevel="1" x14ac:dyDescent="0.25">
      <c r="C112" s="117">
        <f>'Gemensamma i utveckling'!V1</f>
        <v>0</v>
      </c>
      <c r="D112" s="124">
        <f>'Gemensamma i utveckling'!V23</f>
        <v>0</v>
      </c>
      <c r="E112" s="125"/>
      <c r="F112" s="103">
        <f>'Gemensamma i utveckling'!V30</f>
        <v>0</v>
      </c>
      <c r="G112" s="125"/>
      <c r="H112" s="258">
        <f>'Gemensamma i utveckling'!V31</f>
        <v>0</v>
      </c>
      <c r="I112" s="125"/>
      <c r="J112" s="259">
        <f>'Gemensamma i utveckling'!V32</f>
        <v>0</v>
      </c>
    </row>
    <row r="113" spans="3:10" ht="15" hidden="1" customHeight="1" outlineLevel="1" thickBot="1" x14ac:dyDescent="0.3">
      <c r="C113" s="127">
        <f>'Gemensamma i utveckling'!W1</f>
        <v>0</v>
      </c>
      <c r="D113" s="128">
        <f>'Gemensamma i utveckling'!W23</f>
        <v>0</v>
      </c>
      <c r="E113" s="129"/>
      <c r="F113" s="104">
        <f>'Gemensamma i utveckling'!W30</f>
        <v>0</v>
      </c>
      <c r="G113" s="129"/>
      <c r="H113" s="261">
        <f>'Gemensamma i utveckling'!W31</f>
        <v>0</v>
      </c>
      <c r="I113" s="129"/>
      <c r="J113" s="262">
        <f>'Gemensamma i utveckling'!W32</f>
        <v>0</v>
      </c>
    </row>
    <row r="114" spans="3:10" hidden="1" outlineLevel="1" x14ac:dyDescent="0.25">
      <c r="C114" s="125"/>
      <c r="D114" s="124"/>
      <c r="E114" s="125"/>
      <c r="F114" s="125"/>
      <c r="G114" s="125"/>
      <c r="H114" s="125"/>
      <c r="I114" s="125"/>
      <c r="J114" s="125"/>
    </row>
    <row r="115" spans="3:10" ht="15.75" collapsed="1" thickBot="1" x14ac:dyDescent="0.3">
      <c r="C115" s="131"/>
      <c r="D115" s="131"/>
      <c r="E115" s="131"/>
      <c r="F115" s="131"/>
      <c r="G115" s="131"/>
      <c r="H115" s="131"/>
      <c r="I115" s="131"/>
      <c r="J115" s="131"/>
    </row>
    <row r="116" spans="3:10" ht="21" x14ac:dyDescent="0.25">
      <c r="C116" s="118" t="s">
        <v>63</v>
      </c>
      <c r="D116" s="119">
        <f>SUM(D117:D145)</f>
        <v>1180809.1898399179</v>
      </c>
      <c r="E116" s="120"/>
      <c r="F116" s="120" t="s">
        <v>43</v>
      </c>
      <c r="G116" s="120"/>
      <c r="H116" s="120"/>
      <c r="I116" s="120"/>
      <c r="J116" s="133"/>
    </row>
    <row r="117" spans="3:10" hidden="1" outlineLevel="1" x14ac:dyDescent="0.25">
      <c r="C117" s="117" t="str">
        <f>'Valbara i utveckling'!F1</f>
        <v>Terminologi- tjänst NY!</v>
      </c>
      <c r="D117" s="124">
        <f>'Valbara i utveckling'!F23</f>
        <v>233595.6495731179</v>
      </c>
      <c r="E117" s="125"/>
      <c r="F117" s="125" t="str">
        <f>'Valbara i utveckling'!F30</f>
        <v>Kvartal förskott</v>
      </c>
      <c r="G117" s="125"/>
      <c r="H117" s="125" t="str">
        <f>'Valbara i utveckling'!F31</f>
        <v>Dec,Mar,Jun,Sep</v>
      </c>
      <c r="I117" s="125"/>
      <c r="J117" s="126">
        <f>'Valbara i utveckling'!F32</f>
        <v>0</v>
      </c>
    </row>
    <row r="118" spans="3:10" hidden="1" outlineLevel="1" x14ac:dyDescent="0.25">
      <c r="C118" s="117" t="str">
        <f>'Valbara i utveckling'!J1</f>
        <v xml:space="preserve"> Verksamhetsstöd 1177 Vårdguiden på telefon</v>
      </c>
      <c r="D118" s="124">
        <f>'Valbara i utveckling'!J23</f>
        <v>811752.23035739991</v>
      </c>
      <c r="E118" s="125"/>
      <c r="F118" s="125" t="str">
        <f>'Valbara i utveckling'!J30</f>
        <v>Kvartal förskott</v>
      </c>
      <c r="G118" s="125"/>
      <c r="H118" s="125" t="str">
        <f>'Valbara i utveckling'!J31</f>
        <v>Dec,Mar,Jun,Sep</v>
      </c>
      <c r="I118" s="125"/>
      <c r="J118" s="137">
        <f>'Valbara i utveckling'!J32</f>
        <v>0</v>
      </c>
    </row>
    <row r="119" spans="3:10" hidden="1" outlineLevel="1" x14ac:dyDescent="0.25">
      <c r="C119" s="117" t="str">
        <f>'Valbara i utveckling'!N1</f>
        <v>Statistiktjänst export</v>
      </c>
      <c r="D119" s="124">
        <f>'Valbara i utveckling'!N23</f>
        <v>135461.30990940001</v>
      </c>
      <c r="E119" s="125"/>
      <c r="F119" s="125" t="str">
        <f>'Valbara i utveckling'!N30</f>
        <v>Kvartal förskott</v>
      </c>
      <c r="G119" s="125"/>
      <c r="H119" s="125" t="str">
        <f>'Valbara i utveckling'!N31</f>
        <v>Dec,Mar,Jun,Sep</v>
      </c>
      <c r="I119" s="125"/>
      <c r="J119" s="137" t="str">
        <f>'Valbara i utveckling'!N32</f>
        <v>I förvaltning Q2-23</v>
      </c>
    </row>
    <row r="120" spans="3:10" hidden="1" outlineLevel="1" x14ac:dyDescent="0.25">
      <c r="C120" s="117" t="str">
        <f>'Valbara i utveckling'!R1</f>
        <v>Utvidgning Underskriftstjänst</v>
      </c>
      <c r="D120" s="124">
        <f>'Valbara i utveckling'!R23</f>
        <v>0</v>
      </c>
      <c r="E120" s="125"/>
      <c r="F120" s="125" t="str">
        <f>'Valbara i utveckling'!R30</f>
        <v>Väntar avsiktsförklaring</v>
      </c>
      <c r="G120" s="125"/>
      <c r="H120" s="125">
        <f>'Valbara i utveckling'!R31</f>
        <v>0</v>
      </c>
      <c r="I120" s="125"/>
      <c r="J120" s="137">
        <f>'Valbara i utveckling'!R32</f>
        <v>0</v>
      </c>
    </row>
    <row r="121" spans="3:10" hidden="1" outlineLevel="1" x14ac:dyDescent="0.25">
      <c r="C121" s="117" t="str">
        <f>'Valbara i utveckling'!V1</f>
        <v>ViSam</v>
      </c>
      <c r="D121" s="124">
        <f>'Valbara i utveckling'!V23</f>
        <v>0</v>
      </c>
      <c r="E121" s="125"/>
      <c r="F121" s="103" t="str">
        <f>'Valbara i utveckling'!V30</f>
        <v>Väntar avsiktsförklaring</v>
      </c>
      <c r="G121" s="125"/>
      <c r="H121" s="103">
        <f>'Valbara i utveckling'!V31</f>
        <v>0</v>
      </c>
      <c r="I121" s="125"/>
      <c r="J121" s="137">
        <f>'Valbara i utveckling'!V32</f>
        <v>0</v>
      </c>
    </row>
    <row r="122" spans="3:10" hidden="1" outlineLevel="1" x14ac:dyDescent="0.25">
      <c r="C122" s="117" t="str">
        <f>'Valbara i utveckling'!Z1</f>
        <v>Symtombedömning och hänvisning plattform</v>
      </c>
      <c r="D122" s="124">
        <f>'Valbara i utveckling'!Z23</f>
        <v>0</v>
      </c>
      <c r="E122" s="125"/>
      <c r="F122" s="125" t="str">
        <f>'Valbara i utveckling'!Z30</f>
        <v>Faktureras ej 2023</v>
      </c>
      <c r="G122" s="125"/>
      <c r="H122" s="125">
        <f>'Valbara i utveckling'!Z31</f>
        <v>0</v>
      </c>
      <c r="I122" s="125"/>
      <c r="J122" s="137">
        <f>'Valbara i utveckling'!Z32</f>
        <v>0</v>
      </c>
    </row>
    <row r="123" spans="3:10" hidden="1" outlineLevel="1" x14ac:dyDescent="0.25">
      <c r="C123" s="117">
        <f>'Valbara i utveckling'!AD1</f>
        <v>0</v>
      </c>
      <c r="D123" s="124">
        <f>'Valbara i utveckling'!AD23</f>
        <v>0</v>
      </c>
      <c r="E123" s="125"/>
      <c r="F123" s="125">
        <f>'Valbara i utveckling'!AD30</f>
        <v>0</v>
      </c>
      <c r="G123" s="125"/>
      <c r="H123" s="125">
        <f>'Valbara i utveckling'!AD31</f>
        <v>0</v>
      </c>
      <c r="I123" s="125"/>
      <c r="J123" s="137">
        <f>'Valbara i utveckling'!AD32</f>
        <v>0</v>
      </c>
    </row>
    <row r="124" spans="3:10" hidden="1" outlineLevel="1" x14ac:dyDescent="0.25">
      <c r="C124" s="117">
        <f>'Valbara i utveckling'!AH1</f>
        <v>0</v>
      </c>
      <c r="D124" s="124">
        <f>'Valbara i utveckling'!AH23</f>
        <v>0</v>
      </c>
      <c r="E124" s="125"/>
      <c r="F124" s="125">
        <f>'Valbara i utveckling'!AH30</f>
        <v>0</v>
      </c>
      <c r="G124" s="125"/>
      <c r="H124" s="125">
        <f>'Valbara i utveckling'!AH31</f>
        <v>0</v>
      </c>
      <c r="I124" s="125"/>
      <c r="J124" s="137">
        <f>'Valbara i utveckling'!AH32</f>
        <v>0</v>
      </c>
    </row>
    <row r="125" spans="3:10" hidden="1" outlineLevel="1" x14ac:dyDescent="0.25">
      <c r="C125" s="117">
        <f>'Valbara i utveckling'!AL1</f>
        <v>0</v>
      </c>
      <c r="D125" s="124">
        <f>'Valbara i utveckling'!AL23</f>
        <v>0</v>
      </c>
      <c r="E125" s="125"/>
      <c r="F125" s="125">
        <f>'Valbara i utveckling'!AL30</f>
        <v>0</v>
      </c>
      <c r="G125" s="125"/>
      <c r="H125" s="125">
        <f>'Valbara i utveckling'!AL31</f>
        <v>0</v>
      </c>
      <c r="I125" s="125"/>
      <c r="J125" s="137">
        <f>'Valbara i utveckling'!AL32</f>
        <v>0</v>
      </c>
    </row>
    <row r="126" spans="3:10" hidden="1" outlineLevel="1" x14ac:dyDescent="0.25">
      <c r="C126" s="117">
        <f>'Valbara i utveckling'!AP1</f>
        <v>0</v>
      </c>
      <c r="D126" s="124">
        <f>'Valbara i utveckling'!AP23</f>
        <v>0</v>
      </c>
      <c r="E126" s="125"/>
      <c r="F126" s="125">
        <f>'Valbara i utveckling'!AP30</f>
        <v>0</v>
      </c>
      <c r="G126" s="125"/>
      <c r="H126" s="125">
        <f>'Valbara i utveckling'!AP31</f>
        <v>0</v>
      </c>
      <c r="I126" s="125"/>
      <c r="J126" s="137">
        <f>'Valbara i utveckling'!AP32</f>
        <v>0</v>
      </c>
    </row>
    <row r="127" spans="3:10" hidden="1" outlineLevel="1" x14ac:dyDescent="0.25">
      <c r="C127" s="117">
        <f>'Valbara i utveckling'!AT1</f>
        <v>0</v>
      </c>
      <c r="D127" s="124">
        <f>'Valbara i utveckling'!AT23</f>
        <v>0</v>
      </c>
      <c r="E127" s="125"/>
      <c r="F127" s="125">
        <f>'Valbara i utveckling'!AT30</f>
        <v>0</v>
      </c>
      <c r="G127" s="125"/>
      <c r="H127" s="125">
        <f>'Valbara i utveckling'!AT31</f>
        <v>0</v>
      </c>
      <c r="I127" s="125"/>
      <c r="J127" s="137">
        <f>'Valbara i utveckling'!AT32</f>
        <v>0</v>
      </c>
    </row>
    <row r="128" spans="3:10" hidden="1" outlineLevel="1" x14ac:dyDescent="0.25">
      <c r="C128" s="117">
        <f>'Valbara i utveckling'!AX1</f>
        <v>0</v>
      </c>
      <c r="D128" s="124">
        <f>'Valbara i utveckling'!AX23</f>
        <v>0</v>
      </c>
      <c r="E128" s="125"/>
      <c r="F128" s="125">
        <f>'Valbara i utveckling'!AX30</f>
        <v>0</v>
      </c>
      <c r="G128" s="125"/>
      <c r="H128" s="125">
        <f>'Valbara i utveckling'!AX31</f>
        <v>0</v>
      </c>
      <c r="I128" s="125"/>
      <c r="J128" s="137">
        <f>'Valbara i utveckling'!AX32</f>
        <v>0</v>
      </c>
    </row>
    <row r="129" spans="3:10" hidden="1" outlineLevel="1" x14ac:dyDescent="0.25">
      <c r="C129" s="117">
        <f>'Valbara i utveckling'!BB1</f>
        <v>0</v>
      </c>
      <c r="D129" s="124">
        <f>'Valbara i utveckling'!BB23</f>
        <v>0</v>
      </c>
      <c r="E129" s="125"/>
      <c r="F129" s="125">
        <f>'Valbara i utveckling'!BB30</f>
        <v>0</v>
      </c>
      <c r="G129" s="125"/>
      <c r="H129" s="125">
        <f>'Valbara i utveckling'!BB31</f>
        <v>0</v>
      </c>
      <c r="I129" s="125"/>
      <c r="J129" s="137">
        <f>'Valbara i utveckling'!BB32</f>
        <v>0</v>
      </c>
    </row>
    <row r="130" spans="3:10" hidden="1" outlineLevel="1" x14ac:dyDescent="0.25">
      <c r="C130" s="117">
        <f>'Valbara i utveckling'!BF1</f>
        <v>0</v>
      </c>
      <c r="D130" s="124">
        <f>'Valbara i utveckling'!BF23</f>
        <v>0</v>
      </c>
      <c r="E130" s="125"/>
      <c r="F130" s="125">
        <f>'Valbara i utveckling'!BF30</f>
        <v>0</v>
      </c>
      <c r="G130" s="125"/>
      <c r="H130" s="125">
        <f>'Valbara i utveckling'!BF31</f>
        <v>0</v>
      </c>
      <c r="I130" s="125"/>
      <c r="J130" s="137">
        <f>'Valbara i utveckling'!BF32</f>
        <v>0</v>
      </c>
    </row>
    <row r="131" spans="3:10" ht="15" hidden="1" customHeight="1" outlineLevel="1" x14ac:dyDescent="0.25">
      <c r="C131" s="117">
        <f>'Valbara i utveckling'!BJ1</f>
        <v>0</v>
      </c>
      <c r="D131" s="124">
        <f>'Valbara i utveckling'!BJ23</f>
        <v>0</v>
      </c>
      <c r="E131" s="125"/>
      <c r="F131" s="125">
        <f>'Valbara i utveckling'!BJ30</f>
        <v>0</v>
      </c>
      <c r="G131" s="125"/>
      <c r="H131" s="125">
        <f>'Valbara i utveckling'!BJ31</f>
        <v>0</v>
      </c>
      <c r="I131" s="125"/>
      <c r="J131" s="137">
        <f>'Valbara i utveckling'!BJ32</f>
        <v>0</v>
      </c>
    </row>
    <row r="132" spans="3:10" ht="15" hidden="1" customHeight="1" outlineLevel="1" x14ac:dyDescent="0.25">
      <c r="C132" s="117">
        <f>'Valbara i utveckling'!BN1</f>
        <v>0</v>
      </c>
      <c r="D132" s="124">
        <f>'Valbara i utveckling'!BN23</f>
        <v>0</v>
      </c>
      <c r="E132" s="125"/>
      <c r="F132" s="125">
        <f>'Valbara i utveckling'!BN30</f>
        <v>0</v>
      </c>
      <c r="G132" s="125"/>
      <c r="H132" s="125">
        <f>'Valbara i utveckling'!BN31</f>
        <v>0</v>
      </c>
      <c r="I132" s="125"/>
      <c r="J132" s="137">
        <f>'Valbara i utveckling'!BN32</f>
        <v>0</v>
      </c>
    </row>
    <row r="133" spans="3:10" ht="15" hidden="1" customHeight="1" outlineLevel="1" x14ac:dyDescent="0.25">
      <c r="C133" s="117">
        <f>'Valbara i utveckling'!BR1</f>
        <v>0</v>
      </c>
      <c r="D133" s="124">
        <f>'Valbara i utveckling'!BR23</f>
        <v>0</v>
      </c>
      <c r="E133" s="125"/>
      <c r="F133" s="125">
        <f>'Valbara i utveckling'!BR30</f>
        <v>0</v>
      </c>
      <c r="G133" s="125"/>
      <c r="H133" s="125">
        <f>'Valbara i utveckling'!BR31</f>
        <v>0</v>
      </c>
      <c r="I133" s="125"/>
      <c r="J133" s="126">
        <f>'Valbara i utveckling'!BR32</f>
        <v>0</v>
      </c>
    </row>
    <row r="134" spans="3:10" ht="15" hidden="1" customHeight="1" outlineLevel="1" x14ac:dyDescent="0.25">
      <c r="C134" s="117">
        <f>'Valbara i utveckling'!BV1</f>
        <v>0</v>
      </c>
      <c r="D134" s="124">
        <f>'Valbara i utveckling'!BV23</f>
        <v>0</v>
      </c>
      <c r="E134" s="125"/>
      <c r="F134" s="125">
        <f>'Valbara i utveckling'!BV30</f>
        <v>0</v>
      </c>
      <c r="G134" s="125"/>
      <c r="H134" s="125">
        <f>'Valbara i utveckling'!BV31</f>
        <v>0</v>
      </c>
      <c r="I134" s="125"/>
      <c r="J134" s="126">
        <f>'Valbara i utveckling'!BV32</f>
        <v>0</v>
      </c>
    </row>
    <row r="135" spans="3:10" ht="15" hidden="1" customHeight="1" outlineLevel="1" x14ac:dyDescent="0.25">
      <c r="C135" s="117">
        <f>'Valbara i utveckling'!BZ1</f>
        <v>0</v>
      </c>
      <c r="D135" s="124">
        <f>'Valbara i utveckling'!BZ23</f>
        <v>0</v>
      </c>
      <c r="E135" s="125"/>
      <c r="F135" s="125">
        <f>'Valbara i utveckling'!BZ30</f>
        <v>0</v>
      </c>
      <c r="G135" s="125"/>
      <c r="H135" s="125">
        <f>'Valbara i utveckling'!BZ31</f>
        <v>0</v>
      </c>
      <c r="I135" s="125"/>
      <c r="J135" s="126">
        <f>'Valbara i utveckling'!BZ32</f>
        <v>0</v>
      </c>
    </row>
    <row r="136" spans="3:10" ht="15" hidden="1" customHeight="1" outlineLevel="1" x14ac:dyDescent="0.25">
      <c r="C136" s="263">
        <f>'Valbara i utveckling'!CD1</f>
        <v>0</v>
      </c>
      <c r="D136" s="124">
        <f>'Valbara i utveckling'!CD23</f>
        <v>0</v>
      </c>
      <c r="E136" s="95"/>
      <c r="F136" s="95">
        <f>'Valbara i utveckling'!CD30</f>
        <v>0</v>
      </c>
      <c r="G136" s="95"/>
      <c r="H136" s="95">
        <f>'Valbara i utveckling'!CD31</f>
        <v>0</v>
      </c>
      <c r="I136" s="95"/>
      <c r="J136" s="264">
        <f>'Valbara i utveckling'!CD32</f>
        <v>0</v>
      </c>
    </row>
    <row r="137" spans="3:10" ht="15" hidden="1" customHeight="1" outlineLevel="1" x14ac:dyDescent="0.25">
      <c r="C137" s="263">
        <f>'Valbara i utveckling'!CH1</f>
        <v>0</v>
      </c>
      <c r="D137" s="124">
        <f>'Valbara i utveckling'!CH23</f>
        <v>0</v>
      </c>
      <c r="E137" s="95"/>
      <c r="F137" s="95">
        <f>'Valbara i utveckling'!CH30</f>
        <v>0</v>
      </c>
      <c r="G137" s="95"/>
      <c r="H137" s="95">
        <f>'Valbara i utveckling'!CH31</f>
        <v>0</v>
      </c>
      <c r="I137" s="95"/>
      <c r="J137" s="264">
        <f>'Valbara i utveckling'!CH32</f>
        <v>0</v>
      </c>
    </row>
    <row r="138" spans="3:10" ht="15" hidden="1" customHeight="1" outlineLevel="1" x14ac:dyDescent="0.25">
      <c r="C138" s="263">
        <f>'Valbara i utveckling'!CL1</f>
        <v>0</v>
      </c>
      <c r="D138" s="124">
        <f>'Valbara i utveckling'!CL23</f>
        <v>0</v>
      </c>
      <c r="E138" s="95"/>
      <c r="F138" s="95">
        <f>'Valbara i utveckling'!CL30</f>
        <v>0</v>
      </c>
      <c r="G138" s="95"/>
      <c r="H138" s="95">
        <f>'Valbara i utveckling'!CL31</f>
        <v>0</v>
      </c>
      <c r="I138" s="95"/>
      <c r="J138" s="264">
        <f>'Valbara i utveckling'!CL32</f>
        <v>0</v>
      </c>
    </row>
    <row r="139" spans="3:10" ht="15" hidden="1" customHeight="1" outlineLevel="1" x14ac:dyDescent="0.25">
      <c r="C139" s="263">
        <f>'Valbara i utveckling'!CP1</f>
        <v>0</v>
      </c>
      <c r="D139" s="124">
        <f>'Valbara i utveckling'!CP23</f>
        <v>0</v>
      </c>
      <c r="E139" s="95"/>
      <c r="F139" s="95">
        <f>'Valbara i utveckling'!CP30</f>
        <v>0</v>
      </c>
      <c r="G139" s="95"/>
      <c r="H139" s="95">
        <f>'Valbara i utveckling'!CP31</f>
        <v>0</v>
      </c>
      <c r="I139" s="95"/>
      <c r="J139" s="264">
        <f>'Valbara i utveckling'!CP32</f>
        <v>0</v>
      </c>
    </row>
    <row r="140" spans="3:10" ht="15" hidden="1" customHeight="1" outlineLevel="1" x14ac:dyDescent="0.25">
      <c r="C140" s="263">
        <f>'Valbara i utveckling'!CT1</f>
        <v>0</v>
      </c>
      <c r="D140" s="124">
        <f>'Valbara i utveckling'!CT23</f>
        <v>0</v>
      </c>
      <c r="E140" s="95"/>
      <c r="F140" s="95">
        <f>'Valbara i utveckling'!CT30</f>
        <v>0</v>
      </c>
      <c r="G140" s="95"/>
      <c r="H140" s="95">
        <f>'Valbara i utveckling'!CT31</f>
        <v>0</v>
      </c>
      <c r="I140" s="95"/>
      <c r="J140" s="264">
        <f>'Valbara i utveckling'!CT32</f>
        <v>0</v>
      </c>
    </row>
    <row r="141" spans="3:10" ht="15" hidden="1" customHeight="1" outlineLevel="1" x14ac:dyDescent="0.25">
      <c r="C141" s="263">
        <f>'Valbara i utveckling'!CX1</f>
        <v>0</v>
      </c>
      <c r="D141" s="124">
        <f>'Valbara i utveckling'!CX23</f>
        <v>0</v>
      </c>
      <c r="E141" s="95"/>
      <c r="F141" s="95">
        <f>'Valbara i utveckling'!CX30</f>
        <v>0</v>
      </c>
      <c r="G141" s="95"/>
      <c r="H141" s="95">
        <f>'Valbara i utveckling'!CX31</f>
        <v>0</v>
      </c>
      <c r="I141" s="95"/>
      <c r="J141" s="264">
        <f>'Valbara i utveckling'!CX32</f>
        <v>0</v>
      </c>
    </row>
    <row r="142" spans="3:10" ht="15" hidden="1" customHeight="1" outlineLevel="1" x14ac:dyDescent="0.25">
      <c r="C142" s="263">
        <f>'Valbara i utveckling'!DB1</f>
        <v>0</v>
      </c>
      <c r="D142" s="124">
        <f>'Valbara i utveckling'!DB23</f>
        <v>0</v>
      </c>
      <c r="E142" s="95"/>
      <c r="F142" s="95">
        <f>'Valbara i utveckling'!DB30</f>
        <v>0</v>
      </c>
      <c r="G142" s="95"/>
      <c r="H142" s="95">
        <f>'Valbara i utveckling'!DB31</f>
        <v>0</v>
      </c>
      <c r="I142" s="95"/>
      <c r="J142" s="264">
        <f>'Valbara i utveckling'!DB32</f>
        <v>0</v>
      </c>
    </row>
    <row r="143" spans="3:10" ht="15" hidden="1" customHeight="1" outlineLevel="1" x14ac:dyDescent="0.25">
      <c r="C143" s="263">
        <f>'Valbara i utveckling'!DF1</f>
        <v>0</v>
      </c>
      <c r="D143" s="124">
        <f>'Valbara i utveckling'!DF23</f>
        <v>0</v>
      </c>
      <c r="E143" s="95"/>
      <c r="F143" s="95">
        <f>'Valbara i utveckling'!DF30</f>
        <v>0</v>
      </c>
      <c r="G143" s="95"/>
      <c r="H143" s="95">
        <f>'Valbara i utveckling'!DF31</f>
        <v>0</v>
      </c>
      <c r="I143" s="95"/>
      <c r="J143" s="264">
        <f>'Valbara i utveckling'!DF32</f>
        <v>0</v>
      </c>
    </row>
    <row r="144" spans="3:10" ht="15" hidden="1" customHeight="1" outlineLevel="1" x14ac:dyDescent="0.25">
      <c r="C144" s="263">
        <f>'Valbara i utveckling'!DJ1</f>
        <v>0</v>
      </c>
      <c r="D144" s="124">
        <f>'Valbara i utveckling'!DJ23</f>
        <v>0</v>
      </c>
      <c r="E144" s="95"/>
      <c r="F144" s="95">
        <f>'Valbara i utveckling'!DJ30</f>
        <v>0</v>
      </c>
      <c r="G144" s="95"/>
      <c r="H144" s="95">
        <f>'Valbara i utveckling'!DJ31</f>
        <v>0</v>
      </c>
      <c r="I144" s="95"/>
      <c r="J144" s="264">
        <f>'Valbara i utveckling'!DJ32</f>
        <v>0</v>
      </c>
    </row>
    <row r="145" spans="3:10" ht="15" hidden="1" customHeight="1" outlineLevel="1" thickBot="1" x14ac:dyDescent="0.3">
      <c r="C145" s="265">
        <f>'Valbara i utveckling'!DN1</f>
        <v>0</v>
      </c>
      <c r="D145" s="128">
        <f>'Valbara i utveckling'!DN23</f>
        <v>0</v>
      </c>
      <c r="E145" s="266"/>
      <c r="F145" s="266">
        <f>'Valbara i utveckling'!DN30</f>
        <v>0</v>
      </c>
      <c r="G145" s="266"/>
      <c r="H145" s="266">
        <f>'Valbara i utveckling'!DN31</f>
        <v>0</v>
      </c>
      <c r="I145" s="266"/>
      <c r="J145" s="267">
        <f>'Valbara i utveckling'!DN32</f>
        <v>0</v>
      </c>
    </row>
    <row r="146" spans="3:10" hidden="1" outlineLevel="1" x14ac:dyDescent="0.25">
      <c r="C146" s="131"/>
      <c r="D146" s="131"/>
      <c r="E146" s="131"/>
      <c r="F146" s="131"/>
      <c r="G146" s="131"/>
      <c r="H146" s="131"/>
      <c r="I146" s="131"/>
      <c r="J146" s="131"/>
    </row>
    <row r="147" spans="3:10" collapsed="1" x14ac:dyDescent="0.25">
      <c r="C147" s="131"/>
      <c r="D147" s="131"/>
      <c r="E147" s="131"/>
      <c r="F147" s="131"/>
      <c r="G147" s="131"/>
      <c r="H147" s="131"/>
      <c r="I147" s="131"/>
      <c r="J147" s="131"/>
    </row>
  </sheetData>
  <mergeCells count="3">
    <mergeCell ref="C2:J2"/>
    <mergeCell ref="A3:A7"/>
    <mergeCell ref="C3:J3"/>
  </mergeCells>
  <conditionalFormatting sqref="D8:D40">
    <cfRule type="cellIs" dxfId="16" priority="7" operator="equal">
      <formula>0</formula>
    </cfRule>
  </conditionalFormatting>
  <conditionalFormatting sqref="D41:D54">
    <cfRule type="cellIs" dxfId="15" priority="1" operator="equal">
      <formula>0</formula>
    </cfRule>
  </conditionalFormatting>
  <conditionalFormatting sqref="D55">
    <cfRule type="cellIs" dxfId="14" priority="2" operator="equal">
      <formula>0</formula>
    </cfRule>
  </conditionalFormatting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B9A294-AE20-47E0-9724-3180562BC18E}">
  <sheetPr>
    <tabColor rgb="FF92D050"/>
  </sheetPr>
  <dimension ref="A1:K147"/>
  <sheetViews>
    <sheetView showZeros="0" workbookViewId="0">
      <selection activeCell="H77" sqref="H77"/>
    </sheetView>
  </sheetViews>
  <sheetFormatPr defaultRowHeight="15" outlineLevelRow="1" x14ac:dyDescent="0.25"/>
  <cols>
    <col min="1" max="1" width="21" customWidth="1"/>
    <col min="3" max="3" width="44.85546875" bestFit="1" customWidth="1"/>
    <col min="4" max="4" width="26.7109375" customWidth="1"/>
    <col min="6" max="6" width="28.85546875" customWidth="1"/>
    <col min="7" max="7" width="5.28515625" customWidth="1"/>
    <col min="8" max="8" width="21.7109375" bestFit="1" customWidth="1"/>
    <col min="9" max="9" width="4.7109375" customWidth="1"/>
    <col min="10" max="10" width="24.28515625" bestFit="1" customWidth="1"/>
    <col min="11" max="11" width="4.7109375" customWidth="1"/>
  </cols>
  <sheetData>
    <row r="1" spans="1:11" ht="40.700000000000003" customHeight="1" thickBot="1" x14ac:dyDescent="0.55000000000000004">
      <c r="C1" s="60" t="str">
        <f>'Gemensamma Tjänster'!B25</f>
        <v>Region Gävleborg</v>
      </c>
    </row>
    <row r="2" spans="1:11" ht="92.25" customHeight="1" x14ac:dyDescent="0.4">
      <c r="C2" s="341" t="s">
        <v>64</v>
      </c>
      <c r="D2" s="342"/>
      <c r="E2" s="342"/>
      <c r="F2" s="342"/>
      <c r="G2" s="342"/>
      <c r="H2" s="342"/>
      <c r="I2" s="342"/>
      <c r="J2" s="343"/>
    </row>
    <row r="3" spans="1:11" ht="21.75" customHeight="1" thickBot="1" x14ac:dyDescent="0.3">
      <c r="A3" s="347" t="s">
        <v>45</v>
      </c>
      <c r="C3" s="344" t="s">
        <v>46</v>
      </c>
      <c r="D3" s="345"/>
      <c r="E3" s="345"/>
      <c r="F3" s="345"/>
      <c r="G3" s="345"/>
      <c r="H3" s="345"/>
      <c r="I3" s="345"/>
      <c r="J3" s="346"/>
    </row>
    <row r="4" spans="1:11" x14ac:dyDescent="0.25">
      <c r="A4" s="347"/>
    </row>
    <row r="5" spans="1:11" ht="15.75" x14ac:dyDescent="0.25">
      <c r="A5" s="347"/>
      <c r="D5" s="53" t="s">
        <v>198</v>
      </c>
      <c r="E5" s="58"/>
      <c r="F5" s="53"/>
      <c r="G5" s="53"/>
      <c r="H5" s="59"/>
      <c r="I5" s="53"/>
      <c r="J5" s="53"/>
      <c r="K5" s="7"/>
    </row>
    <row r="6" spans="1:11" ht="15.75" thickBot="1" x14ac:dyDescent="0.3">
      <c r="A6" s="347"/>
    </row>
    <row r="7" spans="1:11" ht="30" x14ac:dyDescent="0.25">
      <c r="A7" s="347"/>
      <c r="C7" s="118" t="s">
        <v>34</v>
      </c>
      <c r="D7" s="119">
        <f>SUM(D8:D55)</f>
        <v>17601352.300432667</v>
      </c>
      <c r="E7" s="120"/>
      <c r="F7" s="121" t="s">
        <v>40</v>
      </c>
      <c r="G7" s="121"/>
      <c r="H7" s="106" t="s">
        <v>41</v>
      </c>
      <c r="I7" s="122"/>
      <c r="J7" s="123" t="s">
        <v>50</v>
      </c>
      <c r="K7" s="54"/>
    </row>
    <row r="8" spans="1:11" ht="15" hidden="1" customHeight="1" outlineLevel="1" x14ac:dyDescent="0.25">
      <c r="C8" s="117" t="str">
        <f>'Gemensamma Tjänster'!E2</f>
        <v>Identifierings-tjänster SITHS</v>
      </c>
      <c r="D8" s="124">
        <f>'Gemensamma Tjänster'!E25</f>
        <v>1150680.8037620636</v>
      </c>
      <c r="E8" s="125"/>
      <c r="F8" s="103" t="str">
        <f>'Gemensamma Tjänster'!E31</f>
        <v>Kvartal förskott</v>
      </c>
      <c r="G8" s="125"/>
      <c r="H8" s="103" t="str">
        <f>'Gemensamma Tjänster'!E32</f>
        <v>Dec,Mar,Jun,Sep</v>
      </c>
      <c r="I8" s="125"/>
      <c r="J8" s="126" t="str">
        <f>'Gemensamma Tjänster'!E33</f>
        <v xml:space="preserve"> -</v>
      </c>
    </row>
    <row r="9" spans="1:11" ht="15" hidden="1" customHeight="1" outlineLevel="1" x14ac:dyDescent="0.25">
      <c r="C9" s="117" t="str">
        <f>'Gemensamma Tjänster'!F2</f>
        <v>Katalogtjänster HSA</v>
      </c>
      <c r="D9" s="124">
        <f>'Gemensamma Tjänster'!F25</f>
        <v>160642.9052993542</v>
      </c>
      <c r="E9" s="125"/>
      <c r="F9" s="103" t="str">
        <f>'Gemensamma Tjänster'!F31</f>
        <v>Kvartal förskott</v>
      </c>
      <c r="G9" s="125"/>
      <c r="H9" s="103" t="str">
        <f>'Gemensamma Tjänster'!F32</f>
        <v>Dec,Mar,Jun,Sep</v>
      </c>
      <c r="I9" s="125"/>
      <c r="J9" s="126" t="str">
        <f>'Gemensamma Tjänster'!F33</f>
        <v xml:space="preserve"> -</v>
      </c>
    </row>
    <row r="10" spans="1:11" ht="15" hidden="1" customHeight="1" outlineLevel="1" x14ac:dyDescent="0.25">
      <c r="C10" s="117" t="str">
        <f>'Gemensamma Tjänster'!G2</f>
        <v>Kommunikations-tjänster Sjunet</v>
      </c>
      <c r="D10" s="124">
        <f>'Gemensamma Tjänster'!G25</f>
        <v>51019.047489378943</v>
      </c>
      <c r="E10" s="125"/>
      <c r="F10" s="103" t="str">
        <f>'Gemensamma Tjänster'!G31</f>
        <v>Kvartal förskott</v>
      </c>
      <c r="G10" s="125"/>
      <c r="H10" s="103" t="str">
        <f>'Gemensamma Tjänster'!G32</f>
        <v>Dec,Mar,Jun,Sep</v>
      </c>
      <c r="I10" s="125"/>
      <c r="J10" s="126" t="str">
        <f>'Gemensamma Tjänster'!G33</f>
        <v xml:space="preserve"> -</v>
      </c>
    </row>
    <row r="11" spans="1:11" ht="15" hidden="1" customHeight="1" outlineLevel="1" x14ac:dyDescent="0.25">
      <c r="C11" s="117" t="str">
        <f>'Gemensamma Tjänster'!H2</f>
        <v>Säkerhetstjänster</v>
      </c>
      <c r="D11" s="124">
        <f>'Gemensamma Tjänster'!H25</f>
        <v>186111.35090596849</v>
      </c>
      <c r="E11" s="125"/>
      <c r="F11" s="103" t="str">
        <f>'Gemensamma Tjänster'!H31</f>
        <v>Kvartal förskott</v>
      </c>
      <c r="G11" s="125"/>
      <c r="H11" s="103" t="str">
        <f>'Gemensamma Tjänster'!H32</f>
        <v>Dec,Mar,Jun,Sep</v>
      </c>
      <c r="I11" s="125"/>
      <c r="J11" s="126" t="str">
        <f>'Gemensamma Tjänster'!H33</f>
        <v xml:space="preserve"> -</v>
      </c>
    </row>
    <row r="12" spans="1:11" ht="15" hidden="1" customHeight="1" outlineLevel="1" x14ac:dyDescent="0.25">
      <c r="C12" s="117" t="str">
        <f>'Gemensamma Tjänster'!I2</f>
        <v>1177 Vårdguidens e-tjänster</v>
      </c>
      <c r="D12" s="124">
        <f>'Gemensamma Tjänster'!I25</f>
        <v>2182536.2467853106</v>
      </c>
      <c r="E12" s="125"/>
      <c r="F12" s="103" t="str">
        <f>'Gemensamma Tjänster'!I31</f>
        <v>Kvartal förskott</v>
      </c>
      <c r="G12" s="125"/>
      <c r="H12" s="103" t="str">
        <f>'Gemensamma Tjänster'!I32</f>
        <v>Dec,Mar,Jun,Sep</v>
      </c>
      <c r="I12" s="125"/>
      <c r="J12" s="126" t="str">
        <f>'Gemensamma Tjänster'!I33</f>
        <v xml:space="preserve"> -</v>
      </c>
    </row>
    <row r="13" spans="1:11" ht="15" hidden="1" customHeight="1" outlineLevel="1" x14ac:dyDescent="0.25">
      <c r="C13" s="117" t="str">
        <f>'Gemensamma Tjänster'!J2</f>
        <v xml:space="preserve">1177 Vårdguiden på telefon </v>
      </c>
      <c r="D13" s="124">
        <f>'Gemensamma Tjänster'!J25</f>
        <v>1752064.7451827622</v>
      </c>
      <c r="E13" s="125"/>
      <c r="F13" s="103" t="str">
        <f>'Gemensamma Tjänster'!J31</f>
        <v>Kvartal förskott</v>
      </c>
      <c r="G13" s="125"/>
      <c r="H13" s="103" t="str">
        <f>'Gemensamma Tjänster'!J32</f>
        <v>Dec,Mar,Jun,Sep</v>
      </c>
      <c r="I13" s="125"/>
      <c r="J13" s="126" t="str">
        <f>'Gemensamma Tjänster'!J33</f>
        <v xml:space="preserve"> -</v>
      </c>
    </row>
    <row r="14" spans="1:11" ht="15" hidden="1" customHeight="1" outlineLevel="1" x14ac:dyDescent="0.25">
      <c r="C14" s="117" t="str">
        <f>'Gemensamma Tjänster'!K2</f>
        <v>1177 Vårdguiden på webben</v>
      </c>
      <c r="D14" s="124">
        <f>'Gemensamma Tjänster'!K25</f>
        <v>1919252.7671487625</v>
      </c>
      <c r="E14" s="125"/>
      <c r="F14" s="103" t="str">
        <f>'Gemensamma Tjänster'!K31</f>
        <v>Kvartal förskott</v>
      </c>
      <c r="G14" s="125"/>
      <c r="H14" s="103" t="str">
        <f>'Gemensamma Tjänster'!K32</f>
        <v>Dec,Mar,Jun,Sep</v>
      </c>
      <c r="I14" s="125"/>
      <c r="J14" s="126" t="str">
        <f>'Gemensamma Tjänster'!K33</f>
        <v xml:space="preserve"> -</v>
      </c>
    </row>
    <row r="15" spans="1:11" ht="15" hidden="1" customHeight="1" outlineLevel="1" x14ac:dyDescent="0.25">
      <c r="C15" s="117" t="str">
        <f>'Gemensamma Tjänster'!L2</f>
        <v>Eira 
(biblioteks- konsortium)</v>
      </c>
      <c r="D15" s="124">
        <f>'Gemensamma Tjänster'!L25</f>
        <v>108501.05536925356</v>
      </c>
      <c r="E15" s="125"/>
      <c r="F15" s="103" t="str">
        <f>'Gemensamma Tjänster'!L31</f>
        <v>Kvartal förskott. Licens separat</v>
      </c>
      <c r="G15" s="125"/>
      <c r="H15" s="103" t="str">
        <f>'Gemensamma Tjänster'!L32</f>
        <v>Dec,Mar,Jun,Sep</v>
      </c>
      <c r="I15" s="125"/>
      <c r="J15" s="126" t="str">
        <f>'Gemensamma Tjänster'!L33</f>
        <v xml:space="preserve"> -</v>
      </c>
    </row>
    <row r="16" spans="1:11" ht="15" hidden="1" customHeight="1" outlineLevel="1" x14ac:dyDescent="0.25">
      <c r="C16" s="117" t="str">
        <f>'Gemensamma Tjänster'!M2</f>
        <v>Elektronisk remiss</v>
      </c>
      <c r="D16" s="124">
        <f>'Gemensamma Tjänster'!M25</f>
        <v>139693.0548810102</v>
      </c>
      <c r="E16" s="125"/>
      <c r="F16" s="103" t="str">
        <f>'Gemensamma Tjänster'!M31</f>
        <v>Kvartal förskott</v>
      </c>
      <c r="G16" s="125"/>
      <c r="H16" s="103" t="str">
        <f>'Gemensamma Tjänster'!M32</f>
        <v>Dec,Mar,Jun,Sep</v>
      </c>
      <c r="I16" s="125"/>
      <c r="J16" s="126" t="str">
        <f>'Gemensamma Tjänster'!M33</f>
        <v xml:space="preserve"> -</v>
      </c>
    </row>
    <row r="17" spans="3:10" ht="15" hidden="1" customHeight="1" outlineLevel="1" x14ac:dyDescent="0.25">
      <c r="C17" s="117" t="str">
        <f>'Gemensamma Tjänster'!N2</f>
        <v>Födelseanmälan</v>
      </c>
      <c r="D17" s="124">
        <f>'Gemensamma Tjänster'!N25</f>
        <v>92261.498116864022</v>
      </c>
      <c r="E17" s="125"/>
      <c r="F17" s="103" t="str">
        <f>'Gemensamma Tjänster'!N31</f>
        <v>Kvartal förskott</v>
      </c>
      <c r="G17" s="125"/>
      <c r="H17" s="103" t="str">
        <f>'Gemensamma Tjänster'!N32</f>
        <v>Dec,Mar,Jun,Sep</v>
      </c>
      <c r="I17" s="125"/>
      <c r="J17" s="126" t="str">
        <f>'Gemensamma Tjänster'!N33</f>
        <v xml:space="preserve"> -</v>
      </c>
    </row>
    <row r="18" spans="3:10" ht="15" hidden="1" customHeight="1" outlineLevel="1" x14ac:dyDescent="0.25">
      <c r="C18" s="117" t="str">
        <f>'Gemensamma Tjänster'!O2</f>
        <v>Infektions-verktyget</v>
      </c>
      <c r="D18" s="124">
        <f>'Gemensamma Tjänster'!O25</f>
        <v>263009.62538271357</v>
      </c>
      <c r="E18" s="125"/>
      <c r="F18" s="103" t="str">
        <f>'Gemensamma Tjänster'!O31</f>
        <v>Kvartal förskott</v>
      </c>
      <c r="G18" s="125"/>
      <c r="H18" s="103" t="str">
        <f>'Gemensamma Tjänster'!O32</f>
        <v>Dec,Mar,Jun,Sep</v>
      </c>
      <c r="I18" s="125"/>
      <c r="J18" s="126" t="str">
        <f>'Gemensamma Tjänster'!O33</f>
        <v xml:space="preserve"> -</v>
      </c>
    </row>
    <row r="19" spans="3:10" ht="15" hidden="1" customHeight="1" outlineLevel="1" x14ac:dyDescent="0.25">
      <c r="C19" s="117" t="str">
        <f>'Gemensamma Tjänster'!P2</f>
        <v>Journalen</v>
      </c>
      <c r="D19" s="124">
        <f>'Gemensamma Tjänster'!P25</f>
        <v>816934.62461388262</v>
      </c>
      <c r="E19" s="125"/>
      <c r="F19" s="103" t="str">
        <f>'Gemensamma Tjänster'!P31</f>
        <v>Kvartal förskott</v>
      </c>
      <c r="G19" s="125"/>
      <c r="H19" s="103" t="str">
        <f>'Gemensamma Tjänster'!P32</f>
        <v>Dec,Mar,Jun,Sep</v>
      </c>
      <c r="I19" s="125"/>
      <c r="J19" s="126" t="str">
        <f>'Gemensamma Tjänster'!P33</f>
        <v xml:space="preserve"> -</v>
      </c>
    </row>
    <row r="20" spans="3:10" ht="15" hidden="1" customHeight="1" outlineLevel="1" x14ac:dyDescent="0.25">
      <c r="C20" s="117" t="str">
        <f>'Gemensamma Tjänster'!Q2</f>
        <v>Intygstjänster Webcert</v>
      </c>
      <c r="D20" s="124">
        <f>'Gemensamma Tjänster'!Q25</f>
        <v>385970.18535443203</v>
      </c>
      <c r="E20" s="125"/>
      <c r="F20" s="103" t="str">
        <f>'Gemensamma Tjänster'!Q31</f>
        <v>Kvartal förskott</v>
      </c>
      <c r="G20" s="125"/>
      <c r="H20" s="103" t="str">
        <f>'Gemensamma Tjänster'!Q32</f>
        <v>Dec,Mar,Jun,Sep</v>
      </c>
      <c r="I20" s="125"/>
      <c r="J20" s="126" t="str">
        <f>'Gemensamma Tjänster'!Q33</f>
        <v xml:space="preserve"> -</v>
      </c>
    </row>
    <row r="21" spans="3:10" ht="15" hidden="1" customHeight="1" outlineLevel="1" x14ac:dyDescent="0.25">
      <c r="C21" s="117" t="str">
        <f>'Gemensamma Tjänster'!R2</f>
        <v>Nationell patientöversikt</v>
      </c>
      <c r="D21" s="124">
        <f>'Gemensamma Tjänster'!R25</f>
        <v>434031.6069023977</v>
      </c>
      <c r="E21" s="125"/>
      <c r="F21" s="103" t="str">
        <f>'Gemensamma Tjänster'!R31</f>
        <v>Kvartal förskott</v>
      </c>
      <c r="G21" s="125"/>
      <c r="H21" s="103" t="str">
        <f>'Gemensamma Tjänster'!R32</f>
        <v>Dec,Mar,Jun,Sep</v>
      </c>
      <c r="I21" s="125"/>
      <c r="J21" s="126" t="str">
        <f>'Gemensamma Tjänster'!R33</f>
        <v xml:space="preserve"> -</v>
      </c>
    </row>
    <row r="22" spans="3:10" ht="15" hidden="1" customHeight="1" outlineLevel="1" x14ac:dyDescent="0.25">
      <c r="C22" s="117" t="str">
        <f>'Gemensamma Tjänster'!S2</f>
        <v>Pascal</v>
      </c>
      <c r="D22" s="124">
        <f>'Gemensamma Tjänster'!S25</f>
        <v>62411.384448896737</v>
      </c>
      <c r="E22" s="125"/>
      <c r="F22" s="103" t="str">
        <f>'Gemensamma Tjänster'!S31</f>
        <v>Kvartal förskott</v>
      </c>
      <c r="G22" s="125"/>
      <c r="H22" s="103" t="str">
        <f>'Gemensamma Tjänster'!S32</f>
        <v>Dec,Mar,Jun,Sep</v>
      </c>
      <c r="I22" s="125"/>
      <c r="J22" s="126" t="str">
        <f>'Gemensamma Tjänster'!S33</f>
        <v xml:space="preserve"> -</v>
      </c>
    </row>
    <row r="23" spans="3:10" ht="15" hidden="1" customHeight="1" outlineLevel="1" x14ac:dyDescent="0.25">
      <c r="C23" s="117" t="str">
        <f>'Gemensamma Tjänster'!T2</f>
        <v>Rikshandboken i barnhälsovård</v>
      </c>
      <c r="D23" s="124">
        <f>'Gemensamma Tjänster'!T25</f>
        <v>287656.50822782418</v>
      </c>
      <c r="E23" s="125"/>
      <c r="F23" s="103" t="str">
        <f>'Gemensamma Tjänster'!T31</f>
        <v>Kvartal förskott</v>
      </c>
      <c r="G23" s="125"/>
      <c r="H23" s="103" t="str">
        <f>'Gemensamma Tjänster'!T32</f>
        <v>Dec,Mar,Jun,Sep</v>
      </c>
      <c r="I23" s="125"/>
      <c r="J23" s="126" t="str">
        <f>'Gemensamma Tjänster'!T33</f>
        <v xml:space="preserve"> -</v>
      </c>
    </row>
    <row r="24" spans="3:10" ht="15" hidden="1" customHeight="1" outlineLevel="1" x14ac:dyDescent="0.25">
      <c r="C24" s="117" t="str">
        <f>'Gemensamma Tjänster'!U2</f>
        <v>Högkostnadsskydd</v>
      </c>
      <c r="D24" s="124">
        <f>'Gemensamma Tjänster'!U25</f>
        <v>169132.38716822563</v>
      </c>
      <c r="E24" s="125"/>
      <c r="F24" s="103" t="str">
        <f>'Gemensamma Tjänster'!U31</f>
        <v>Kvartal förskott</v>
      </c>
      <c r="G24" s="125"/>
      <c r="H24" s="103" t="str">
        <f>'Gemensamma Tjänster'!U32</f>
        <v>Dec,Mar,Jun,Sep</v>
      </c>
      <c r="I24" s="125"/>
      <c r="J24" s="126" t="str">
        <f>'Gemensamma Tjänster'!U33</f>
        <v xml:space="preserve"> -</v>
      </c>
    </row>
    <row r="25" spans="3:10" ht="15" hidden="1" customHeight="1" outlineLevel="1" x14ac:dyDescent="0.25">
      <c r="C25" s="117" t="str">
        <f>'Gemensamma Tjänster'!V2</f>
        <v>NKK Nationellt kliniskt kunskapsstöd</v>
      </c>
      <c r="D25" s="124">
        <f>'Gemensamma Tjänster'!V25</f>
        <v>887287.7824239817</v>
      </c>
      <c r="E25" s="125"/>
      <c r="F25" s="103" t="str">
        <f>'Gemensamma Tjänster'!V31</f>
        <v>Kvartal förskott</v>
      </c>
      <c r="G25" s="125"/>
      <c r="H25" s="103" t="str">
        <f>'Gemensamma Tjänster'!V32</f>
        <v>Dec,Mar,Jun,Sep</v>
      </c>
      <c r="I25" s="125"/>
      <c r="J25" s="126">
        <f>'Gemensamma Tjänster'!V33</f>
        <v>0</v>
      </c>
    </row>
    <row r="26" spans="3:10" ht="15" hidden="1" customHeight="1" outlineLevel="1" x14ac:dyDescent="0.25">
      <c r="C26" s="117" t="str">
        <f>'Gemensamma Tjänster'!W2</f>
        <v>Svenska informationstjänster för läkemedel (Sil)</v>
      </c>
      <c r="D26" s="124">
        <f>'Gemensamma Tjänster'!W25</f>
        <v>1215200.8659654865</v>
      </c>
      <c r="E26" s="125"/>
      <c r="F26" s="103" t="str">
        <f>'Gemensamma Tjänster'!W31</f>
        <v>Kvartal förskott</v>
      </c>
      <c r="G26" s="125"/>
      <c r="H26" s="103" t="str">
        <f>'Gemensamma Tjänster'!W32</f>
        <v>Dec,Mar,Jun,Sep</v>
      </c>
      <c r="I26" s="125"/>
      <c r="J26" s="126" t="str">
        <f>'Gemensamma Tjänster'!W33</f>
        <v xml:space="preserve"> -</v>
      </c>
    </row>
    <row r="27" spans="3:10" ht="15" hidden="1" customHeight="1" outlineLevel="1" x14ac:dyDescent="0.25">
      <c r="C27" s="117" t="str">
        <f>'Gemensamma Tjänster'!X2</f>
        <v>UMO (Youmo)</v>
      </c>
      <c r="D27" s="124">
        <f>'Gemensamma Tjänster'!X25</f>
        <v>583200.01896608376</v>
      </c>
      <c r="E27" s="125"/>
      <c r="F27" s="103" t="str">
        <f>'Gemensamma Tjänster'!X31</f>
        <v>Kvartal förskott</v>
      </c>
      <c r="G27" s="125"/>
      <c r="H27" s="103" t="str">
        <f>'Gemensamma Tjänster'!X32</f>
        <v>Dec,Mar,Jun,Sep</v>
      </c>
      <c r="I27" s="125"/>
      <c r="J27" s="126" t="str">
        <f>'Gemensamma Tjänster'!X33</f>
        <v xml:space="preserve"> -</v>
      </c>
    </row>
    <row r="28" spans="3:10" ht="15" hidden="1" customHeight="1" outlineLevel="1" x14ac:dyDescent="0.25">
      <c r="C28" s="117" t="str">
        <f>'Gemensamma Tjänster'!Y2</f>
        <v>Vårdhandboken</v>
      </c>
      <c r="D28" s="124">
        <f>'Gemensamma Tjänster'!Y25</f>
        <v>277167.89030596043</v>
      </c>
      <c r="E28" s="125"/>
      <c r="F28" s="103" t="str">
        <f>'Gemensamma Tjänster'!Y31</f>
        <v>Kvartal förskott</v>
      </c>
      <c r="G28" s="125"/>
      <c r="H28" s="103" t="str">
        <f>'Gemensamma Tjänster'!Y32</f>
        <v>Dec,Mar,Jun,Sep</v>
      </c>
      <c r="I28" s="125"/>
      <c r="J28" s="126" t="str">
        <f>'Gemensamma Tjänster'!Y33</f>
        <v xml:space="preserve"> -</v>
      </c>
    </row>
    <row r="29" spans="3:10" ht="15" hidden="1" customHeight="1" outlineLevel="1" x14ac:dyDescent="0.25">
      <c r="C29" s="117" t="str">
        <f>'Gemensamma Tjänster'!Z2</f>
        <v>Rådgivnings-stöd webb</v>
      </c>
      <c r="D29" s="124">
        <f>'Gemensamma Tjänster'!Z25</f>
        <v>224615.25899510796</v>
      </c>
      <c r="E29" s="125"/>
      <c r="F29" s="103" t="str">
        <f>'Gemensamma Tjänster'!Z31</f>
        <v>Kvartal förskott</v>
      </c>
      <c r="G29" s="125"/>
      <c r="H29" s="103" t="str">
        <f>'Gemensamma Tjänster'!Z32</f>
        <v>Dec,Mar,Jun,Sep</v>
      </c>
      <c r="I29" s="125"/>
      <c r="J29" s="126" t="str">
        <f>'Gemensamma Tjänster'!Z33</f>
        <v xml:space="preserve"> -</v>
      </c>
    </row>
    <row r="30" spans="3:10" ht="15" hidden="1" customHeight="1" outlineLevel="1" x14ac:dyDescent="0.25">
      <c r="C30" s="117" t="str">
        <f>'Gemensamma Tjänster'!AA2</f>
        <v>Plattformen för stöd och behandling</v>
      </c>
      <c r="D30" s="124">
        <f>'Gemensamma Tjänster'!AA25</f>
        <v>981192.40606385306</v>
      </c>
      <c r="E30" s="125"/>
      <c r="F30" s="103" t="str">
        <f>'Gemensamma Tjänster'!AA31</f>
        <v>Kvartal förskott</v>
      </c>
      <c r="G30" s="125"/>
      <c r="H30" s="103" t="str">
        <f>'Gemensamma Tjänster'!AA32</f>
        <v>Dec,Mar,Jun,Sep</v>
      </c>
      <c r="I30" s="125"/>
      <c r="J30" s="126" t="str">
        <f>'Gemensamma Tjänster'!AA33</f>
        <v xml:space="preserve"> -</v>
      </c>
    </row>
    <row r="31" spans="3:10" ht="15" hidden="1" customHeight="1" outlineLevel="1" x14ac:dyDescent="0.25">
      <c r="C31" s="117" t="str">
        <f>'Gemensamma Tjänster'!AB2</f>
        <v>Utomläns- fakturering</v>
      </c>
      <c r="D31" s="124">
        <f>'Gemensamma Tjänster'!AB25</f>
        <v>125124.00857701148</v>
      </c>
      <c r="E31" s="125"/>
      <c r="F31" s="103" t="str">
        <f>'Gemensamma Tjänster'!AB31</f>
        <v>Kvartal förskott</v>
      </c>
      <c r="G31" s="125"/>
      <c r="H31" s="103" t="str">
        <f>'Gemensamma Tjänster'!AB32</f>
        <v>Dec,Mar,Jun,Sep</v>
      </c>
      <c r="I31" s="125"/>
      <c r="J31" s="126" t="str">
        <f>'Gemensamma Tjänster'!AB33</f>
        <v xml:space="preserve"> -</v>
      </c>
    </row>
    <row r="32" spans="3:10" ht="15" hidden="1" customHeight="1" outlineLevel="1" x14ac:dyDescent="0.25">
      <c r="C32" s="117" t="str">
        <f>'Gemensamma Tjänster'!AC2</f>
        <v>Gemensam infrastruktur</v>
      </c>
      <c r="D32" s="124">
        <f>'Gemensamma Tjänster'!AC25</f>
        <v>2185192.6330475057</v>
      </c>
      <c r="E32" s="125"/>
      <c r="F32" s="103" t="str">
        <f>'Gemensamma Tjänster'!AC31</f>
        <v>Kvartal förskott</v>
      </c>
      <c r="G32" s="125"/>
      <c r="H32" s="103" t="str">
        <f>'Gemensamma Tjänster'!AC32</f>
        <v>Dec,Mar,Jun,Sep</v>
      </c>
      <c r="I32" s="125"/>
      <c r="J32" s="126" t="str">
        <f>'Gemensamma Tjänster'!AC33</f>
        <v xml:space="preserve"> -</v>
      </c>
    </row>
    <row r="33" spans="3:10" ht="15" hidden="1" customHeight="1" outlineLevel="1" x14ac:dyDescent="0.25">
      <c r="C33" s="117" t="str">
        <f>'Gemensamma Tjänster'!AD2</f>
        <v>Gemensam arkitektur</v>
      </c>
      <c r="D33" s="124">
        <f>'Gemensamma Tjänster'!AD25</f>
        <v>632247.31582785386</v>
      </c>
      <c r="E33" s="125"/>
      <c r="F33" s="103" t="str">
        <f>'Gemensamma Tjänster'!AD31</f>
        <v>Kvartal förskott</v>
      </c>
      <c r="G33" s="125"/>
      <c r="H33" s="103" t="str">
        <f>'Gemensamma Tjänster'!AD32</f>
        <v>Dec,Mar,Jun,Sep</v>
      </c>
      <c r="I33" s="125"/>
      <c r="J33" s="126" t="str">
        <f>'Gemensamma Tjänster'!AD33</f>
        <v xml:space="preserve"> -</v>
      </c>
    </row>
    <row r="34" spans="3:10" ht="15" hidden="1" customHeight="1" outlineLevel="1" x14ac:dyDescent="0.25">
      <c r="C34" s="117" t="str">
        <f>'Gemensamma Tjänster'!AE2</f>
        <v>1177 Listning</v>
      </c>
      <c r="D34" s="124">
        <f>'Gemensamma Tjänster'!AE25</f>
        <v>98943.541910427331</v>
      </c>
      <c r="E34" s="125"/>
      <c r="F34" s="103" t="str">
        <f>'Gemensamma Tjänster'!AE31</f>
        <v>Kvartal förskott</v>
      </c>
      <c r="G34" s="125"/>
      <c r="H34" s="103" t="str">
        <f>'Gemensamma Tjänster'!AE32</f>
        <v>Dec,Mar,Jun,Sep</v>
      </c>
      <c r="I34" s="125"/>
      <c r="J34" s="126" t="str">
        <f>'Gemensamma Tjänster'!AE33</f>
        <v xml:space="preserve"> -</v>
      </c>
    </row>
    <row r="35" spans="3:10" ht="15" hidden="1" customHeight="1" outlineLevel="1" x14ac:dyDescent="0.25">
      <c r="C35" s="117" t="str">
        <f>'Gemensamma Tjänster'!AF2</f>
        <v>IAM IDP Gemensam del</v>
      </c>
      <c r="D35" s="124">
        <f>'Gemensamma Tjänster'!AF25</f>
        <v>229270.78131029551</v>
      </c>
      <c r="E35" s="125"/>
      <c r="F35" s="103" t="str">
        <f>'Gemensamma Tjänster'!AF31</f>
        <v>Kvartal förskott</v>
      </c>
      <c r="G35" s="125"/>
      <c r="H35" s="103" t="str">
        <f>'Gemensamma Tjänster'!AF32</f>
        <v>Dec,Mar,Jun,Sep</v>
      </c>
      <c r="I35" s="125"/>
      <c r="J35" s="126">
        <f>'Gemensamma Tjänster'!AF33</f>
        <v>0</v>
      </c>
    </row>
    <row r="36" spans="3:10" ht="15" hidden="1" customHeight="1" outlineLevel="1" x14ac:dyDescent="0.25">
      <c r="C36" s="117">
        <f>'Gemensamma Tjänster'!AG2</f>
        <v>0</v>
      </c>
      <c r="D36" s="124">
        <f>'Gemensamma Tjänster'!AG25</f>
        <v>0</v>
      </c>
      <c r="E36" s="125"/>
      <c r="F36" s="103">
        <f>'Gemensamma Tjänster'!AG31</f>
        <v>0</v>
      </c>
      <c r="G36" s="125"/>
      <c r="H36" s="103">
        <f>'Gemensamma Tjänster'!AG32</f>
        <v>0</v>
      </c>
      <c r="I36" s="125"/>
      <c r="J36" s="126">
        <f>'Gemensamma Tjänster'!AG33</f>
        <v>0</v>
      </c>
    </row>
    <row r="37" spans="3:10" ht="15" hidden="1" customHeight="1" outlineLevel="1" x14ac:dyDescent="0.25">
      <c r="C37" s="117">
        <f>'Gemensamma Tjänster'!AH2</f>
        <v>0</v>
      </c>
      <c r="D37" s="124">
        <f>'Gemensamma Tjänster'!AH25</f>
        <v>0</v>
      </c>
      <c r="E37" s="125"/>
      <c r="F37" s="103">
        <f>'Gemensamma Tjänster'!AH31</f>
        <v>0</v>
      </c>
      <c r="G37" s="125"/>
      <c r="H37" s="103">
        <f>'Gemensamma Tjänster'!AH32</f>
        <v>0</v>
      </c>
      <c r="I37" s="125"/>
      <c r="J37" s="126">
        <f>'Gemensamma Tjänster'!AH33</f>
        <v>0</v>
      </c>
    </row>
    <row r="38" spans="3:10" ht="15" hidden="1" customHeight="1" outlineLevel="1" x14ac:dyDescent="0.25">
      <c r="C38" s="117">
        <f>'Gemensamma Tjänster'!AI2</f>
        <v>0</v>
      </c>
      <c r="D38" s="124">
        <f>'Gemensamma Tjänster'!AI25</f>
        <v>0</v>
      </c>
      <c r="E38" s="125"/>
      <c r="F38" s="103">
        <f>'Gemensamma Tjänster'!AI31</f>
        <v>0</v>
      </c>
      <c r="G38" s="125"/>
      <c r="H38" s="103">
        <f>'Gemensamma Tjänster'!AI32</f>
        <v>0</v>
      </c>
      <c r="I38" s="125"/>
      <c r="J38" s="126">
        <f>'Gemensamma Tjänster'!AI33</f>
        <v>0</v>
      </c>
    </row>
    <row r="39" spans="3:10" ht="15" hidden="1" customHeight="1" outlineLevel="1" x14ac:dyDescent="0.25">
      <c r="C39" s="117">
        <f>'Gemensamma Tjänster'!AJ2</f>
        <v>0</v>
      </c>
      <c r="D39" s="124">
        <f>'Gemensamma Tjänster'!AJ25</f>
        <v>0</v>
      </c>
      <c r="E39" s="125"/>
      <c r="F39" s="103">
        <f>'Gemensamma Tjänster'!AJ31</f>
        <v>0</v>
      </c>
      <c r="G39" s="125"/>
      <c r="H39" s="103">
        <f>'Gemensamma Tjänster'!AJ32</f>
        <v>0</v>
      </c>
      <c r="I39" s="125"/>
      <c r="J39" s="126">
        <f>'Gemensamma Tjänster'!AJ33</f>
        <v>0</v>
      </c>
    </row>
    <row r="40" spans="3:10" ht="15" hidden="1" customHeight="1" outlineLevel="1" x14ac:dyDescent="0.25">
      <c r="C40" s="117">
        <f>'Gemensamma Tjänster'!AK2</f>
        <v>0</v>
      </c>
      <c r="D40" s="124">
        <f>'Gemensamma Tjänster'!AK25</f>
        <v>0</v>
      </c>
      <c r="E40" s="125"/>
      <c r="F40" s="103">
        <f>'Gemensamma Tjänster'!AK31</f>
        <v>0</v>
      </c>
      <c r="G40" s="125"/>
      <c r="H40" s="103">
        <f>'Gemensamma Tjänster'!AK32</f>
        <v>0</v>
      </c>
      <c r="I40" s="125"/>
      <c r="J40" s="126">
        <f>'Gemensamma Tjänster'!AK33</f>
        <v>0</v>
      </c>
    </row>
    <row r="41" spans="3:10" ht="15" hidden="1" customHeight="1" outlineLevel="1" x14ac:dyDescent="0.25">
      <c r="C41" s="117">
        <f>'Gemensamma Tjänster'!AL2</f>
        <v>0</v>
      </c>
      <c r="D41" s="124">
        <f>'Gemensamma Tjänster'!AL25</f>
        <v>0</v>
      </c>
      <c r="E41" s="125"/>
      <c r="F41" s="103">
        <f>'Gemensamma Tjänster'!AL31</f>
        <v>0</v>
      </c>
      <c r="G41" s="125"/>
      <c r="H41" s="103">
        <f>'Gemensamma Tjänster'!AL32</f>
        <v>0</v>
      </c>
      <c r="I41" s="125"/>
      <c r="J41" s="126">
        <f>'Gemensamma Tjänster'!AL33</f>
        <v>0</v>
      </c>
    </row>
    <row r="42" spans="3:10" ht="15" hidden="1" customHeight="1" outlineLevel="1" x14ac:dyDescent="0.25">
      <c r="C42" s="117">
        <f>'Gemensamma Tjänster'!AM2</f>
        <v>0</v>
      </c>
      <c r="D42" s="124">
        <f>'Gemensamma Tjänster'!AM25</f>
        <v>0</v>
      </c>
      <c r="E42" s="125"/>
      <c r="F42" s="103">
        <f>'Gemensamma Tjänster'!AM31</f>
        <v>0</v>
      </c>
      <c r="G42" s="125"/>
      <c r="H42" s="103">
        <f>'Gemensamma Tjänster'!AM32</f>
        <v>0</v>
      </c>
      <c r="I42" s="125"/>
      <c r="J42" s="126">
        <f>'Gemensamma Tjänster'!AM33</f>
        <v>0</v>
      </c>
    </row>
    <row r="43" spans="3:10" ht="15" hidden="1" customHeight="1" outlineLevel="1" x14ac:dyDescent="0.25">
      <c r="C43" s="117">
        <f>'Gemensamma Tjänster'!AN2</f>
        <v>0</v>
      </c>
      <c r="D43" s="124">
        <f>'Gemensamma Tjänster'!AN25</f>
        <v>0</v>
      </c>
      <c r="E43" s="125"/>
      <c r="F43" s="103">
        <f>'Gemensamma Tjänster'!AN31</f>
        <v>0</v>
      </c>
      <c r="G43" s="125"/>
      <c r="H43" s="103">
        <f>'Gemensamma Tjänster'!AN32</f>
        <v>0</v>
      </c>
      <c r="I43" s="125"/>
      <c r="J43" s="126">
        <f>'Gemensamma Tjänster'!AN33</f>
        <v>0</v>
      </c>
    </row>
    <row r="44" spans="3:10" ht="15" hidden="1" customHeight="1" outlineLevel="1" x14ac:dyDescent="0.25">
      <c r="C44" s="117">
        <f>'Gemensamma Tjänster'!AO2</f>
        <v>0</v>
      </c>
      <c r="D44" s="124">
        <f>'Gemensamma Tjänster'!AO25</f>
        <v>0</v>
      </c>
      <c r="E44" s="125"/>
      <c r="F44" s="103">
        <f>'Gemensamma Tjänster'!AO31</f>
        <v>0</v>
      </c>
      <c r="G44" s="125"/>
      <c r="H44" s="103">
        <f>'Gemensamma Tjänster'!AO32</f>
        <v>0</v>
      </c>
      <c r="I44" s="125"/>
      <c r="J44" s="126">
        <f>'Gemensamma Tjänster'!AO33</f>
        <v>0</v>
      </c>
    </row>
    <row r="45" spans="3:10" ht="15" hidden="1" customHeight="1" outlineLevel="1" x14ac:dyDescent="0.25">
      <c r="C45" s="117">
        <f>'Gemensamma Tjänster'!AP2</f>
        <v>0</v>
      </c>
      <c r="D45" s="124">
        <f>'Gemensamma Tjänster'!AP25</f>
        <v>0</v>
      </c>
      <c r="E45" s="125"/>
      <c r="F45" s="103">
        <f>'Gemensamma Tjänster'!AP31</f>
        <v>0</v>
      </c>
      <c r="G45" s="125"/>
      <c r="H45" s="103">
        <f>'Gemensamma Tjänster'!AP32</f>
        <v>0</v>
      </c>
      <c r="I45" s="125"/>
      <c r="J45" s="126">
        <f>'Gemensamma Tjänster'!AP33</f>
        <v>0</v>
      </c>
    </row>
    <row r="46" spans="3:10" ht="15" hidden="1" customHeight="1" outlineLevel="1" x14ac:dyDescent="0.25">
      <c r="C46" s="117">
        <f>'Gemensamma Tjänster'!AQ2</f>
        <v>0</v>
      </c>
      <c r="D46" s="124">
        <f>'Gemensamma Tjänster'!AQ25</f>
        <v>0</v>
      </c>
      <c r="E46" s="125"/>
      <c r="F46" s="103">
        <f>'Gemensamma Tjänster'!AQ31</f>
        <v>0</v>
      </c>
      <c r="G46" s="125"/>
      <c r="H46" s="103">
        <f>'Gemensamma Tjänster'!AQ32</f>
        <v>0</v>
      </c>
      <c r="I46" s="125"/>
      <c r="J46" s="126">
        <f>'Gemensamma Tjänster'!AQ33</f>
        <v>0</v>
      </c>
    </row>
    <row r="47" spans="3:10" ht="15" hidden="1" customHeight="1" outlineLevel="1" x14ac:dyDescent="0.25">
      <c r="C47" s="117">
        <f>'Gemensamma Tjänster'!AR2</f>
        <v>0</v>
      </c>
      <c r="D47" s="124">
        <f>'Gemensamma Tjänster'!AR25</f>
        <v>0</v>
      </c>
      <c r="E47" s="125"/>
      <c r="F47" s="103">
        <f>'Gemensamma Tjänster'!AR31</f>
        <v>0</v>
      </c>
      <c r="G47" s="125"/>
      <c r="H47" s="103">
        <f>'Gemensamma Tjänster'!AR32</f>
        <v>0</v>
      </c>
      <c r="I47" s="125"/>
      <c r="J47" s="126">
        <f>'Gemensamma Tjänster'!AR33</f>
        <v>0</v>
      </c>
    </row>
    <row r="48" spans="3:10" ht="15" hidden="1" customHeight="1" outlineLevel="1" x14ac:dyDescent="0.25">
      <c r="C48" s="117">
        <f>'Gemensamma Tjänster'!AS2</f>
        <v>0</v>
      </c>
      <c r="D48" s="124">
        <f>'Gemensamma Tjänster'!AS25</f>
        <v>0</v>
      </c>
      <c r="E48" s="125"/>
      <c r="F48" s="103">
        <f>'Gemensamma Tjänster'!AS31</f>
        <v>0</v>
      </c>
      <c r="G48" s="125"/>
      <c r="H48" s="103">
        <f>'Gemensamma Tjänster'!AS32</f>
        <v>0</v>
      </c>
      <c r="I48" s="125"/>
      <c r="J48" s="126">
        <f>'Gemensamma Tjänster'!AS33</f>
        <v>0</v>
      </c>
    </row>
    <row r="49" spans="3:10" ht="15" hidden="1" customHeight="1" outlineLevel="1" x14ac:dyDescent="0.25">
      <c r="C49" s="117">
        <f>'Gemensamma Tjänster'!AT2</f>
        <v>0</v>
      </c>
      <c r="D49" s="124">
        <f>'Gemensamma Tjänster'!AT25</f>
        <v>0</v>
      </c>
      <c r="E49" s="125"/>
      <c r="F49" s="103">
        <f>'Gemensamma Tjänster'!AT31</f>
        <v>0</v>
      </c>
      <c r="G49" s="125"/>
      <c r="H49" s="103">
        <f>'Gemensamma Tjänster'!AT32</f>
        <v>0</v>
      </c>
      <c r="I49" s="125"/>
      <c r="J49" s="126">
        <f>'Gemensamma Tjänster'!AT33</f>
        <v>0</v>
      </c>
    </row>
    <row r="50" spans="3:10" ht="15" hidden="1" customHeight="1" outlineLevel="1" x14ac:dyDescent="0.25">
      <c r="C50" s="117">
        <f>'Gemensamma Tjänster'!AU2</f>
        <v>0</v>
      </c>
      <c r="D50" s="124">
        <f>'Gemensamma Tjänster'!AU25</f>
        <v>0</v>
      </c>
      <c r="E50" s="125"/>
      <c r="F50" s="103">
        <f>'Gemensamma Tjänster'!AU31</f>
        <v>0</v>
      </c>
      <c r="G50" s="125"/>
      <c r="H50" s="103">
        <f>'Gemensamma Tjänster'!AU32</f>
        <v>0</v>
      </c>
      <c r="I50" s="125"/>
      <c r="J50" s="126">
        <f>'Gemensamma Tjänster'!AU33</f>
        <v>0</v>
      </c>
    </row>
    <row r="51" spans="3:10" ht="15" hidden="1" customHeight="1" outlineLevel="1" x14ac:dyDescent="0.25">
      <c r="C51" s="117">
        <f>'Gemensamma Tjänster'!AV2</f>
        <v>0</v>
      </c>
      <c r="D51" s="124">
        <f>'Gemensamma Tjänster'!AV25</f>
        <v>0</v>
      </c>
      <c r="E51" s="125"/>
      <c r="F51" s="103">
        <f>'Gemensamma Tjänster'!AV31</f>
        <v>0</v>
      </c>
      <c r="G51" s="125"/>
      <c r="H51" s="103">
        <f>'Gemensamma Tjänster'!AV32</f>
        <v>0</v>
      </c>
      <c r="I51" s="125"/>
      <c r="J51" s="126">
        <f>'Gemensamma Tjänster'!AV33</f>
        <v>0</v>
      </c>
    </row>
    <row r="52" spans="3:10" ht="15" hidden="1" customHeight="1" outlineLevel="1" x14ac:dyDescent="0.25">
      <c r="C52" s="117">
        <f>'Gemensamma Tjänster'!AW2</f>
        <v>0</v>
      </c>
      <c r="D52" s="124">
        <f>'Gemensamma Tjänster'!AW25</f>
        <v>0</v>
      </c>
      <c r="E52" s="125"/>
      <c r="F52" s="103">
        <f>'Gemensamma Tjänster'!AW31</f>
        <v>0</v>
      </c>
      <c r="G52" s="125"/>
      <c r="H52" s="103">
        <f>'Gemensamma Tjänster'!AW32</f>
        <v>0</v>
      </c>
      <c r="I52" s="125"/>
      <c r="J52" s="126">
        <f>'Gemensamma Tjänster'!AW33</f>
        <v>0</v>
      </c>
    </row>
    <row r="53" spans="3:10" ht="15" hidden="1" customHeight="1" outlineLevel="1" x14ac:dyDescent="0.25">
      <c r="C53" s="117">
        <f>'Gemensamma Tjänster'!AX2</f>
        <v>0</v>
      </c>
      <c r="D53" s="124">
        <f>'Gemensamma Tjänster'!AX25</f>
        <v>0</v>
      </c>
      <c r="E53" s="125"/>
      <c r="F53" s="103">
        <f>'Gemensamma Tjänster'!AX31</f>
        <v>0</v>
      </c>
      <c r="G53" s="125"/>
      <c r="H53" s="103">
        <f>'Gemensamma Tjänster'!AX32</f>
        <v>0</v>
      </c>
      <c r="I53" s="125"/>
      <c r="J53" s="126">
        <f>'Gemensamma Tjänster'!AX33</f>
        <v>0</v>
      </c>
    </row>
    <row r="54" spans="3:10" ht="15" hidden="1" customHeight="1" outlineLevel="1" x14ac:dyDescent="0.25">
      <c r="C54" s="117">
        <f>'Gemensamma Tjänster'!AY2</f>
        <v>0</v>
      </c>
      <c r="D54" s="124">
        <f>'Gemensamma Tjänster'!AY25</f>
        <v>0</v>
      </c>
      <c r="E54" s="125"/>
      <c r="F54" s="103">
        <f>'Gemensamma Tjänster'!AY31</f>
        <v>0</v>
      </c>
      <c r="G54" s="125"/>
      <c r="H54" s="103">
        <f>'Gemensamma Tjänster'!AY32</f>
        <v>0</v>
      </c>
      <c r="I54" s="125"/>
      <c r="J54" s="126">
        <f>'Gemensamma Tjänster'!AY33</f>
        <v>0</v>
      </c>
    </row>
    <row r="55" spans="3:10" ht="15" hidden="1" customHeight="1" outlineLevel="1" thickBot="1" x14ac:dyDescent="0.3">
      <c r="C55" s="127">
        <f>'Gemensamma Tjänster'!AZ2</f>
        <v>0</v>
      </c>
      <c r="D55" s="128">
        <f>'Gemensamma Tjänster'!AZ25</f>
        <v>0</v>
      </c>
      <c r="E55" s="129"/>
      <c r="F55" s="104">
        <f>'Gemensamma Tjänster'!AZ31</f>
        <v>0</v>
      </c>
      <c r="G55" s="129"/>
      <c r="H55" s="104">
        <f>'Gemensamma Tjänster'!AZ32</f>
        <v>0</v>
      </c>
      <c r="I55" s="129"/>
      <c r="J55" s="130">
        <f>'Gemensamma Tjänster'!AZ33</f>
        <v>0</v>
      </c>
    </row>
    <row r="56" spans="3:10" hidden="1" outlineLevel="1" x14ac:dyDescent="0.25">
      <c r="C56" s="125"/>
      <c r="D56" s="124"/>
      <c r="E56" s="125"/>
      <c r="F56" s="125"/>
      <c r="G56" s="125"/>
      <c r="H56" s="125"/>
      <c r="I56" s="125"/>
      <c r="J56" s="125"/>
    </row>
    <row r="57" spans="3:10" ht="15.75" collapsed="1" thickBot="1" x14ac:dyDescent="0.3">
      <c r="C57" s="131"/>
      <c r="D57" s="132"/>
      <c r="E57" s="131"/>
      <c r="F57" s="131"/>
      <c r="G57" s="131"/>
      <c r="H57" s="131"/>
      <c r="I57" s="131"/>
      <c r="J57" s="131"/>
    </row>
    <row r="58" spans="3:10" ht="21" x14ac:dyDescent="0.25">
      <c r="C58" s="118" t="s">
        <v>35</v>
      </c>
      <c r="D58" s="119">
        <f>SUM(D59:D89)</f>
        <v>4199560.8785286807</v>
      </c>
      <c r="E58" s="120"/>
      <c r="F58" s="120" t="s">
        <v>43</v>
      </c>
      <c r="G58" s="120"/>
      <c r="H58" s="120"/>
      <c r="I58" s="120"/>
      <c r="J58" s="133"/>
    </row>
    <row r="59" spans="3:10" hidden="1" outlineLevel="1" x14ac:dyDescent="0.25">
      <c r="C59" s="117" t="str">
        <f>'Valbara Tjänster'!F1</f>
        <v>Händelseanalys (Nitha)</v>
      </c>
      <c r="D59" s="124">
        <f>'Valbara Tjänster'!F21</f>
        <v>152169.59340000001</v>
      </c>
      <c r="E59" s="125"/>
      <c r="F59" s="125" t="str">
        <f>'Valbara Tjänster'!F27</f>
        <v>Kvartal förskott</v>
      </c>
      <c r="G59" s="125"/>
      <c r="H59" s="125" t="str">
        <f>'Valbara Tjänster'!F28</f>
        <v>Dec,Mar,Jun,Sep</v>
      </c>
      <c r="I59" s="125"/>
      <c r="J59" s="126" t="str">
        <f>'Valbara Tjänster'!F29</f>
        <v>N/A</v>
      </c>
    </row>
    <row r="60" spans="3:10" ht="30" hidden="1" outlineLevel="1" x14ac:dyDescent="0.25">
      <c r="C60" s="117" t="str">
        <f>'Valbara Tjänster'!J1</f>
        <v>IAM IdP
(egna anslutningar)</v>
      </c>
      <c r="D60" s="124">
        <f>'Valbara Tjänster'!J21</f>
        <v>43144.2</v>
      </c>
      <c r="E60" s="125"/>
      <c r="F60" s="125" t="str">
        <f>'Valbara Tjänster'!J27</f>
        <v>Kvartal förskott</v>
      </c>
      <c r="G60" s="125"/>
      <c r="H60" s="125" t="str">
        <f>'Valbara Tjänster'!J28</f>
        <v>Dec,Mar,Jun,Sep</v>
      </c>
      <c r="I60" s="125"/>
      <c r="J60" s="126" t="str">
        <f>'Valbara Tjänster'!J29</f>
        <v>N/A</v>
      </c>
    </row>
    <row r="61" spans="3:10" hidden="1" outlineLevel="1" x14ac:dyDescent="0.25">
      <c r="C61" s="117" t="str">
        <f>'Valbara Tjänster'!N1</f>
        <v>Säkerhets-tjänster Logg, spärr &amp; samtycke</v>
      </c>
      <c r="D61" s="124">
        <f>'Valbara Tjänster'!N21</f>
        <v>43144.2</v>
      </c>
      <c r="E61" s="125"/>
      <c r="F61" s="125" t="str">
        <f>'Valbara Tjänster'!N27</f>
        <v>Kvartal förskott</v>
      </c>
      <c r="G61" s="125"/>
      <c r="H61" s="125" t="str">
        <f>'Valbara Tjänster'!N28</f>
        <v>Dec,Mar,Jun,Sep</v>
      </c>
      <c r="I61" s="125"/>
      <c r="J61" s="126" t="str">
        <f>'Valbara Tjänster'!N29</f>
        <v>N/A</v>
      </c>
    </row>
    <row r="62" spans="3:10" hidden="1" outlineLevel="1" x14ac:dyDescent="0.25">
      <c r="C62" s="117" t="str">
        <f>'Valbara Tjänster'!R1</f>
        <v>IAM Autentisering (egna anslutningar)</v>
      </c>
      <c r="D62" s="124">
        <f>'Valbara Tjänster'!R21</f>
        <v>0</v>
      </c>
      <c r="E62" s="125"/>
      <c r="F62" s="125" t="str">
        <f>'Valbara Tjänster'!R27</f>
        <v>Kvartal förskott</v>
      </c>
      <c r="G62" s="125"/>
      <c r="H62" s="125" t="str">
        <f>'Valbara Tjänster'!R28</f>
        <v>Dec,Mar,Jun,Sep</v>
      </c>
      <c r="I62" s="125"/>
      <c r="J62" s="126" t="str">
        <f>'Valbara Tjänster'!R29</f>
        <v>N/A</v>
      </c>
    </row>
    <row r="63" spans="3:10" hidden="1" outlineLevel="1" x14ac:dyDescent="0.25">
      <c r="C63" s="117" t="str">
        <f>'Valbara Tjänster'!V1</f>
        <v>Personuppgifts- tjänst</v>
      </c>
      <c r="D63" s="124">
        <f>'Valbara Tjänster'!V21</f>
        <v>43144.2</v>
      </c>
      <c r="E63" s="125"/>
      <c r="F63" s="125" t="str">
        <f>'Valbara Tjänster'!V27</f>
        <v>Kvartal förskott</v>
      </c>
      <c r="G63" s="125"/>
      <c r="H63" s="125" t="str">
        <f>'Valbara Tjänster'!V28</f>
        <v>Dec,Mar,Jun,Sep</v>
      </c>
      <c r="I63" s="125"/>
      <c r="J63" s="126" t="str">
        <f>'Valbara Tjänster'!V29</f>
        <v>N/A</v>
      </c>
    </row>
    <row r="64" spans="3:10" ht="45" hidden="1" outlineLevel="1" x14ac:dyDescent="0.25">
      <c r="C64" s="117" t="str">
        <f>'Valbara Tjänster'!Z1</f>
        <v xml:space="preserve">Formulär- hantering </v>
      </c>
      <c r="D64" s="124">
        <f>'Valbara Tjänster'!Z21</f>
        <v>168785.1151272</v>
      </c>
      <c r="E64" s="125"/>
      <c r="F64" s="125" t="str">
        <f>'Valbara Tjänster'!Z27</f>
        <v>Prognos! Faktureras separat av tjänstens förvaltning. Kvartalsvis</v>
      </c>
      <c r="G64" s="125"/>
      <c r="H64" s="125" t="str">
        <f>'Valbara Tjänster'!Z28</f>
        <v>Dec,Mar,Jun,Sep</v>
      </c>
      <c r="I64" s="125"/>
      <c r="J64" s="126">
        <f>'Valbara Tjänster'!Z29</f>
        <v>2023</v>
      </c>
    </row>
    <row r="65" spans="3:10" hidden="1" outlineLevel="1" x14ac:dyDescent="0.25">
      <c r="C65" s="117" t="str">
        <f>'Valbara Tjänster'!AD1</f>
        <v xml:space="preserve">Ombudstjänsten </v>
      </c>
      <c r="D65" s="124">
        <f>'Valbara Tjänster'!AD21</f>
        <v>0</v>
      </c>
      <c r="E65" s="125"/>
      <c r="F65" s="125" t="str">
        <f>'Valbara Tjänster'!AD27</f>
        <v>Kvartal förskott</v>
      </c>
      <c r="G65" s="125"/>
      <c r="H65" s="125" t="str">
        <f>'Valbara Tjänster'!AD28</f>
        <v>Dec,Mar,Jun,Sep</v>
      </c>
      <c r="I65" s="125"/>
      <c r="J65" s="126" t="str">
        <f>'Valbara Tjänster'!AD29</f>
        <v>N/A</v>
      </c>
    </row>
    <row r="66" spans="3:10" ht="120" hidden="1" outlineLevel="1" x14ac:dyDescent="0.25">
      <c r="C66" s="117" t="str">
        <f>'Valbara Tjänster'!AH1</f>
        <v>Hjälpmedels-tjänsten abonnemang</v>
      </c>
      <c r="D66" s="124">
        <f>'Valbara Tjänster'!AH21</f>
        <v>50000</v>
      </c>
      <c r="E66" s="125"/>
      <c r="F66" s="125" t="str">
        <f>'Valbara Tjänster'!AH27</f>
        <v>Prognos! Faktureras kvartalsvis i förskott av förvaltning med volymsjusteringar i efterskott. Abonnemangspriset baseras på av kunden redovisad inköpsvolym. Tillkommer rörlig avgift enl. prislista på Inera.se</v>
      </c>
      <c r="G66" s="125"/>
      <c r="H66" s="125" t="str">
        <f>'Valbara Tjänster'!AH28</f>
        <v>Dec, Mar, Jun, Sep</v>
      </c>
      <c r="I66" s="125"/>
      <c r="J66" s="126" t="str">
        <f>'Valbara Tjänster'!AH29</f>
        <v>N/A</v>
      </c>
    </row>
    <row r="67" spans="3:10" ht="45" hidden="1" outlineLevel="1" x14ac:dyDescent="0.25">
      <c r="C67" s="117" t="str">
        <f>'Valbara Tjänster'!AL1</f>
        <v>E-klient</v>
      </c>
      <c r="D67" s="124">
        <f>'Valbara Tjänster'!AL21</f>
        <v>844812</v>
      </c>
      <c r="E67" s="125"/>
      <c r="F67" s="125" t="str">
        <f>'Valbara Tjänster'!AL27</f>
        <v>Halvårsvis i efterskott av förvaltning. Volymbaserade priser</v>
      </c>
      <c r="G67" s="125"/>
      <c r="H67" s="125" t="str">
        <f>'Valbara Tjänster'!AL28</f>
        <v>Jun, Dec</v>
      </c>
      <c r="I67" s="125"/>
      <c r="J67" s="126" t="str">
        <f>'Valbara Tjänster'!AL29</f>
        <v>N/A</v>
      </c>
    </row>
    <row r="68" spans="3:10" ht="60" hidden="1" outlineLevel="1" x14ac:dyDescent="0.25">
      <c r="C68" s="117" t="str">
        <f>'Valbara Tjänster'!AP1</f>
        <v>Eira Licenser (innehåll)</v>
      </c>
      <c r="D68" s="124">
        <f>'Valbara Tjänster'!AP21</f>
        <v>1424042.1149196001</v>
      </c>
      <c r="E68" s="125"/>
      <c r="F68" s="125" t="str">
        <f>'Valbara Tjänster'!AP27</f>
        <v>Licenskostnaden fördelas solidariskt mellan landsting och regioner baserat på antal invånare.</v>
      </c>
      <c r="G68" s="125"/>
      <c r="H68" s="125" t="str">
        <f>'Valbara Tjänster'!AP28</f>
        <v>Årsvis engång i Dec</v>
      </c>
      <c r="I68" s="125"/>
      <c r="J68" s="126" t="str">
        <f>'Valbara Tjänster'!AP29</f>
        <v>N/A</v>
      </c>
    </row>
    <row r="69" spans="3:10" ht="30" hidden="1" outlineLevel="1" x14ac:dyDescent="0.25">
      <c r="C69" s="117" t="str">
        <f>'Valbara Tjänster'!AT1</f>
        <v>Informations- utlämning till kvalitetsregister</v>
      </c>
      <c r="D69" s="124">
        <f>'Valbara Tjänster'!AT21</f>
        <v>0</v>
      </c>
      <c r="E69" s="125"/>
      <c r="F69" s="125" t="str">
        <f>'Valbara Tjänster'!AT27</f>
        <v>Faktureras separat av tjänstens förvaltning</v>
      </c>
      <c r="G69" s="125"/>
      <c r="H69" s="125" t="str">
        <f>'Valbara Tjänster'!AT28</f>
        <v xml:space="preserve"> </v>
      </c>
      <c r="I69" s="125"/>
      <c r="J69" s="134" t="str">
        <f>'Valbara Tjänster'!AT29</f>
        <v>Ingen ab.fakturering</v>
      </c>
    </row>
    <row r="70" spans="3:10" hidden="1" outlineLevel="1" x14ac:dyDescent="0.25">
      <c r="C70" s="117" t="str">
        <f>'Valbara Tjänster'!AX1</f>
        <v>Säker Digital Kommunikation SDK Ny!</v>
      </c>
      <c r="D70" s="124">
        <f>'Valbara Tjänster'!AX21</f>
        <v>0</v>
      </c>
      <c r="E70" s="125"/>
      <c r="F70" s="125" t="str">
        <f>'Valbara Tjänster'!AX27</f>
        <v>Ingen abonnemangsfakt 2023</v>
      </c>
      <c r="G70" s="125"/>
      <c r="H70" s="125">
        <f>'Valbara Tjänster'!AX28</f>
        <v>0</v>
      </c>
      <c r="I70" s="125"/>
      <c r="J70" s="126">
        <f>'Valbara Tjänster'!AX29</f>
        <v>0</v>
      </c>
    </row>
    <row r="71" spans="3:10" hidden="1" outlineLevel="1" x14ac:dyDescent="0.25">
      <c r="C71" s="117" t="str">
        <f>'Valbara Tjänster'!BB1</f>
        <v>Bild i 1177 på telefon</v>
      </c>
      <c r="D71" s="124">
        <f>'Valbara Tjänster'!BB21</f>
        <v>0</v>
      </c>
      <c r="E71" s="125"/>
      <c r="F71" s="125" t="str">
        <f>'Valbara Tjänster'!BB27</f>
        <v>Kvartal förskott</v>
      </c>
      <c r="G71" s="125"/>
      <c r="H71" s="125" t="str">
        <f>'Valbara Tjänster'!BB28</f>
        <v>Dec,Mar,Jun,Sep</v>
      </c>
      <c r="I71" s="125"/>
      <c r="J71" s="126" t="str">
        <f>'Valbara Tjänster'!BB29</f>
        <v>N/A</v>
      </c>
    </row>
    <row r="72" spans="3:10" hidden="1" outlineLevel="1" x14ac:dyDescent="0.25">
      <c r="C72" s="117" t="str">
        <f>'Valbara Tjänster'!BF1</f>
        <v>Video i 1177 på telefon</v>
      </c>
      <c r="D72" s="124">
        <f>'Valbara Tjänster'!BF21</f>
        <v>0</v>
      </c>
      <c r="E72" s="125"/>
      <c r="F72" s="125" t="str">
        <f>'Valbara Tjänster'!BF27</f>
        <v>Kvartal förskott</v>
      </c>
      <c r="G72" s="125"/>
      <c r="H72" s="125" t="str">
        <f>'Valbara Tjänster'!BF28</f>
        <v>Dec,Mar,Jun,Sep</v>
      </c>
      <c r="I72" s="125"/>
      <c r="J72" s="126" t="str">
        <f>'Valbara Tjänster'!BF29</f>
        <v>N/A</v>
      </c>
    </row>
    <row r="73" spans="3:10" hidden="1" outlineLevel="1" x14ac:dyDescent="0.25">
      <c r="C73" s="117" t="str">
        <f>'Valbara Tjänster'!BJ1</f>
        <v>Utbudstjänsten</v>
      </c>
      <c r="D73" s="124">
        <f>'Valbara Tjänster'!BJ21</f>
        <v>0</v>
      </c>
      <c r="E73" s="125"/>
      <c r="F73" s="125" t="str">
        <f>'Valbara Tjänster'!BJ27</f>
        <v>Kvartal förskott</v>
      </c>
      <c r="G73" s="125"/>
      <c r="H73" s="125" t="str">
        <f>'Valbara Tjänster'!BJ28</f>
        <v>Dec,Mar,Jun,Sep</v>
      </c>
      <c r="I73" s="125"/>
      <c r="J73" s="126" t="str">
        <f>'Valbara Tjänster'!BJ29</f>
        <v>N/A</v>
      </c>
    </row>
    <row r="74" spans="3:10" hidden="1" outlineLevel="1" x14ac:dyDescent="0.25">
      <c r="C74" s="117" t="str">
        <f>'Valbara Tjänster'!BN1</f>
        <v>Statistiktjänst Organisations-statistik</v>
      </c>
      <c r="D74" s="124">
        <f>'Valbara Tjänster'!BN21</f>
        <v>37613.113559999998</v>
      </c>
      <c r="E74" s="125"/>
      <c r="F74" s="125" t="str">
        <f>'Valbara Tjänster'!BN27</f>
        <v>Kvartal förskott</v>
      </c>
      <c r="G74" s="125"/>
      <c r="H74" s="125" t="str">
        <f>'Valbara Tjänster'!BN28</f>
        <v>Dec,Mar,Jun,Sep</v>
      </c>
      <c r="I74" s="125"/>
      <c r="J74" s="126" t="str">
        <f>'Valbara Tjänster'!BN29</f>
        <v>N/A</v>
      </c>
    </row>
    <row r="75" spans="3:10" s="101" customFormat="1" ht="45" hidden="1" outlineLevel="1" x14ac:dyDescent="0.25">
      <c r="C75" s="117" t="str">
        <f>'Valbara Tjänster'!BR1</f>
        <v xml:space="preserve">1177 Inkorg </v>
      </c>
      <c r="D75" s="124">
        <f>'Valbara Tjänster'!BR21</f>
        <v>0</v>
      </c>
      <c r="E75" s="125"/>
      <c r="F75" s="103" t="str">
        <f>'Valbara Tjänster'!BR27</f>
        <v>Volymsbaserad. Faktureras av förvaltning kvartalsvis efterskott</v>
      </c>
      <c r="G75" s="125"/>
      <c r="H75" s="103">
        <f>'Valbara Tjänster'!BR28</f>
        <v>0</v>
      </c>
      <c r="I75" s="125"/>
      <c r="J75" s="256">
        <f>'Valbara Tjänster'!BR29</f>
        <v>0</v>
      </c>
    </row>
    <row r="76" spans="3:10" s="101" customFormat="1" hidden="1" outlineLevel="1" x14ac:dyDescent="0.25">
      <c r="C76" s="117" t="str">
        <f>'Valbara Tjänster'!BV1</f>
        <v>Svevac (prel. Avser halvår)</v>
      </c>
      <c r="D76" s="124">
        <f>'Valbara Tjänster'!BV21</f>
        <v>920409.60000000009</v>
      </c>
      <c r="E76" s="125"/>
      <c r="F76" s="103" t="str">
        <f>'Valbara Tjänster'!BV27</f>
        <v>Prel. Engång förskott 2023</v>
      </c>
      <c r="G76" s="125"/>
      <c r="H76" s="103" t="str">
        <f>'Valbara Tjänster'!BV28</f>
        <v>Dec,Mars</v>
      </c>
      <c r="I76" s="125"/>
      <c r="J76" s="256" t="str">
        <f>'Valbara Tjänster'!BV29</f>
        <v>Avslutas halvår 2023</v>
      </c>
    </row>
    <row r="77" spans="3:10" s="101" customFormat="1" ht="30" hidden="1" outlineLevel="1" x14ac:dyDescent="0.25">
      <c r="C77" s="117" t="str">
        <f>'Valbara Tjänster'!BZ1</f>
        <v>Digitalt möte</v>
      </c>
      <c r="D77" s="124">
        <f>'Valbara Tjänster'!BZ21</f>
        <v>0</v>
      </c>
      <c r="E77" s="125"/>
      <c r="F77" s="103" t="str">
        <f>'Valbara Tjänster'!BZ27</f>
        <v>Volym. Faktureras av förvaltning</v>
      </c>
      <c r="G77" s="125"/>
      <c r="H77" s="103">
        <f>'Valbara Tjänster'!BZ28</f>
        <v>0</v>
      </c>
      <c r="I77" s="125"/>
      <c r="J77" s="256">
        <f>'Valbara Tjänster'!BZ29</f>
        <v>0</v>
      </c>
    </row>
    <row r="78" spans="3:10" s="101" customFormat="1" hidden="1" outlineLevel="1" x14ac:dyDescent="0.25">
      <c r="C78" s="117" t="str">
        <f>'Valbara Tjänster'!CD1</f>
        <v>Video och distans Infrastruktur</v>
      </c>
      <c r="D78" s="124">
        <f>'Valbara Tjänster'!CD21</f>
        <v>98380.341521880007</v>
      </c>
      <c r="E78" s="125"/>
      <c r="F78" s="103" t="str">
        <f>'Valbara Tjänster'!CD27</f>
        <v>Kvartal förskott</v>
      </c>
      <c r="G78" s="125"/>
      <c r="H78" s="103" t="str">
        <f>'Valbara Tjänster'!CD28</f>
        <v>Dec,Mar,Jun,Sep</v>
      </c>
      <c r="I78" s="125"/>
      <c r="J78" s="256" t="str">
        <f>'Valbara Tjänster'!CD29</f>
        <v>N/A</v>
      </c>
    </row>
    <row r="79" spans="3:10" s="101" customFormat="1" hidden="1" outlineLevel="1" x14ac:dyDescent="0.25">
      <c r="C79" s="117" t="str">
        <f>'Valbara Tjänster'!CH1</f>
        <v>Video &amp; distans Flerpartsmöte</v>
      </c>
      <c r="D79" s="124">
        <f>'Valbara Tjänster'!CH21</f>
        <v>0</v>
      </c>
      <c r="E79" s="125"/>
      <c r="F79" s="103" t="str">
        <f>'Valbara Tjänster'!CH27</f>
        <v>Kvartal förskott</v>
      </c>
      <c r="G79" s="125"/>
      <c r="H79" s="103" t="str">
        <f>'Valbara Tjänster'!CH28</f>
        <v>Dec,Mar,Jun,Sep</v>
      </c>
      <c r="I79" s="125"/>
      <c r="J79" s="256" t="str">
        <f>'Valbara Tjänster'!CH29</f>
        <v>N/A</v>
      </c>
    </row>
    <row r="80" spans="3:10" s="101" customFormat="1" hidden="1" outlineLevel="1" x14ac:dyDescent="0.25">
      <c r="C80" s="117" t="str">
        <f>'Valbara Tjänster'!CL1</f>
        <v xml:space="preserve">Egen provhantering </v>
      </c>
      <c r="D80" s="124">
        <f>'Valbara Tjänster'!CL21</f>
        <v>373916.4</v>
      </c>
      <c r="E80" s="125"/>
      <c r="F80" s="103" t="str">
        <f>'Valbara Tjänster'!CL27</f>
        <v>Kvartal förskott</v>
      </c>
      <c r="G80" s="125"/>
      <c r="H80" s="103" t="str">
        <f>'Valbara Tjänster'!CL28</f>
        <v>Dec,Mar,Jun,Sep</v>
      </c>
      <c r="I80" s="125"/>
      <c r="J80" s="256" t="str">
        <f>'Valbara Tjänster'!CL29</f>
        <v>N/A</v>
      </c>
    </row>
    <row r="81" spans="3:10" s="101" customFormat="1" hidden="1" outlineLevel="1" x14ac:dyDescent="0.25">
      <c r="C81" s="117" t="str">
        <f>'Valbara Tjänster'!CP1</f>
        <v>Symtombedöm-ning och hänvisning Förvaltning</v>
      </c>
      <c r="D81" s="124">
        <f>'Valbara Tjänster'!CP21</f>
        <v>0</v>
      </c>
      <c r="E81" s="125"/>
      <c r="F81" s="103" t="str">
        <f>'Valbara Tjänster'!CP27</f>
        <v>Pris ej fastställt</v>
      </c>
      <c r="G81" s="125"/>
      <c r="H81" s="103">
        <f>'Valbara Tjänster'!CP28</f>
        <v>0</v>
      </c>
      <c r="I81" s="125"/>
      <c r="J81" s="256">
        <f>'Valbara Tjänster'!CP29</f>
        <v>0</v>
      </c>
    </row>
    <row r="82" spans="3:10" s="101" customFormat="1" hidden="1" outlineLevel="1" x14ac:dyDescent="0.25">
      <c r="C82" s="117" t="str">
        <f>'Valbara Tjänster'!CT1</f>
        <v>Beställning läkemedelsnära produkter</v>
      </c>
      <c r="D82" s="124">
        <f>'Valbara Tjänster'!CT21</f>
        <v>0</v>
      </c>
      <c r="E82" s="125"/>
      <c r="F82" s="103" t="str">
        <f>'Valbara Tjänster'!CT27</f>
        <v>Pris ej fastställt</v>
      </c>
      <c r="G82" s="125"/>
      <c r="H82" s="103">
        <f>'Valbara Tjänster'!CT28</f>
        <v>0</v>
      </c>
      <c r="I82" s="125"/>
      <c r="J82" s="256">
        <f>'Valbara Tjänster'!CT29</f>
        <v>0</v>
      </c>
    </row>
    <row r="83" spans="3:10" s="101" customFormat="1" hidden="1" outlineLevel="1" x14ac:dyDescent="0.25">
      <c r="C83" s="117" t="str">
        <f>'Valbara Tjänster'!CX1</f>
        <v>Net-Id</v>
      </c>
      <c r="D83" s="124">
        <f>'Valbara Tjänster'!CX21</f>
        <v>0</v>
      </c>
      <c r="E83" s="125"/>
      <c r="F83" s="103" t="str">
        <f>'Valbara Tjänster'!CX27</f>
        <v>Väntar på avsiktsförklaring</v>
      </c>
      <c r="G83" s="125"/>
      <c r="H83" s="103">
        <f>'Valbara Tjänster'!CX28</f>
        <v>0</v>
      </c>
      <c r="I83" s="125"/>
      <c r="J83" s="256">
        <f>'Valbara Tjänster'!CX29</f>
        <v>0</v>
      </c>
    </row>
    <row r="84" spans="3:10" s="101" customFormat="1" hidden="1" outlineLevel="1" x14ac:dyDescent="0.25">
      <c r="C84" s="117">
        <f>'Valbara Tjänster'!DB1</f>
        <v>0</v>
      </c>
      <c r="D84" s="124">
        <f>'Valbara Tjänster'!DB21</f>
        <v>0</v>
      </c>
      <c r="E84" s="125"/>
      <c r="F84" s="103">
        <f>'Valbara Tjänster'!DB27</f>
        <v>0</v>
      </c>
      <c r="G84" s="125"/>
      <c r="H84" s="103">
        <f>'Valbara Tjänster'!DB28</f>
        <v>0</v>
      </c>
      <c r="I84" s="125"/>
      <c r="J84" s="256">
        <f>'Valbara Tjänster'!DB29</f>
        <v>0</v>
      </c>
    </row>
    <row r="85" spans="3:10" s="101" customFormat="1" hidden="1" outlineLevel="1" x14ac:dyDescent="0.25">
      <c r="C85" s="117">
        <f>'Valbara Tjänster'!DF1</f>
        <v>0</v>
      </c>
      <c r="D85" s="124">
        <f>'Valbara Tjänster'!DF21</f>
        <v>0</v>
      </c>
      <c r="E85" s="125"/>
      <c r="F85" s="103">
        <f>'Valbara Tjänster'!DF27</f>
        <v>0</v>
      </c>
      <c r="G85" s="125"/>
      <c r="H85" s="103">
        <f>'Valbara Tjänster'!DF28</f>
        <v>0</v>
      </c>
      <c r="I85" s="125"/>
      <c r="J85" s="256">
        <f>'Valbara Tjänster'!DF29</f>
        <v>0</v>
      </c>
    </row>
    <row r="86" spans="3:10" s="101" customFormat="1" hidden="1" outlineLevel="1" x14ac:dyDescent="0.25">
      <c r="C86" s="117">
        <f>'Valbara Tjänster'!DJ1</f>
        <v>0</v>
      </c>
      <c r="D86" s="124">
        <f>'Valbara Tjänster'!DJ21</f>
        <v>0</v>
      </c>
      <c r="E86" s="125"/>
      <c r="F86" s="103">
        <f>'Valbara Tjänster'!DN27</f>
        <v>0</v>
      </c>
      <c r="G86" s="125"/>
      <c r="H86" s="103">
        <f>'Valbara Tjänster'!DJ28</f>
        <v>0</v>
      </c>
      <c r="I86" s="125"/>
      <c r="J86" s="256">
        <f>'Valbara Tjänster'!DJ29</f>
        <v>0</v>
      </c>
    </row>
    <row r="87" spans="3:10" s="101" customFormat="1" hidden="1" outlineLevel="1" x14ac:dyDescent="0.25">
      <c r="C87" s="117">
        <f>'Valbara Tjänster'!DN1</f>
        <v>0</v>
      </c>
      <c r="D87" s="124">
        <f>'Valbara Tjänster'!DN21</f>
        <v>0</v>
      </c>
      <c r="E87" s="125"/>
      <c r="F87" s="103">
        <f>'Valbara Tjänster'!DN27</f>
        <v>0</v>
      </c>
      <c r="G87" s="125"/>
      <c r="H87" s="103">
        <f>'Valbara Tjänster'!DN28</f>
        <v>0</v>
      </c>
      <c r="I87" s="125"/>
      <c r="J87" s="256">
        <f>'Valbara Tjänster'!DN29</f>
        <v>0</v>
      </c>
    </row>
    <row r="88" spans="3:10" s="101" customFormat="1" hidden="1" outlineLevel="1" x14ac:dyDescent="0.25">
      <c r="C88" s="117">
        <f>'Valbara Tjänster'!DR1</f>
        <v>0</v>
      </c>
      <c r="D88" s="124">
        <f>'Valbara Tjänster'!DR21</f>
        <v>0</v>
      </c>
      <c r="E88" s="125"/>
      <c r="F88" s="103">
        <f>'Valbara Tjänster'!DR27</f>
        <v>0</v>
      </c>
      <c r="G88" s="125"/>
      <c r="H88" s="103">
        <f>'Valbara Tjänster'!DR28</f>
        <v>0</v>
      </c>
      <c r="I88" s="125"/>
      <c r="J88" s="256">
        <f>'Valbara Tjänster'!DR29</f>
        <v>0</v>
      </c>
    </row>
    <row r="89" spans="3:10" s="101" customFormat="1" ht="15.75" hidden="1" outlineLevel="1" thickBot="1" x14ac:dyDescent="0.3">
      <c r="C89" s="127">
        <f>'Valbara Tjänster'!DV1</f>
        <v>0</v>
      </c>
      <c r="D89" s="128">
        <f>'Valbara Tjänster'!DV21</f>
        <v>0</v>
      </c>
      <c r="E89" s="129"/>
      <c r="F89" s="104">
        <f>'Valbara Tjänster'!DV27</f>
        <v>0</v>
      </c>
      <c r="G89" s="129"/>
      <c r="H89" s="104">
        <f>'Valbara Tjänster'!DV28</f>
        <v>0</v>
      </c>
      <c r="I89" s="129"/>
      <c r="J89" s="257">
        <f>'Valbara Tjänster'!DV29</f>
        <v>0</v>
      </c>
    </row>
    <row r="90" spans="3:10" hidden="1" outlineLevel="1" x14ac:dyDescent="0.25">
      <c r="C90" s="125"/>
      <c r="D90" s="124"/>
      <c r="E90" s="125"/>
      <c r="F90" s="125"/>
      <c r="G90" s="125"/>
      <c r="H90" s="125"/>
      <c r="I90" s="125"/>
      <c r="J90" s="125"/>
    </row>
    <row r="91" spans="3:10" ht="15.75" collapsed="1" thickBot="1" x14ac:dyDescent="0.3">
      <c r="C91" s="131"/>
      <c r="D91" s="131"/>
      <c r="E91" s="131"/>
      <c r="F91" s="131"/>
      <c r="G91" s="131"/>
      <c r="H91" s="131"/>
      <c r="I91" s="131"/>
      <c r="J91" s="131"/>
    </row>
    <row r="92" spans="3:10" ht="21" x14ac:dyDescent="0.25">
      <c r="C92" s="118" t="s">
        <v>62</v>
      </c>
      <c r="D92" s="119">
        <f>SUM(D93:D113)</f>
        <v>1652650.8640834764</v>
      </c>
      <c r="E92" s="120"/>
      <c r="F92" s="102" t="s">
        <v>43</v>
      </c>
      <c r="G92" s="121"/>
      <c r="H92" s="135"/>
      <c r="I92" s="120"/>
      <c r="J92" s="133"/>
    </row>
    <row r="93" spans="3:10" ht="13.5" hidden="1" customHeight="1" outlineLevel="1" x14ac:dyDescent="0.25">
      <c r="C93" s="117" t="str">
        <f>'Gemensamma i utveckling'!C1</f>
        <v>Utvecklingsram 2022</v>
      </c>
      <c r="D93" s="124">
        <f>'Gemensamma i utveckling'!C24</f>
        <v>1239488.1480626073</v>
      </c>
      <c r="E93" s="125"/>
      <c r="F93" s="103" t="str">
        <f>'Gemensamma i utveckling'!C30</f>
        <v xml:space="preserve">Faktureras i januari för helår 2022 </v>
      </c>
      <c r="G93" s="125"/>
      <c r="H93" s="125" t="str">
        <f>'Gemensamma i utveckling'!C31</f>
        <v>Engång</v>
      </c>
      <c r="I93" s="125"/>
      <c r="J93" s="126" t="str">
        <f>'Gemensamma i utveckling'!C32</f>
        <v>Januari</v>
      </c>
    </row>
    <row r="94" spans="3:10" ht="13.5" hidden="1" customHeight="1" outlineLevel="1" x14ac:dyDescent="0.25">
      <c r="C94" s="117" t="str">
        <f>'Gemensamma i utveckling'!D1</f>
        <v>Utveckling/förvaltning tidbokings-tjänst 1177</v>
      </c>
      <c r="D94" s="124">
        <f>'Gemensamma i utveckling'!D24</f>
        <v>413162.71602086909</v>
      </c>
      <c r="E94" s="125"/>
      <c r="F94" s="103" t="str">
        <f>'Gemensamma i utveckling'!D30</f>
        <v>Kvartal förskott</v>
      </c>
      <c r="G94" s="125"/>
      <c r="H94" s="125" t="str">
        <f>'Gemensamma i utveckling'!D31</f>
        <v>Dec,Mar,Jun,Sep</v>
      </c>
      <c r="I94" s="125"/>
      <c r="J94" s="126" t="str">
        <f>'Gemensamma i utveckling'!D32</f>
        <v>Pausad fakt. Avs. förkl. Retro senare 2023</v>
      </c>
    </row>
    <row r="95" spans="3:10" ht="13.5" hidden="1" customHeight="1" outlineLevel="1" x14ac:dyDescent="0.25">
      <c r="C95" s="117" t="str">
        <f>'Gemensamma i utveckling'!E1</f>
        <v>Fortsatt utveckling SITHS</v>
      </c>
      <c r="D95" s="124">
        <f>'Gemensamma i utveckling'!E24</f>
        <v>0</v>
      </c>
      <c r="E95" s="125"/>
      <c r="F95" s="116" t="str">
        <f>'Gemensamma i utveckling'!E30</f>
        <v>Ingen fakt 2023</v>
      </c>
      <c r="G95" s="125"/>
      <c r="H95" s="136" t="str">
        <f>'Gemensamma i utveckling'!E31</f>
        <v xml:space="preserve"> -</v>
      </c>
      <c r="I95" s="125"/>
      <c r="J95" s="134" t="str">
        <f>'Gemensamma i utveckling'!E32</f>
        <v xml:space="preserve"> -</v>
      </c>
    </row>
    <row r="96" spans="3:10" ht="13.5" hidden="1" customHeight="1" outlineLevel="1" x14ac:dyDescent="0.25">
      <c r="C96" s="117" t="str">
        <f>'Gemensamma i utveckling'!F1</f>
        <v>Pascal NLL-anpassning</v>
      </c>
      <c r="D96" s="124">
        <f>'Gemensamma i utveckling'!F24</f>
        <v>0</v>
      </c>
      <c r="E96" s="125"/>
      <c r="F96" s="103" t="str">
        <f>'Gemensamma i utveckling'!F30</f>
        <v>Ingen fakt 2023</v>
      </c>
      <c r="G96" s="125"/>
      <c r="H96" s="125" t="str">
        <f>'Gemensamma i utveckling'!F31</f>
        <v xml:space="preserve"> -</v>
      </c>
      <c r="I96" s="125"/>
      <c r="J96" s="126" t="str">
        <f>'Gemensamma i utveckling'!F32</f>
        <v xml:space="preserve"> -</v>
      </c>
    </row>
    <row r="97" spans="3:10" ht="13.5" hidden="1" customHeight="1" outlineLevel="1" x14ac:dyDescent="0.25">
      <c r="C97" s="117" t="str">
        <f>'Gemensamma i utveckling'!G1</f>
        <v>Utbyte av Säkerhetstj.</v>
      </c>
      <c r="D97" s="124">
        <f>'Gemensamma i utveckling'!G24</f>
        <v>0</v>
      </c>
      <c r="E97" s="125"/>
      <c r="F97" s="103" t="str">
        <f>'Gemensamma i utveckling'!G30</f>
        <v>Ingen fakt 2023</v>
      </c>
      <c r="G97" s="125"/>
      <c r="H97" s="125" t="str">
        <f>'Gemensamma i utveckling'!G31</f>
        <v xml:space="preserve"> -</v>
      </c>
      <c r="I97" s="125"/>
      <c r="J97" s="126" t="str">
        <f>'Gemensamma i utveckling'!G32</f>
        <v xml:space="preserve"> -</v>
      </c>
    </row>
    <row r="98" spans="3:10" ht="13.5" hidden="1" customHeight="1" outlineLevel="1" x14ac:dyDescent="0.25">
      <c r="C98" s="117" t="str">
        <f>'Gemensamma i utveckling'!H1</f>
        <v>Ny katalogtjänst HSA</v>
      </c>
      <c r="D98" s="124">
        <f>'Gemensamma i utveckling'!H24</f>
        <v>0</v>
      </c>
      <c r="E98" s="125"/>
      <c r="F98" s="103" t="str">
        <f>'Gemensamma i utveckling'!H30</f>
        <v>Ingen fakt 2023</v>
      </c>
      <c r="G98" s="125"/>
      <c r="H98" s="125" t="str">
        <f>'Gemensamma i utveckling'!H31</f>
        <v xml:space="preserve"> -</v>
      </c>
      <c r="I98" s="125"/>
      <c r="J98" s="126" t="str">
        <f>'Gemensamma i utveckling'!H32</f>
        <v xml:space="preserve"> -</v>
      </c>
    </row>
    <row r="99" spans="3:10" s="101" customFormat="1" ht="13.5" hidden="1" customHeight="1" outlineLevel="1" x14ac:dyDescent="0.25">
      <c r="C99" s="117" t="str">
        <f>'Gemensamma i utveckling'!I1</f>
        <v>Journalen &amp; NPÖ plattformsutv.</v>
      </c>
      <c r="D99" s="124">
        <f>'Gemensamma i utveckling'!I24</f>
        <v>0</v>
      </c>
      <c r="E99" s="125"/>
      <c r="F99" s="103" t="str">
        <f>'Gemensamma i utveckling'!I30</f>
        <v>Ingen fakt 2023</v>
      </c>
      <c r="G99" s="125"/>
      <c r="H99" s="95" t="str">
        <f>'Gemensamma i utveckling'!I31</f>
        <v xml:space="preserve"> -</v>
      </c>
      <c r="I99" s="125"/>
      <c r="J99" s="259" t="str">
        <f>'Gemensamma i utveckling'!I32</f>
        <v xml:space="preserve"> -</v>
      </c>
    </row>
    <row r="100" spans="3:10" s="101" customFormat="1" ht="13.5" hidden="1" customHeight="1" outlineLevel="1" x14ac:dyDescent="0.25">
      <c r="C100" s="117" t="str">
        <f>'Gemensamma i utveckling'!J1</f>
        <v xml:space="preserve">Hitta och jämför hjälpmedel på 1177 </v>
      </c>
      <c r="D100" s="124">
        <f>'Gemensamma i utveckling'!J24</f>
        <v>0</v>
      </c>
      <c r="E100" s="125"/>
      <c r="F100" s="103" t="str">
        <f>'Gemensamma i utveckling'!J30</f>
        <v>Ingen avs.förkl. Sannolikt finansiering utv.ram</v>
      </c>
      <c r="G100" s="125"/>
      <c r="H100" s="258" t="str">
        <f>'Gemensamma i utveckling'!J31</f>
        <v xml:space="preserve"> -</v>
      </c>
      <c r="I100" s="125"/>
      <c r="J100" s="259" t="str">
        <f>'Gemensamma i utveckling'!J32</f>
        <v xml:space="preserve"> -</v>
      </c>
    </row>
    <row r="101" spans="3:10" s="101" customFormat="1" ht="13.5" hidden="1" customHeight="1" outlineLevel="1" x14ac:dyDescent="0.25">
      <c r="C101" s="117" t="str">
        <f>'Gemensamma i utveckling'!K1</f>
        <v>Självbetjäning Hjälpmedel Via 1177</v>
      </c>
      <c r="D101" s="124">
        <f>'Gemensamma i utveckling'!K24</f>
        <v>0</v>
      </c>
      <c r="E101" s="125"/>
      <c r="F101" s="103" t="str">
        <f>'Gemensamma i utveckling'!K30</f>
        <v>Väntar på avsiktsförklaring</v>
      </c>
      <c r="G101" s="125"/>
      <c r="H101" s="258">
        <f>'Gemensamma i utveckling'!K31</f>
        <v>0</v>
      </c>
      <c r="I101" s="125"/>
      <c r="J101" s="259" t="str">
        <f>'Gemensamma i utveckling'!K32</f>
        <v xml:space="preserve"> -</v>
      </c>
    </row>
    <row r="102" spans="3:10" s="101" customFormat="1" ht="13.5" hidden="1" customHeight="1" outlineLevel="1" x14ac:dyDescent="0.25">
      <c r="C102" s="117">
        <f>'Gemensamma i utveckling'!L1</f>
        <v>0</v>
      </c>
      <c r="D102" s="124">
        <f>'Gemensamma i utveckling'!L24</f>
        <v>0</v>
      </c>
      <c r="E102" s="125"/>
      <c r="F102" s="103">
        <f>'Gemensamma i utveckling'!L30</f>
        <v>0</v>
      </c>
      <c r="G102" s="125"/>
      <c r="H102" s="258">
        <f>'Gemensamma i utveckling'!L31</f>
        <v>0</v>
      </c>
      <c r="I102" s="125"/>
      <c r="J102" s="259">
        <f>'Gemensamma i utveckling'!L32</f>
        <v>0</v>
      </c>
    </row>
    <row r="103" spans="3:10" s="101" customFormat="1" ht="13.5" hidden="1" customHeight="1" outlineLevel="1" x14ac:dyDescent="0.25">
      <c r="C103" s="117">
        <f>'Gemensamma i utveckling'!M1</f>
        <v>0</v>
      </c>
      <c r="D103" s="124">
        <f>'Gemensamma i utveckling'!M24</f>
        <v>0</v>
      </c>
      <c r="E103" s="125"/>
      <c r="F103" s="103">
        <f>'Gemensamma i utveckling'!M30</f>
        <v>0</v>
      </c>
      <c r="G103" s="125"/>
      <c r="H103" s="258">
        <f>'Gemensamma i utveckling'!M31</f>
        <v>0</v>
      </c>
      <c r="I103" s="125"/>
      <c r="J103" s="259">
        <f>'Gemensamma i utveckling'!M32</f>
        <v>0</v>
      </c>
    </row>
    <row r="104" spans="3:10" s="101" customFormat="1" ht="13.5" hidden="1" customHeight="1" outlineLevel="1" x14ac:dyDescent="0.25">
      <c r="C104" s="117">
        <f>'Gemensamma i utveckling'!N1</f>
        <v>0</v>
      </c>
      <c r="D104" s="124">
        <f>'Gemensamma i utveckling'!N24</f>
        <v>0</v>
      </c>
      <c r="E104" s="125"/>
      <c r="F104" s="103">
        <f>'Gemensamma i utveckling'!N30</f>
        <v>0</v>
      </c>
      <c r="G104" s="125"/>
      <c r="H104" s="258">
        <f>'Gemensamma i utveckling'!N31</f>
        <v>0</v>
      </c>
      <c r="I104" s="125"/>
      <c r="J104" s="259">
        <f>'Gemensamma i utveckling'!N32</f>
        <v>0</v>
      </c>
    </row>
    <row r="105" spans="3:10" s="101" customFormat="1" ht="13.5" hidden="1" customHeight="1" outlineLevel="1" x14ac:dyDescent="0.25">
      <c r="C105" s="117">
        <f>'Gemensamma i utveckling'!O1</f>
        <v>0</v>
      </c>
      <c r="D105" s="124">
        <f>'Gemensamma i utveckling'!O24</f>
        <v>0</v>
      </c>
      <c r="E105" s="125"/>
      <c r="F105" s="103">
        <f>'Gemensamma i utveckling'!O30</f>
        <v>0</v>
      </c>
      <c r="G105" s="125"/>
      <c r="H105" s="258">
        <f>'Gemensamma i utveckling'!O31</f>
        <v>0</v>
      </c>
      <c r="I105" s="125"/>
      <c r="J105" s="259">
        <f>'Gemensamma i utveckling'!O32</f>
        <v>0</v>
      </c>
    </row>
    <row r="106" spans="3:10" s="101" customFormat="1" ht="13.5" hidden="1" customHeight="1" outlineLevel="1" x14ac:dyDescent="0.25">
      <c r="C106" s="117">
        <f>'Gemensamma i utveckling'!P1</f>
        <v>0</v>
      </c>
      <c r="D106" s="124">
        <f>'Gemensamma i utveckling'!P24</f>
        <v>0</v>
      </c>
      <c r="E106" s="125"/>
      <c r="F106" s="103">
        <f>'Gemensamma i utveckling'!P30</f>
        <v>0</v>
      </c>
      <c r="G106" s="125"/>
      <c r="H106" s="258">
        <f>'Gemensamma i utveckling'!P31</f>
        <v>0</v>
      </c>
      <c r="I106" s="125"/>
      <c r="J106" s="259">
        <f>'Gemensamma i utveckling'!P32</f>
        <v>0</v>
      </c>
    </row>
    <row r="107" spans="3:10" s="101" customFormat="1" ht="13.5" hidden="1" customHeight="1" outlineLevel="1" x14ac:dyDescent="0.25">
      <c r="C107" s="117">
        <f>'Gemensamma i utveckling'!Q1</f>
        <v>0</v>
      </c>
      <c r="D107" s="124">
        <f>'Gemensamma i utveckling'!Q24</f>
        <v>0</v>
      </c>
      <c r="E107" s="125"/>
      <c r="F107" s="103">
        <f>'Gemensamma i utveckling'!Q30</f>
        <v>0</v>
      </c>
      <c r="G107" s="125"/>
      <c r="H107" s="258">
        <f>'Gemensamma i utveckling'!Q31</f>
        <v>0</v>
      </c>
      <c r="I107" s="125"/>
      <c r="J107" s="259">
        <f>'Gemensamma i utveckling'!Q32</f>
        <v>0</v>
      </c>
    </row>
    <row r="108" spans="3:10" s="101" customFormat="1" ht="13.5" hidden="1" customHeight="1" outlineLevel="1" x14ac:dyDescent="0.25">
      <c r="C108" s="117">
        <f>'Gemensamma i utveckling'!R1</f>
        <v>0</v>
      </c>
      <c r="D108" s="124">
        <f>'Gemensamma i utveckling'!R24</f>
        <v>0</v>
      </c>
      <c r="E108" s="125"/>
      <c r="F108" s="103">
        <f>'Gemensamma i utveckling'!R30</f>
        <v>0</v>
      </c>
      <c r="G108" s="125"/>
      <c r="H108" s="258">
        <f>'Gemensamma i utveckling'!R31</f>
        <v>0</v>
      </c>
      <c r="I108" s="125"/>
      <c r="J108" s="259">
        <f>'Gemensamma i utveckling'!R32</f>
        <v>0</v>
      </c>
    </row>
    <row r="109" spans="3:10" s="101" customFormat="1" ht="13.5" hidden="1" customHeight="1" outlineLevel="1" x14ac:dyDescent="0.25">
      <c r="C109" s="117">
        <f>'Gemensamma i utveckling'!S1</f>
        <v>0</v>
      </c>
      <c r="D109" s="124">
        <f>'Gemensamma i utveckling'!S24</f>
        <v>0</v>
      </c>
      <c r="E109" s="125"/>
      <c r="F109" s="103">
        <f>'Gemensamma i utveckling'!S30</f>
        <v>0</v>
      </c>
      <c r="G109" s="125"/>
      <c r="H109" s="258">
        <f>'Gemensamma i utveckling'!S31</f>
        <v>0</v>
      </c>
      <c r="I109" s="125"/>
      <c r="J109" s="259">
        <f>'Gemensamma i utveckling'!S32</f>
        <v>0</v>
      </c>
    </row>
    <row r="110" spans="3:10" s="101" customFormat="1" ht="13.5" hidden="1" customHeight="1" outlineLevel="1" x14ac:dyDescent="0.25">
      <c r="C110" s="117">
        <f>'Gemensamma i utveckling'!T1</f>
        <v>0</v>
      </c>
      <c r="D110" s="124">
        <f>'Gemensamma i utveckling'!T24</f>
        <v>0</v>
      </c>
      <c r="E110" s="125"/>
      <c r="F110" s="103">
        <f>'Gemensamma i utveckling'!T30</f>
        <v>0</v>
      </c>
      <c r="G110" s="125"/>
      <c r="H110" s="258">
        <f>'Gemensamma i utveckling'!T31</f>
        <v>0</v>
      </c>
      <c r="I110" s="125"/>
      <c r="J110" s="259">
        <f>'Gemensamma i utveckling'!T32</f>
        <v>0</v>
      </c>
    </row>
    <row r="111" spans="3:10" s="101" customFormat="1" ht="13.5" hidden="1" customHeight="1" outlineLevel="1" x14ac:dyDescent="0.25">
      <c r="C111" s="117">
        <f>'Gemensamma i utveckling'!U1</f>
        <v>0</v>
      </c>
      <c r="D111" s="124">
        <f>'Gemensamma i utveckling'!U24</f>
        <v>0</v>
      </c>
      <c r="E111" s="125"/>
      <c r="F111" s="103">
        <f>'Gemensamma i utveckling'!U30</f>
        <v>0</v>
      </c>
      <c r="G111" s="125"/>
      <c r="H111" s="258">
        <f>'Gemensamma i utveckling'!U31</f>
        <v>0</v>
      </c>
      <c r="I111" s="125"/>
      <c r="J111" s="259">
        <f>'Gemensamma i utveckling'!U32</f>
        <v>0</v>
      </c>
    </row>
    <row r="112" spans="3:10" s="101" customFormat="1" ht="13.5" hidden="1" customHeight="1" outlineLevel="1" x14ac:dyDescent="0.25">
      <c r="C112" s="117">
        <f>'Gemensamma i utveckling'!V1</f>
        <v>0</v>
      </c>
      <c r="D112" s="124">
        <f>'Gemensamma i utveckling'!V24</f>
        <v>0</v>
      </c>
      <c r="E112" s="125"/>
      <c r="F112" s="103">
        <f>'Gemensamma i utveckling'!V30</f>
        <v>0</v>
      </c>
      <c r="G112" s="125"/>
      <c r="H112" s="258">
        <f>'Gemensamma i utveckling'!V31</f>
        <v>0</v>
      </c>
      <c r="I112" s="125"/>
      <c r="J112" s="259">
        <f>'Gemensamma i utveckling'!V32</f>
        <v>0</v>
      </c>
    </row>
    <row r="113" spans="3:10" ht="13.5" hidden="1" customHeight="1" outlineLevel="1" thickBot="1" x14ac:dyDescent="0.3">
      <c r="C113" s="127">
        <f>'Gemensamma i utveckling'!W1</f>
        <v>0</v>
      </c>
      <c r="D113" s="128">
        <f>'Gemensamma i utveckling'!W24</f>
        <v>0</v>
      </c>
      <c r="E113" s="129"/>
      <c r="F113" s="104">
        <f>'Gemensamma i utveckling'!W30</f>
        <v>0</v>
      </c>
      <c r="G113" s="129"/>
      <c r="H113" s="261">
        <f>'Gemensamma i utveckling'!W31</f>
        <v>0</v>
      </c>
      <c r="I113" s="129"/>
      <c r="J113" s="262">
        <f>'Gemensamma i utveckling'!W32</f>
        <v>0</v>
      </c>
    </row>
    <row r="114" spans="3:10" hidden="1" outlineLevel="1" x14ac:dyDescent="0.25">
      <c r="C114" s="125"/>
      <c r="D114" s="124"/>
      <c r="E114" s="125"/>
      <c r="F114" s="125"/>
      <c r="G114" s="125"/>
      <c r="H114" s="125"/>
      <c r="I114" s="125"/>
      <c r="J114" s="125"/>
    </row>
    <row r="115" spans="3:10" ht="15.75" collapsed="1" thickBot="1" x14ac:dyDescent="0.3">
      <c r="C115" s="131"/>
      <c r="D115" s="131"/>
      <c r="E115" s="131"/>
      <c r="F115" s="131"/>
      <c r="G115" s="131"/>
      <c r="H115" s="131"/>
      <c r="I115" s="131"/>
      <c r="J115" s="131"/>
    </row>
    <row r="116" spans="3:10" ht="21" x14ac:dyDescent="0.25">
      <c r="C116" s="118" t="s">
        <v>63</v>
      </c>
      <c r="D116" s="119">
        <f>SUM(D117:D145)</f>
        <v>232765.35054222963</v>
      </c>
      <c r="E116" s="120"/>
      <c r="F116" s="120" t="s">
        <v>43</v>
      </c>
      <c r="G116" s="120"/>
      <c r="H116" s="120"/>
      <c r="I116" s="120"/>
      <c r="J116" s="133"/>
    </row>
    <row r="117" spans="3:10" hidden="1" outlineLevel="1" x14ac:dyDescent="0.25">
      <c r="C117" s="117" t="str">
        <f>'Valbara i utveckling'!F1</f>
        <v>Terminologi- tjänst NY!</v>
      </c>
      <c r="D117" s="124">
        <f>'Valbara i utveckling'!F24</f>
        <v>232765.35054222963</v>
      </c>
      <c r="E117" s="125"/>
      <c r="F117" s="125" t="str">
        <f>'Valbara i utveckling'!F30</f>
        <v>Kvartal förskott</v>
      </c>
      <c r="G117" s="125"/>
      <c r="H117" s="125" t="str">
        <f>'Valbara i utveckling'!F31</f>
        <v>Dec,Mar,Jun,Sep</v>
      </c>
      <c r="I117" s="125"/>
      <c r="J117" s="126">
        <f>'Valbara i utveckling'!F32</f>
        <v>0</v>
      </c>
    </row>
    <row r="118" spans="3:10" hidden="1" outlineLevel="1" x14ac:dyDescent="0.25">
      <c r="C118" s="117" t="str">
        <f>'Valbara i utveckling'!J1</f>
        <v xml:space="preserve"> Verksamhetsstöd 1177 Vårdguiden på telefon</v>
      </c>
      <c r="D118" s="124">
        <f>'Valbara i utveckling'!J24</f>
        <v>0</v>
      </c>
      <c r="E118" s="125"/>
      <c r="F118" s="125" t="str">
        <f>'Valbara i utveckling'!J30</f>
        <v>Kvartal förskott</v>
      </c>
      <c r="G118" s="125"/>
      <c r="H118" s="125" t="str">
        <f>'Valbara i utveckling'!J31</f>
        <v>Dec,Mar,Jun,Sep</v>
      </c>
      <c r="I118" s="125"/>
      <c r="J118" s="137">
        <f>'Valbara i utveckling'!J32</f>
        <v>0</v>
      </c>
    </row>
    <row r="119" spans="3:10" hidden="1" outlineLevel="1" x14ac:dyDescent="0.25">
      <c r="C119" s="117" t="str">
        <f>'Valbara i utveckling'!N1</f>
        <v>Statistiktjänst export</v>
      </c>
      <c r="D119" s="124">
        <f>'Valbara i utveckling'!N24</f>
        <v>0</v>
      </c>
      <c r="E119" s="125"/>
      <c r="F119" s="125" t="str">
        <f>'Valbara i utveckling'!N30</f>
        <v>Kvartal förskott</v>
      </c>
      <c r="G119" s="125"/>
      <c r="H119" s="125" t="str">
        <f>'Valbara i utveckling'!N31</f>
        <v>Dec,Mar,Jun,Sep</v>
      </c>
      <c r="I119" s="125"/>
      <c r="J119" s="137" t="str">
        <f>'Valbara i utveckling'!N32</f>
        <v>I förvaltning Q2-23</v>
      </c>
    </row>
    <row r="120" spans="3:10" hidden="1" outlineLevel="1" x14ac:dyDescent="0.25">
      <c r="C120" s="117" t="str">
        <f>'Valbara i utveckling'!R1</f>
        <v>Utvidgning Underskriftstjänst</v>
      </c>
      <c r="D120" s="124">
        <f>'Valbara i utveckling'!R24</f>
        <v>0</v>
      </c>
      <c r="E120" s="125"/>
      <c r="F120" s="125" t="str">
        <f>'Valbara i utveckling'!R30</f>
        <v>Väntar avsiktsförklaring</v>
      </c>
      <c r="G120" s="125"/>
      <c r="H120" s="125">
        <f>'Valbara i utveckling'!R31</f>
        <v>0</v>
      </c>
      <c r="I120" s="125"/>
      <c r="J120" s="137">
        <f>'Valbara i utveckling'!R32</f>
        <v>0</v>
      </c>
    </row>
    <row r="121" spans="3:10" hidden="1" outlineLevel="1" x14ac:dyDescent="0.25">
      <c r="C121" s="117" t="str">
        <f>'Valbara i utveckling'!V1</f>
        <v>ViSam</v>
      </c>
      <c r="D121" s="124">
        <f>'Valbara i utveckling'!V24</f>
        <v>0</v>
      </c>
      <c r="E121" s="125"/>
      <c r="F121" s="103" t="str">
        <f>'Valbara i utveckling'!V30</f>
        <v>Väntar avsiktsförklaring</v>
      </c>
      <c r="G121" s="125"/>
      <c r="H121" s="103">
        <f>'Valbara i utveckling'!V31</f>
        <v>0</v>
      </c>
      <c r="I121" s="125"/>
      <c r="J121" s="137">
        <f>'Valbara i utveckling'!V32</f>
        <v>0</v>
      </c>
    </row>
    <row r="122" spans="3:10" hidden="1" outlineLevel="1" x14ac:dyDescent="0.25">
      <c r="C122" s="117" t="str">
        <f>'Valbara i utveckling'!Z1</f>
        <v>Symtombedömning och hänvisning plattform</v>
      </c>
      <c r="D122" s="124">
        <f>'Valbara i utveckling'!Z24</f>
        <v>0</v>
      </c>
      <c r="E122" s="125"/>
      <c r="F122" s="124" t="str">
        <f>'Valbara i utveckling'!Z30</f>
        <v>Faktureras ej 2023</v>
      </c>
      <c r="G122" s="125"/>
      <c r="H122" s="125">
        <f>'Valbara i utveckling'!Z31</f>
        <v>0</v>
      </c>
      <c r="I122" s="125"/>
      <c r="J122" s="137">
        <f>'Valbara i utveckling'!Z32</f>
        <v>0</v>
      </c>
    </row>
    <row r="123" spans="3:10" hidden="1" outlineLevel="1" x14ac:dyDescent="0.25">
      <c r="C123" s="117">
        <f>'Valbara i utveckling'!AD1</f>
        <v>0</v>
      </c>
      <c r="D123" s="124">
        <f>'Valbara i utveckling'!AD24</f>
        <v>0</v>
      </c>
      <c r="E123" s="125"/>
      <c r="F123" s="125">
        <f>'Valbara i utveckling'!AD30</f>
        <v>0</v>
      </c>
      <c r="G123" s="125"/>
      <c r="H123" s="125">
        <f>'Valbara i utveckling'!AD31</f>
        <v>0</v>
      </c>
      <c r="I123" s="125"/>
      <c r="J123" s="137">
        <f>'Valbara i utveckling'!AD32</f>
        <v>0</v>
      </c>
    </row>
    <row r="124" spans="3:10" hidden="1" outlineLevel="1" x14ac:dyDescent="0.25">
      <c r="C124" s="117">
        <f>'Valbara i utveckling'!AH1</f>
        <v>0</v>
      </c>
      <c r="D124" s="124">
        <f>'Valbara i utveckling'!AH24</f>
        <v>0</v>
      </c>
      <c r="E124" s="125"/>
      <c r="F124" s="125">
        <f>'Valbara i utveckling'!AH30</f>
        <v>0</v>
      </c>
      <c r="G124" s="125"/>
      <c r="H124" s="125">
        <f>'Valbara i utveckling'!AH31</f>
        <v>0</v>
      </c>
      <c r="I124" s="125"/>
      <c r="J124" s="137">
        <f>'Valbara i utveckling'!AH32</f>
        <v>0</v>
      </c>
    </row>
    <row r="125" spans="3:10" hidden="1" outlineLevel="1" x14ac:dyDescent="0.25">
      <c r="C125" s="117">
        <f>'Valbara i utveckling'!AL1</f>
        <v>0</v>
      </c>
      <c r="D125" s="124">
        <f>'Valbara i utveckling'!AL24</f>
        <v>0</v>
      </c>
      <c r="E125" s="125"/>
      <c r="F125" s="125">
        <f>'Valbara i utveckling'!AL30</f>
        <v>0</v>
      </c>
      <c r="G125" s="125"/>
      <c r="H125" s="125">
        <f>'Valbara i utveckling'!AL31</f>
        <v>0</v>
      </c>
      <c r="I125" s="125"/>
      <c r="J125" s="125">
        <f>'Valbara i utveckling'!AL32</f>
        <v>0</v>
      </c>
    </row>
    <row r="126" spans="3:10" hidden="1" outlineLevel="1" x14ac:dyDescent="0.25">
      <c r="C126" s="117">
        <f>'Valbara i utveckling'!AP1</f>
        <v>0</v>
      </c>
      <c r="D126" s="124">
        <f>'Valbara i utveckling'!AP24</f>
        <v>0</v>
      </c>
      <c r="E126" s="125"/>
      <c r="F126" s="125">
        <f>'Valbara i utveckling'!AP30</f>
        <v>0</v>
      </c>
      <c r="G126" s="125"/>
      <c r="H126" s="125">
        <f>'Valbara i utveckling'!AP31</f>
        <v>0</v>
      </c>
      <c r="I126" s="125"/>
      <c r="J126" s="137">
        <f>'Valbara i utveckling'!AP32</f>
        <v>0</v>
      </c>
    </row>
    <row r="127" spans="3:10" hidden="1" outlineLevel="1" x14ac:dyDescent="0.25">
      <c r="C127" s="117">
        <f>'Valbara i utveckling'!AT1</f>
        <v>0</v>
      </c>
      <c r="D127" s="124">
        <f>'Valbara i utveckling'!AT24</f>
        <v>0</v>
      </c>
      <c r="E127" s="125"/>
      <c r="F127" s="125">
        <f>'Valbara i utveckling'!AT30</f>
        <v>0</v>
      </c>
      <c r="G127" s="125"/>
      <c r="H127" s="125">
        <f>'Valbara i utveckling'!AT31</f>
        <v>0</v>
      </c>
      <c r="I127" s="125"/>
      <c r="J127" s="137">
        <f>'Valbara i utveckling'!AT32</f>
        <v>0</v>
      </c>
    </row>
    <row r="128" spans="3:10" hidden="1" outlineLevel="1" x14ac:dyDescent="0.25">
      <c r="C128" s="117">
        <f>'Valbara i utveckling'!AX1</f>
        <v>0</v>
      </c>
      <c r="D128" s="124">
        <f>'Valbara i utveckling'!AX24</f>
        <v>0</v>
      </c>
      <c r="E128" s="125"/>
      <c r="F128" s="125">
        <f>'Valbara i utveckling'!AX30</f>
        <v>0</v>
      </c>
      <c r="G128" s="125"/>
      <c r="H128" s="125">
        <f>'Valbara i utveckling'!AX31</f>
        <v>0</v>
      </c>
      <c r="I128" s="125"/>
      <c r="J128" s="137">
        <f>'Valbara i utveckling'!AX32</f>
        <v>0</v>
      </c>
    </row>
    <row r="129" spans="3:10" hidden="1" outlineLevel="1" x14ac:dyDescent="0.25">
      <c r="C129" s="117">
        <f>'Valbara i utveckling'!BB1</f>
        <v>0</v>
      </c>
      <c r="D129" s="124">
        <f>'Valbara i utveckling'!BB24</f>
        <v>0</v>
      </c>
      <c r="E129" s="125"/>
      <c r="F129" s="125">
        <f>'Valbara i utveckling'!BB30</f>
        <v>0</v>
      </c>
      <c r="G129" s="125"/>
      <c r="H129" s="125">
        <f>'Valbara i utveckling'!BB31</f>
        <v>0</v>
      </c>
      <c r="I129" s="125"/>
      <c r="J129" s="137">
        <f>'Valbara i utveckling'!BB32</f>
        <v>0</v>
      </c>
    </row>
    <row r="130" spans="3:10" hidden="1" outlineLevel="1" x14ac:dyDescent="0.25">
      <c r="C130" s="117">
        <f>'Valbara i utveckling'!BF1</f>
        <v>0</v>
      </c>
      <c r="D130" s="124">
        <f>'Valbara i utveckling'!BF24</f>
        <v>0</v>
      </c>
      <c r="E130" s="125"/>
      <c r="F130" s="125">
        <f>'Valbara i utveckling'!BF30</f>
        <v>0</v>
      </c>
      <c r="G130" s="125"/>
      <c r="H130" s="125">
        <f>'Valbara i utveckling'!BF31</f>
        <v>0</v>
      </c>
      <c r="I130" s="125"/>
      <c r="J130" s="137">
        <f>'Valbara i utveckling'!BF32</f>
        <v>0</v>
      </c>
    </row>
    <row r="131" spans="3:10" ht="15" hidden="1" customHeight="1" outlineLevel="1" x14ac:dyDescent="0.25">
      <c r="C131" s="117">
        <f>'Valbara i utveckling'!BJ1</f>
        <v>0</v>
      </c>
      <c r="D131" s="124">
        <f>'Valbara i utveckling'!BJ24</f>
        <v>0</v>
      </c>
      <c r="E131" s="125"/>
      <c r="F131" s="125">
        <f>'Valbara i utveckling'!BJ30</f>
        <v>0</v>
      </c>
      <c r="G131" s="125"/>
      <c r="H131" s="125">
        <f>'Valbara i utveckling'!BJ31</f>
        <v>0</v>
      </c>
      <c r="I131" s="125"/>
      <c r="J131" s="137">
        <f>'Valbara i utveckling'!BJ32</f>
        <v>0</v>
      </c>
    </row>
    <row r="132" spans="3:10" ht="15" hidden="1" customHeight="1" outlineLevel="1" x14ac:dyDescent="0.25">
      <c r="C132" s="117">
        <f>'Valbara i utveckling'!BN1</f>
        <v>0</v>
      </c>
      <c r="D132" s="124">
        <f>'Valbara i utveckling'!BN24</f>
        <v>0</v>
      </c>
      <c r="E132" s="125"/>
      <c r="F132" s="125">
        <f>'Valbara i utveckling'!BN30</f>
        <v>0</v>
      </c>
      <c r="G132" s="125"/>
      <c r="H132" s="125">
        <f>'Valbara i utveckling'!BN31</f>
        <v>0</v>
      </c>
      <c r="I132" s="125"/>
      <c r="J132" s="137">
        <f>'Valbara i utveckling'!BN32</f>
        <v>0</v>
      </c>
    </row>
    <row r="133" spans="3:10" ht="15" hidden="1" customHeight="1" outlineLevel="1" x14ac:dyDescent="0.25">
      <c r="C133" s="117">
        <f>'Valbara i utveckling'!BR1</f>
        <v>0</v>
      </c>
      <c r="D133" s="124">
        <f>'Valbara i utveckling'!BR24</f>
        <v>0</v>
      </c>
      <c r="E133" s="125"/>
      <c r="F133" s="125">
        <f>'Valbara i utveckling'!BR30</f>
        <v>0</v>
      </c>
      <c r="G133" s="125"/>
      <c r="H133" s="125">
        <f>'Valbara i utveckling'!BR31</f>
        <v>0</v>
      </c>
      <c r="I133" s="125"/>
      <c r="J133" s="126">
        <f>'Valbara i utveckling'!BR32</f>
        <v>0</v>
      </c>
    </row>
    <row r="134" spans="3:10" ht="15" hidden="1" customHeight="1" outlineLevel="1" x14ac:dyDescent="0.25">
      <c r="C134" s="117">
        <f>'Valbara i utveckling'!BV1</f>
        <v>0</v>
      </c>
      <c r="D134" s="124">
        <f>'Valbara i utveckling'!BV24</f>
        <v>0</v>
      </c>
      <c r="E134" s="125"/>
      <c r="F134" s="125">
        <f>'Valbara i utveckling'!BV30</f>
        <v>0</v>
      </c>
      <c r="G134" s="125"/>
      <c r="H134" s="125">
        <f>'Valbara i utveckling'!BV31</f>
        <v>0</v>
      </c>
      <c r="I134" s="125"/>
      <c r="J134" s="126">
        <f>'Valbara i utveckling'!BV32</f>
        <v>0</v>
      </c>
    </row>
    <row r="135" spans="3:10" ht="15" hidden="1" customHeight="1" outlineLevel="1" x14ac:dyDescent="0.25">
      <c r="C135" s="117">
        <f>'Valbara i utveckling'!BZ1</f>
        <v>0</v>
      </c>
      <c r="D135" s="124">
        <f>'Valbara i utveckling'!BZ24</f>
        <v>0</v>
      </c>
      <c r="E135" s="125"/>
      <c r="F135" s="125">
        <f>'Valbara i utveckling'!BZ30</f>
        <v>0</v>
      </c>
      <c r="G135" s="125"/>
      <c r="H135" s="125">
        <f>'Valbara i utveckling'!BZ31</f>
        <v>0</v>
      </c>
      <c r="I135" s="125"/>
      <c r="J135" s="126">
        <f>'Valbara i utveckling'!BZ32</f>
        <v>0</v>
      </c>
    </row>
    <row r="136" spans="3:10" ht="15" hidden="1" customHeight="1" outlineLevel="1" x14ac:dyDescent="0.25">
      <c r="C136" s="263">
        <f>'Valbara i utveckling'!CD1</f>
        <v>0</v>
      </c>
      <c r="D136" s="124">
        <f>'Valbara i utveckling'!CD24</f>
        <v>0</v>
      </c>
      <c r="E136" s="95"/>
      <c r="F136" s="95">
        <f>'Valbara i utveckling'!CD30</f>
        <v>0</v>
      </c>
      <c r="G136" s="95"/>
      <c r="H136" s="95">
        <f>'Valbara i utveckling'!CD31</f>
        <v>0</v>
      </c>
      <c r="I136" s="95"/>
      <c r="J136" s="264">
        <f>'Valbara i utveckling'!CD32</f>
        <v>0</v>
      </c>
    </row>
    <row r="137" spans="3:10" ht="15" hidden="1" customHeight="1" outlineLevel="1" x14ac:dyDescent="0.25">
      <c r="C137" s="263">
        <f>'Valbara i utveckling'!CH1</f>
        <v>0</v>
      </c>
      <c r="D137" s="124">
        <f>'Valbara i utveckling'!CH24</f>
        <v>0</v>
      </c>
      <c r="E137" s="95"/>
      <c r="F137" s="95">
        <f>'Valbara i utveckling'!CH30</f>
        <v>0</v>
      </c>
      <c r="G137" s="95"/>
      <c r="H137" s="95">
        <f>'Valbara i utveckling'!CH31</f>
        <v>0</v>
      </c>
      <c r="I137" s="95"/>
      <c r="J137" s="264">
        <f>'Valbara i utveckling'!CH32</f>
        <v>0</v>
      </c>
    </row>
    <row r="138" spans="3:10" ht="15" hidden="1" customHeight="1" outlineLevel="1" x14ac:dyDescent="0.25">
      <c r="C138" s="263">
        <f>'Valbara i utveckling'!CL1</f>
        <v>0</v>
      </c>
      <c r="D138" s="124">
        <f>'Valbara i utveckling'!CL24</f>
        <v>0</v>
      </c>
      <c r="E138" s="95"/>
      <c r="F138" s="95">
        <f>'Valbara i utveckling'!CL30</f>
        <v>0</v>
      </c>
      <c r="G138" s="95"/>
      <c r="H138" s="95">
        <f>'Valbara i utveckling'!CL31</f>
        <v>0</v>
      </c>
      <c r="I138" s="95"/>
      <c r="J138" s="264">
        <f>'Valbara i utveckling'!CL32</f>
        <v>0</v>
      </c>
    </row>
    <row r="139" spans="3:10" ht="15" hidden="1" customHeight="1" outlineLevel="1" x14ac:dyDescent="0.25">
      <c r="C139" s="263">
        <f>'Valbara i utveckling'!CP1</f>
        <v>0</v>
      </c>
      <c r="D139" s="124">
        <f>'Valbara i utveckling'!CP24</f>
        <v>0</v>
      </c>
      <c r="E139" s="95"/>
      <c r="F139" s="95">
        <f>'Valbara i utveckling'!CP30</f>
        <v>0</v>
      </c>
      <c r="G139" s="95"/>
      <c r="H139" s="95">
        <f>'Valbara i utveckling'!CP31</f>
        <v>0</v>
      </c>
      <c r="I139" s="95"/>
      <c r="J139" s="264">
        <f>'Valbara i utveckling'!CP32</f>
        <v>0</v>
      </c>
    </row>
    <row r="140" spans="3:10" ht="15" hidden="1" customHeight="1" outlineLevel="1" x14ac:dyDescent="0.25">
      <c r="C140" s="263">
        <f>'Valbara i utveckling'!CT1</f>
        <v>0</v>
      </c>
      <c r="D140" s="124">
        <f>'Valbara i utveckling'!CT24</f>
        <v>0</v>
      </c>
      <c r="E140" s="95"/>
      <c r="F140" s="95">
        <f>'Valbara i utveckling'!CT30</f>
        <v>0</v>
      </c>
      <c r="G140" s="95"/>
      <c r="H140" s="95">
        <f>'Valbara i utveckling'!CT31</f>
        <v>0</v>
      </c>
      <c r="I140" s="95"/>
      <c r="J140" s="264">
        <f>'Valbara i utveckling'!CT32</f>
        <v>0</v>
      </c>
    </row>
    <row r="141" spans="3:10" ht="15" hidden="1" customHeight="1" outlineLevel="1" x14ac:dyDescent="0.25">
      <c r="C141" s="263">
        <f>'Valbara i utveckling'!CX1</f>
        <v>0</v>
      </c>
      <c r="D141" s="124">
        <f>'Valbara i utveckling'!CX24</f>
        <v>0</v>
      </c>
      <c r="E141" s="95"/>
      <c r="F141" s="95">
        <f>'Valbara i utveckling'!CX30</f>
        <v>0</v>
      </c>
      <c r="G141" s="95"/>
      <c r="H141" s="95">
        <f>'Valbara i utveckling'!CX31</f>
        <v>0</v>
      </c>
      <c r="I141" s="95"/>
      <c r="J141" s="264">
        <f>'Valbara i utveckling'!CX32</f>
        <v>0</v>
      </c>
    </row>
    <row r="142" spans="3:10" ht="15" hidden="1" customHeight="1" outlineLevel="1" x14ac:dyDescent="0.25">
      <c r="C142" s="263">
        <f>'Valbara i utveckling'!DB1</f>
        <v>0</v>
      </c>
      <c r="D142" s="124">
        <f>'Valbara i utveckling'!DB24</f>
        <v>0</v>
      </c>
      <c r="E142" s="95"/>
      <c r="F142" s="95">
        <f>'Valbara i utveckling'!DB30</f>
        <v>0</v>
      </c>
      <c r="G142" s="95"/>
      <c r="H142" s="95">
        <f>'Valbara i utveckling'!DB31</f>
        <v>0</v>
      </c>
      <c r="I142" s="95"/>
      <c r="J142" s="264">
        <f>'Valbara i utveckling'!DB32</f>
        <v>0</v>
      </c>
    </row>
    <row r="143" spans="3:10" ht="15" hidden="1" customHeight="1" outlineLevel="1" x14ac:dyDescent="0.25">
      <c r="C143" s="263">
        <f>'Valbara i utveckling'!DF1</f>
        <v>0</v>
      </c>
      <c r="D143" s="124">
        <f>'Valbara i utveckling'!DF24</f>
        <v>0</v>
      </c>
      <c r="E143" s="95"/>
      <c r="F143" s="95">
        <f>'Valbara i utveckling'!DF30</f>
        <v>0</v>
      </c>
      <c r="G143" s="95"/>
      <c r="H143" s="95">
        <f>'Valbara i utveckling'!DF31</f>
        <v>0</v>
      </c>
      <c r="I143" s="95"/>
      <c r="J143" s="264">
        <f>'Valbara i utveckling'!DF32</f>
        <v>0</v>
      </c>
    </row>
    <row r="144" spans="3:10" ht="15" hidden="1" customHeight="1" outlineLevel="1" x14ac:dyDescent="0.25">
      <c r="C144" s="263">
        <f>'Valbara i utveckling'!DJ1</f>
        <v>0</v>
      </c>
      <c r="D144" s="124">
        <f>'Valbara i utveckling'!DJ24</f>
        <v>0</v>
      </c>
      <c r="E144" s="95"/>
      <c r="F144" s="95">
        <f>'Valbara i utveckling'!DJ30</f>
        <v>0</v>
      </c>
      <c r="G144" s="95"/>
      <c r="H144" s="95">
        <f>'Valbara i utveckling'!DJ31</f>
        <v>0</v>
      </c>
      <c r="I144" s="95"/>
      <c r="J144" s="264">
        <f>'Valbara i utveckling'!DJ32</f>
        <v>0</v>
      </c>
    </row>
    <row r="145" spans="3:10" ht="15" hidden="1" customHeight="1" outlineLevel="1" thickBot="1" x14ac:dyDescent="0.3">
      <c r="C145" s="265">
        <f>'Valbara i utveckling'!DN1</f>
        <v>0</v>
      </c>
      <c r="D145" s="128">
        <f>'Valbara i utveckling'!DN24</f>
        <v>0</v>
      </c>
      <c r="E145" s="266"/>
      <c r="F145" s="266">
        <f>'Valbara i utveckling'!DN30</f>
        <v>0</v>
      </c>
      <c r="G145" s="266"/>
      <c r="H145" s="266">
        <f>'Valbara i utveckling'!DN31</f>
        <v>0</v>
      </c>
      <c r="I145" s="266"/>
      <c r="J145" s="267">
        <f>'Valbara i utveckling'!DN32</f>
        <v>0</v>
      </c>
    </row>
    <row r="146" spans="3:10" hidden="1" outlineLevel="1" x14ac:dyDescent="0.25">
      <c r="C146" s="131"/>
      <c r="D146" s="131"/>
      <c r="E146" s="131"/>
      <c r="F146" s="131"/>
      <c r="G146" s="131"/>
      <c r="H146" s="131"/>
      <c r="I146" s="131"/>
      <c r="J146" s="131"/>
    </row>
    <row r="147" spans="3:10" collapsed="1" x14ac:dyDescent="0.25">
      <c r="C147" s="131"/>
      <c r="D147" s="131"/>
      <c r="E147" s="131"/>
      <c r="F147" s="131"/>
      <c r="G147" s="131"/>
      <c r="H147" s="131"/>
      <c r="I147" s="131"/>
      <c r="J147" s="131"/>
    </row>
  </sheetData>
  <mergeCells count="3">
    <mergeCell ref="C2:J2"/>
    <mergeCell ref="A3:A7"/>
    <mergeCell ref="C3:J3"/>
  </mergeCells>
  <conditionalFormatting sqref="D8:D40">
    <cfRule type="cellIs" dxfId="13" priority="7" operator="equal">
      <formula>0</formula>
    </cfRule>
  </conditionalFormatting>
  <conditionalFormatting sqref="D41:D54">
    <cfRule type="cellIs" dxfId="12" priority="1" operator="equal">
      <formula>0</formula>
    </cfRule>
  </conditionalFormatting>
  <conditionalFormatting sqref="D55">
    <cfRule type="cellIs" dxfId="11" priority="2" operator="equal">
      <formula>0</formula>
    </cfRule>
  </conditionalFormatting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007A37-30FB-4422-9166-F5E68FF4555A}">
  <sheetPr>
    <tabColor rgb="FF92D050"/>
  </sheetPr>
  <dimension ref="A1:K147"/>
  <sheetViews>
    <sheetView showZeros="0" workbookViewId="0">
      <selection activeCell="F87" sqref="F87"/>
    </sheetView>
  </sheetViews>
  <sheetFormatPr defaultRowHeight="15" outlineLevelRow="1" x14ac:dyDescent="0.25"/>
  <cols>
    <col min="1" max="1" width="21" customWidth="1"/>
    <col min="3" max="3" width="44.85546875" bestFit="1" customWidth="1"/>
    <col min="4" max="4" width="26.140625" customWidth="1"/>
    <col min="6" max="6" width="28.85546875" customWidth="1"/>
    <col min="7" max="7" width="5.28515625" customWidth="1"/>
    <col min="8" max="8" width="21.7109375" bestFit="1" customWidth="1"/>
    <col min="9" max="9" width="4.7109375" customWidth="1"/>
    <col min="10" max="10" width="24.28515625" bestFit="1" customWidth="1"/>
    <col min="11" max="11" width="4.7109375" customWidth="1"/>
  </cols>
  <sheetData>
    <row r="1" spans="1:11" ht="40.700000000000003" customHeight="1" thickBot="1" x14ac:dyDescent="0.55000000000000004">
      <c r="C1" s="60" t="str">
        <f>'Gemensamma Tjänster'!B26</f>
        <v>Region Västernorrland</v>
      </c>
    </row>
    <row r="2" spans="1:11" ht="92.25" customHeight="1" x14ac:dyDescent="0.4">
      <c r="C2" s="341" t="s">
        <v>64</v>
      </c>
      <c r="D2" s="342"/>
      <c r="E2" s="342"/>
      <c r="F2" s="342"/>
      <c r="G2" s="342"/>
      <c r="H2" s="342"/>
      <c r="I2" s="342"/>
      <c r="J2" s="343"/>
    </row>
    <row r="3" spans="1:11" ht="21.75" customHeight="1" thickBot="1" x14ac:dyDescent="0.3">
      <c r="A3" s="347" t="s">
        <v>45</v>
      </c>
      <c r="C3" s="344" t="s">
        <v>46</v>
      </c>
      <c r="D3" s="345"/>
      <c r="E3" s="345"/>
      <c r="F3" s="345"/>
      <c r="G3" s="345"/>
      <c r="H3" s="345"/>
      <c r="I3" s="345"/>
      <c r="J3" s="346"/>
    </row>
    <row r="4" spans="1:11" x14ac:dyDescent="0.25">
      <c r="A4" s="347"/>
    </row>
    <row r="5" spans="1:11" ht="15.75" x14ac:dyDescent="0.25">
      <c r="A5" s="347"/>
      <c r="D5" s="53" t="s">
        <v>198</v>
      </c>
      <c r="E5" s="58"/>
      <c r="F5" s="53"/>
      <c r="G5" s="53"/>
      <c r="H5" s="59"/>
      <c r="I5" s="53"/>
      <c r="J5" s="53"/>
      <c r="K5" s="7"/>
    </row>
    <row r="6" spans="1:11" ht="15.75" thickBot="1" x14ac:dyDescent="0.3">
      <c r="A6" s="347"/>
    </row>
    <row r="7" spans="1:11" ht="30" x14ac:dyDescent="0.25">
      <c r="A7" s="347"/>
      <c r="C7" s="118" t="s">
        <v>34</v>
      </c>
      <c r="D7" s="119">
        <f>SUM(D8:D55)</f>
        <v>14916795.428126492</v>
      </c>
      <c r="E7" s="120"/>
      <c r="F7" s="121" t="s">
        <v>40</v>
      </c>
      <c r="G7" s="121"/>
      <c r="H7" s="106" t="s">
        <v>41</v>
      </c>
      <c r="I7" s="122"/>
      <c r="J7" s="123" t="s">
        <v>50</v>
      </c>
      <c r="K7" s="54"/>
    </row>
    <row r="8" spans="1:11" ht="15" hidden="1" customHeight="1" outlineLevel="1" x14ac:dyDescent="0.25">
      <c r="C8" s="117" t="str">
        <f>'Gemensamma Tjänster'!E2</f>
        <v>Identifierings-tjänster SITHS</v>
      </c>
      <c r="D8" s="124">
        <f>'Gemensamma Tjänster'!E26</f>
        <v>975179.05782551377</v>
      </c>
      <c r="E8" s="125"/>
      <c r="F8" s="103" t="str">
        <f>'Gemensamma Tjänster'!E31</f>
        <v>Kvartal förskott</v>
      </c>
      <c r="G8" s="125"/>
      <c r="H8" s="103" t="str">
        <f>'Gemensamma Tjänster'!E32</f>
        <v>Dec,Mar,Jun,Sep</v>
      </c>
      <c r="I8" s="125"/>
      <c r="J8" s="126" t="str">
        <f>'Gemensamma Tjänster'!E33</f>
        <v xml:space="preserve"> -</v>
      </c>
    </row>
    <row r="9" spans="1:11" ht="15" hidden="1" customHeight="1" outlineLevel="1" x14ac:dyDescent="0.25">
      <c r="C9" s="117" t="str">
        <f>'Gemensamma Tjänster'!F2</f>
        <v>Katalogtjänster HSA</v>
      </c>
      <c r="D9" s="124">
        <f>'Gemensamma Tjänster'!F26</f>
        <v>136141.66198306592</v>
      </c>
      <c r="E9" s="125"/>
      <c r="F9" s="103" t="str">
        <f>'Gemensamma Tjänster'!F31</f>
        <v>Kvartal förskott</v>
      </c>
      <c r="G9" s="125"/>
      <c r="H9" s="103" t="str">
        <f>'Gemensamma Tjänster'!F32</f>
        <v>Dec,Mar,Jun,Sep</v>
      </c>
      <c r="I9" s="125"/>
      <c r="J9" s="126" t="str">
        <f>'Gemensamma Tjänster'!F33</f>
        <v xml:space="preserve"> -</v>
      </c>
    </row>
    <row r="10" spans="1:11" ht="15" hidden="1" customHeight="1" outlineLevel="1" x14ac:dyDescent="0.25">
      <c r="C10" s="117" t="str">
        <f>'Gemensamma Tjänster'!G2</f>
        <v>Kommunikations-tjänster Sjunet</v>
      </c>
      <c r="D10" s="124">
        <f>'Gemensamma Tjänster'!G26</f>
        <v>43237.626367959732</v>
      </c>
      <c r="E10" s="125"/>
      <c r="F10" s="103" t="str">
        <f>'Gemensamma Tjänster'!G31</f>
        <v>Kvartal förskott</v>
      </c>
      <c r="G10" s="125"/>
      <c r="H10" s="103" t="str">
        <f>'Gemensamma Tjänster'!G32</f>
        <v>Dec,Mar,Jun,Sep</v>
      </c>
      <c r="I10" s="125"/>
      <c r="J10" s="126" t="str">
        <f>'Gemensamma Tjänster'!G33</f>
        <v xml:space="preserve"> -</v>
      </c>
    </row>
    <row r="11" spans="1:11" ht="15" hidden="1" customHeight="1" outlineLevel="1" x14ac:dyDescent="0.25">
      <c r="C11" s="117" t="str">
        <f>'Gemensamma Tjänster'!H2</f>
        <v>Säkerhetstjänster</v>
      </c>
      <c r="D11" s="124">
        <f>'Gemensamma Tjänster'!H26</f>
        <v>157725.66226336788</v>
      </c>
      <c r="E11" s="125"/>
      <c r="F11" s="103" t="str">
        <f>'Gemensamma Tjänster'!H31</f>
        <v>Kvartal förskott</v>
      </c>
      <c r="G11" s="125"/>
      <c r="H11" s="103" t="str">
        <f>'Gemensamma Tjänster'!H32</f>
        <v>Dec,Mar,Jun,Sep</v>
      </c>
      <c r="I11" s="125"/>
      <c r="J11" s="126" t="str">
        <f>'Gemensamma Tjänster'!H33</f>
        <v xml:space="preserve"> -</v>
      </c>
    </row>
    <row r="12" spans="1:11" ht="15" hidden="1" customHeight="1" outlineLevel="1" x14ac:dyDescent="0.25">
      <c r="C12" s="117" t="str">
        <f>'Gemensamma Tjänster'!I2</f>
        <v>1177 Vårdguidens e-tjänster</v>
      </c>
      <c r="D12" s="124">
        <f>'Gemensamma Tjänster'!I26</f>
        <v>1849655.9896120704</v>
      </c>
      <c r="E12" s="125"/>
      <c r="F12" s="103" t="str">
        <f>'Gemensamma Tjänster'!I31</f>
        <v>Kvartal förskott</v>
      </c>
      <c r="G12" s="125"/>
      <c r="H12" s="103" t="str">
        <f>'Gemensamma Tjänster'!I32</f>
        <v>Dec,Mar,Jun,Sep</v>
      </c>
      <c r="I12" s="125"/>
      <c r="J12" s="126" t="str">
        <f>'Gemensamma Tjänster'!I33</f>
        <v xml:space="preserve"> -</v>
      </c>
    </row>
    <row r="13" spans="1:11" ht="15" hidden="1" customHeight="1" outlineLevel="1" x14ac:dyDescent="0.25">
      <c r="C13" s="117" t="str">
        <f>'Gemensamma Tjänster'!J2</f>
        <v xml:space="preserve">1177 Vårdguiden på telefon </v>
      </c>
      <c r="D13" s="124">
        <f>'Gemensamma Tjänster'!J26</f>
        <v>1484839.9676700633</v>
      </c>
      <c r="E13" s="125"/>
      <c r="F13" s="103" t="str">
        <f>'Gemensamma Tjänster'!J31</f>
        <v>Kvartal förskott</v>
      </c>
      <c r="G13" s="125"/>
      <c r="H13" s="103" t="str">
        <f>'Gemensamma Tjänster'!J32</f>
        <v>Dec,Mar,Jun,Sep</v>
      </c>
      <c r="I13" s="125"/>
      <c r="J13" s="126" t="str">
        <f>'Gemensamma Tjänster'!J33</f>
        <v xml:space="preserve"> -</v>
      </c>
    </row>
    <row r="14" spans="1:11" ht="15" hidden="1" customHeight="1" outlineLevel="1" x14ac:dyDescent="0.25">
      <c r="C14" s="117" t="str">
        <f>'Gemensamma Tjänster'!K2</f>
        <v>1177 Vårdguiden på webben</v>
      </c>
      <c r="D14" s="124">
        <f>'Gemensamma Tjänster'!K26</f>
        <v>1626528.4856391423</v>
      </c>
      <c r="E14" s="125"/>
      <c r="F14" s="103" t="str">
        <f>'Gemensamma Tjänster'!K31</f>
        <v>Kvartal förskott</v>
      </c>
      <c r="G14" s="125"/>
      <c r="H14" s="103" t="str">
        <f>'Gemensamma Tjänster'!K32</f>
        <v>Dec,Mar,Jun,Sep</v>
      </c>
      <c r="I14" s="125"/>
      <c r="J14" s="126" t="str">
        <f>'Gemensamma Tjänster'!K33</f>
        <v xml:space="preserve"> -</v>
      </c>
    </row>
    <row r="15" spans="1:11" ht="15" hidden="1" customHeight="1" outlineLevel="1" x14ac:dyDescent="0.25">
      <c r="C15" s="117" t="str">
        <f>'Gemensamma Tjänster'!L2</f>
        <v>Eira 
(biblioteks- konsortium)</v>
      </c>
      <c r="D15" s="124">
        <f>'Gemensamma Tjänster'!L26</f>
        <v>91952.482914576743</v>
      </c>
      <c r="E15" s="125"/>
      <c r="F15" s="103" t="str">
        <f>'Gemensamma Tjänster'!L31</f>
        <v>Kvartal förskott. Licens separat</v>
      </c>
      <c r="G15" s="125"/>
      <c r="H15" s="103" t="str">
        <f>'Gemensamma Tjänster'!L32</f>
        <v>Dec,Mar,Jun,Sep</v>
      </c>
      <c r="I15" s="125"/>
      <c r="J15" s="126" t="str">
        <f>'Gemensamma Tjänster'!L33</f>
        <v xml:space="preserve"> -</v>
      </c>
    </row>
    <row r="16" spans="1:11" ht="15" hidden="1" customHeight="1" outlineLevel="1" x14ac:dyDescent="0.25">
      <c r="C16" s="117" t="str">
        <f>'Gemensamma Tjänster'!M2</f>
        <v>Elektronisk remiss</v>
      </c>
      <c r="D16" s="124">
        <f>'Gemensamma Tjänster'!M26</f>
        <v>118387.08110733365</v>
      </c>
      <c r="E16" s="125"/>
      <c r="F16" s="103" t="str">
        <f>'Gemensamma Tjänster'!M31</f>
        <v>Kvartal förskott</v>
      </c>
      <c r="G16" s="125"/>
      <c r="H16" s="103" t="str">
        <f>'Gemensamma Tjänster'!M32</f>
        <v>Dec,Mar,Jun,Sep</v>
      </c>
      <c r="I16" s="125"/>
      <c r="J16" s="126" t="str">
        <f>'Gemensamma Tjänster'!M33</f>
        <v xml:space="preserve"> -</v>
      </c>
    </row>
    <row r="17" spans="3:10" ht="15" hidden="1" customHeight="1" outlineLevel="1" x14ac:dyDescent="0.25">
      <c r="C17" s="117" t="str">
        <f>'Gemensamma Tjänster'!N2</f>
        <v>Födelseanmälan</v>
      </c>
      <c r="D17" s="124">
        <f>'Gemensamma Tjänster'!N26</f>
        <v>78189.781660577748</v>
      </c>
      <c r="E17" s="125"/>
      <c r="F17" s="103" t="str">
        <f>'Gemensamma Tjänster'!N31</f>
        <v>Kvartal förskott</v>
      </c>
      <c r="G17" s="125"/>
      <c r="H17" s="103" t="str">
        <f>'Gemensamma Tjänster'!N32</f>
        <v>Dec,Mar,Jun,Sep</v>
      </c>
      <c r="I17" s="125"/>
      <c r="J17" s="126" t="str">
        <f>'Gemensamma Tjänster'!N33</f>
        <v xml:space="preserve"> -</v>
      </c>
    </row>
    <row r="18" spans="3:10" ht="15" hidden="1" customHeight="1" outlineLevel="1" x14ac:dyDescent="0.25">
      <c r="C18" s="117" t="str">
        <f>'Gemensamma Tjänster'!O2</f>
        <v>Infektions-verktyget</v>
      </c>
      <c r="D18" s="124">
        <f>'Gemensamma Tjänster'!O26</f>
        <v>222895.41794840863</v>
      </c>
      <c r="E18" s="125"/>
      <c r="F18" s="103" t="str">
        <f>'Gemensamma Tjänster'!O31</f>
        <v>Kvartal förskott</v>
      </c>
      <c r="G18" s="125"/>
      <c r="H18" s="103" t="str">
        <f>'Gemensamma Tjänster'!O32</f>
        <v>Dec,Mar,Jun,Sep</v>
      </c>
      <c r="I18" s="125"/>
      <c r="J18" s="126" t="str">
        <f>'Gemensamma Tjänster'!O33</f>
        <v xml:space="preserve"> -</v>
      </c>
    </row>
    <row r="19" spans="3:10" ht="15" hidden="1" customHeight="1" outlineLevel="1" x14ac:dyDescent="0.25">
      <c r="C19" s="117" t="str">
        <f>'Gemensamma Tjänster'!P2</f>
        <v>Journalen</v>
      </c>
      <c r="D19" s="124">
        <f>'Gemensamma Tjänster'!P26</f>
        <v>692335.81974375027</v>
      </c>
      <c r="E19" s="125"/>
      <c r="F19" s="103" t="str">
        <f>'Gemensamma Tjänster'!P31</f>
        <v>Kvartal förskott</v>
      </c>
      <c r="G19" s="125"/>
      <c r="H19" s="103" t="str">
        <f>'Gemensamma Tjänster'!P32</f>
        <v>Dec,Mar,Jun,Sep</v>
      </c>
      <c r="I19" s="125"/>
      <c r="J19" s="126" t="str">
        <f>'Gemensamma Tjänster'!P33</f>
        <v xml:space="preserve"> -</v>
      </c>
    </row>
    <row r="20" spans="3:10" ht="15" hidden="1" customHeight="1" outlineLevel="1" x14ac:dyDescent="0.25">
      <c r="C20" s="117" t="str">
        <f>'Gemensamma Tjänster'!Q2</f>
        <v>Intygstjänster Webcert</v>
      </c>
      <c r="D20" s="124">
        <f>'Gemensamma Tjänster'!Q26</f>
        <v>327102.04295760841</v>
      </c>
      <c r="E20" s="125"/>
      <c r="F20" s="103" t="str">
        <f>'Gemensamma Tjänster'!Q31</f>
        <v>Kvartal förskott</v>
      </c>
      <c r="G20" s="125"/>
      <c r="H20" s="103" t="str">
        <f>'Gemensamma Tjänster'!Q32</f>
        <v>Dec,Mar,Jun,Sep</v>
      </c>
      <c r="I20" s="125"/>
      <c r="J20" s="126" t="str">
        <f>'Gemensamma Tjänster'!Q33</f>
        <v xml:space="preserve"> -</v>
      </c>
    </row>
    <row r="21" spans="3:10" ht="15" hidden="1" customHeight="1" outlineLevel="1" x14ac:dyDescent="0.25">
      <c r="C21" s="117" t="str">
        <f>'Gemensamma Tjänster'!R2</f>
        <v>Nationell patientöversikt</v>
      </c>
      <c r="D21" s="124">
        <f>'Gemensamma Tjänster'!R26</f>
        <v>367833.14026075887</v>
      </c>
      <c r="E21" s="125"/>
      <c r="F21" s="103" t="str">
        <f>'Gemensamma Tjänster'!R31</f>
        <v>Kvartal förskott</v>
      </c>
      <c r="G21" s="125"/>
      <c r="H21" s="103" t="str">
        <f>'Gemensamma Tjänster'!R32</f>
        <v>Dec,Mar,Jun,Sep</v>
      </c>
      <c r="I21" s="125"/>
      <c r="J21" s="126" t="str">
        <f>'Gemensamma Tjänster'!R33</f>
        <v xml:space="preserve"> -</v>
      </c>
    </row>
    <row r="22" spans="3:10" ht="15" hidden="1" customHeight="1" outlineLevel="1" x14ac:dyDescent="0.25">
      <c r="C22" s="117" t="str">
        <f>'Gemensamma Tjänster'!S2</f>
        <v>Pascal</v>
      </c>
      <c r="D22" s="124">
        <f>'Gemensamma Tjänster'!S26</f>
        <v>52892.404987965776</v>
      </c>
      <c r="E22" s="125"/>
      <c r="F22" s="103" t="str">
        <f>'Gemensamma Tjänster'!S31</f>
        <v>Kvartal förskott</v>
      </c>
      <c r="G22" s="125"/>
      <c r="H22" s="103" t="str">
        <f>'Gemensamma Tjänster'!S32</f>
        <v>Dec,Mar,Jun,Sep</v>
      </c>
      <c r="I22" s="125"/>
      <c r="J22" s="126" t="str">
        <f>'Gemensamma Tjänster'!S33</f>
        <v xml:space="preserve"> -</v>
      </c>
    </row>
    <row r="23" spans="3:10" ht="15" hidden="1" customHeight="1" outlineLevel="1" x14ac:dyDescent="0.25">
      <c r="C23" s="117" t="str">
        <f>'Gemensamma Tjänster'!T2</f>
        <v>Rikshandboken i barnhälsovård</v>
      </c>
      <c r="D23" s="124">
        <f>'Gemensamma Tjänster'!T26</f>
        <v>243783.16015515247</v>
      </c>
      <c r="E23" s="125"/>
      <c r="F23" s="103" t="str">
        <f>'Gemensamma Tjänster'!T31</f>
        <v>Kvartal förskott</v>
      </c>
      <c r="G23" s="125"/>
      <c r="H23" s="103" t="str">
        <f>'Gemensamma Tjänster'!T32</f>
        <v>Dec,Mar,Jun,Sep</v>
      </c>
      <c r="I23" s="125"/>
      <c r="J23" s="126" t="str">
        <f>'Gemensamma Tjänster'!T33</f>
        <v xml:space="preserve"> -</v>
      </c>
    </row>
    <row r="24" spans="3:10" ht="15" hidden="1" customHeight="1" outlineLevel="1" x14ac:dyDescent="0.25">
      <c r="C24" s="117" t="str">
        <f>'Gemensamma Tjänster'!U2</f>
        <v>Högkostnadsskydd</v>
      </c>
      <c r="D24" s="124">
        <f>'Gemensamma Tjänster'!U26</f>
        <v>143336.32874316658</v>
      </c>
      <c r="E24" s="125"/>
      <c r="F24" s="103" t="str">
        <f>'Gemensamma Tjänster'!U31</f>
        <v>Kvartal förskott</v>
      </c>
      <c r="G24" s="125"/>
      <c r="H24" s="103" t="str">
        <f>'Gemensamma Tjänster'!U32</f>
        <v>Dec,Mar,Jun,Sep</v>
      </c>
      <c r="I24" s="125"/>
      <c r="J24" s="126" t="str">
        <f>'Gemensamma Tjänster'!U33</f>
        <v xml:space="preserve"> -</v>
      </c>
    </row>
    <row r="25" spans="3:10" ht="15" hidden="1" customHeight="1" outlineLevel="1" x14ac:dyDescent="0.25">
      <c r="C25" s="117" t="str">
        <f>'Gemensamma Tjänster'!V2</f>
        <v>NKK Nationellt kliniskt kunskapsstöd</v>
      </c>
      <c r="D25" s="124">
        <f>'Gemensamma Tjänster'!V26</f>
        <v>751958.71944277803</v>
      </c>
      <c r="E25" s="125"/>
      <c r="F25" s="103" t="str">
        <f>'Gemensamma Tjänster'!V31</f>
        <v>Kvartal förskott</v>
      </c>
      <c r="G25" s="125"/>
      <c r="H25" s="103" t="str">
        <f>'Gemensamma Tjänster'!V32</f>
        <v>Dec,Mar,Jun,Sep</v>
      </c>
      <c r="I25" s="125"/>
      <c r="J25" s="126">
        <f>'Gemensamma Tjänster'!V33</f>
        <v>0</v>
      </c>
    </row>
    <row r="26" spans="3:10" ht="15" hidden="1" customHeight="1" outlineLevel="1" x14ac:dyDescent="0.25">
      <c r="C26" s="117" t="str">
        <f>'Gemensamma Tjänster'!W2</f>
        <v>Svenska informationstjänster för läkemedel (Sil)</v>
      </c>
      <c r="D26" s="124">
        <f>'Gemensamma Tjänster'!W26</f>
        <v>1029858.5252022787</v>
      </c>
      <c r="E26" s="125"/>
      <c r="F26" s="103" t="str">
        <f>'Gemensamma Tjänster'!W31</f>
        <v>Kvartal förskott</v>
      </c>
      <c r="G26" s="125"/>
      <c r="H26" s="103" t="str">
        <f>'Gemensamma Tjänster'!W32</f>
        <v>Dec,Mar,Jun,Sep</v>
      </c>
      <c r="I26" s="125"/>
      <c r="J26" s="126" t="str">
        <f>'Gemensamma Tjänster'!W33</f>
        <v xml:space="preserve"> -</v>
      </c>
    </row>
    <row r="27" spans="3:10" ht="15" hidden="1" customHeight="1" outlineLevel="1" x14ac:dyDescent="0.25">
      <c r="C27" s="117" t="str">
        <f>'Gemensamma Tjänster'!X2</f>
        <v>UMO (Youmo)</v>
      </c>
      <c r="D27" s="124">
        <f>'Gemensamma Tjänster'!X26</f>
        <v>494250.39781646297</v>
      </c>
      <c r="E27" s="125"/>
      <c r="F27" s="103" t="str">
        <f>'Gemensamma Tjänster'!X31</f>
        <v>Kvartal förskott</v>
      </c>
      <c r="G27" s="125"/>
      <c r="H27" s="103" t="str">
        <f>'Gemensamma Tjänster'!X32</f>
        <v>Dec,Mar,Jun,Sep</v>
      </c>
      <c r="I27" s="125"/>
      <c r="J27" s="126" t="str">
        <f>'Gemensamma Tjänster'!X33</f>
        <v xml:space="preserve"> -</v>
      </c>
    </row>
    <row r="28" spans="3:10" ht="15" hidden="1" customHeight="1" outlineLevel="1" x14ac:dyDescent="0.25">
      <c r="C28" s="117" t="str">
        <f>'Gemensamma Tjänster'!Y2</f>
        <v>Vårdhandboken</v>
      </c>
      <c r="D28" s="124">
        <f>'Gemensamma Tjänster'!Y26</f>
        <v>234894.26541606037</v>
      </c>
      <c r="E28" s="125"/>
      <c r="F28" s="103" t="str">
        <f>'Gemensamma Tjänster'!Y31</f>
        <v>Kvartal förskott</v>
      </c>
      <c r="G28" s="125"/>
      <c r="H28" s="103" t="str">
        <f>'Gemensamma Tjänster'!Y32</f>
        <v>Dec,Mar,Jun,Sep</v>
      </c>
      <c r="I28" s="125"/>
      <c r="J28" s="126" t="str">
        <f>'Gemensamma Tjänster'!Y33</f>
        <v xml:space="preserve"> -</v>
      </c>
    </row>
    <row r="29" spans="3:10" ht="15" hidden="1" customHeight="1" outlineLevel="1" x14ac:dyDescent="0.25">
      <c r="C29" s="117" t="str">
        <f>'Gemensamma Tjänster'!Z2</f>
        <v>Rådgivnings-stöd webb</v>
      </c>
      <c r="D29" s="124">
        <f>'Gemensamma Tjänster'!Z26</f>
        <v>190356.95731079212</v>
      </c>
      <c r="E29" s="125"/>
      <c r="F29" s="103" t="str">
        <f>'Gemensamma Tjänster'!Z31</f>
        <v>Kvartal förskott</v>
      </c>
      <c r="G29" s="125"/>
      <c r="H29" s="103" t="str">
        <f>'Gemensamma Tjänster'!Z32</f>
        <v>Dec,Mar,Jun,Sep</v>
      </c>
      <c r="I29" s="125"/>
      <c r="J29" s="126" t="str">
        <f>'Gemensamma Tjänster'!Z33</f>
        <v xml:space="preserve"> -</v>
      </c>
    </row>
    <row r="30" spans="3:10" ht="15" hidden="1" customHeight="1" outlineLevel="1" x14ac:dyDescent="0.25">
      <c r="C30" s="117" t="str">
        <f>'Gemensamma Tjänster'!AA2</f>
        <v>Plattformen för stöd och behandling</v>
      </c>
      <c r="D30" s="124">
        <f>'Gemensamma Tjänster'!AA26</f>
        <v>831541.01725047198</v>
      </c>
      <c r="E30" s="125"/>
      <c r="F30" s="103" t="str">
        <f>'Gemensamma Tjänster'!AA31</f>
        <v>Kvartal förskott</v>
      </c>
      <c r="G30" s="125"/>
      <c r="H30" s="103" t="str">
        <f>'Gemensamma Tjänster'!AA32</f>
        <v>Dec,Mar,Jun,Sep</v>
      </c>
      <c r="I30" s="125"/>
      <c r="J30" s="126" t="str">
        <f>'Gemensamma Tjänster'!AA33</f>
        <v xml:space="preserve"> -</v>
      </c>
    </row>
    <row r="31" spans="3:10" ht="15" hidden="1" customHeight="1" outlineLevel="1" x14ac:dyDescent="0.25">
      <c r="C31" s="117" t="str">
        <f>'Gemensamma Tjänster'!AB2</f>
        <v>Utomläns- fakturering</v>
      </c>
      <c r="D31" s="124">
        <f>'Gemensamma Tjänster'!AB26</f>
        <v>106040.10460290285</v>
      </c>
      <c r="E31" s="125"/>
      <c r="F31" s="103" t="str">
        <f>'Gemensamma Tjänster'!AB31</f>
        <v>Kvartal förskott</v>
      </c>
      <c r="G31" s="125"/>
      <c r="H31" s="103" t="str">
        <f>'Gemensamma Tjänster'!AB32</f>
        <v>Dec,Mar,Jun,Sep</v>
      </c>
      <c r="I31" s="125"/>
      <c r="J31" s="126" t="str">
        <f>'Gemensamma Tjänster'!AB33</f>
        <v xml:space="preserve"> -</v>
      </c>
    </row>
    <row r="32" spans="3:10" ht="15" hidden="1" customHeight="1" outlineLevel="1" x14ac:dyDescent="0.25">
      <c r="C32" s="117" t="str">
        <f>'Gemensamma Tjänster'!AC2</f>
        <v>Gemensam infrastruktur</v>
      </c>
      <c r="D32" s="124">
        <f>'Gemensamma Tjänster'!AC26</f>
        <v>1851907.2240499081</v>
      </c>
      <c r="E32" s="125"/>
      <c r="F32" s="103" t="str">
        <f>'Gemensamma Tjänster'!AC31</f>
        <v>Kvartal förskott</v>
      </c>
      <c r="G32" s="125"/>
      <c r="H32" s="103" t="str">
        <f>'Gemensamma Tjänster'!AC32</f>
        <v>Dec,Mar,Jun,Sep</v>
      </c>
      <c r="I32" s="125"/>
      <c r="J32" s="126" t="str">
        <f>'Gemensamma Tjänster'!AC33</f>
        <v xml:space="preserve"> -</v>
      </c>
    </row>
    <row r="33" spans="3:10" ht="15" hidden="1" customHeight="1" outlineLevel="1" x14ac:dyDescent="0.25">
      <c r="C33" s="117" t="str">
        <f>'Gemensamma Tjänster'!AD2</f>
        <v>Gemensam arkitektur</v>
      </c>
      <c r="D33" s="124">
        <f>'Gemensamma Tjänster'!AD26</f>
        <v>535817.00480788318</v>
      </c>
      <c r="E33" s="125"/>
      <c r="F33" s="103" t="str">
        <f>'Gemensamma Tjänster'!AD31</f>
        <v>Kvartal förskott</v>
      </c>
      <c r="G33" s="125"/>
      <c r="H33" s="103" t="str">
        <f>'Gemensamma Tjänster'!AD32</f>
        <v>Dec,Mar,Jun,Sep</v>
      </c>
      <c r="I33" s="125"/>
      <c r="J33" s="126" t="str">
        <f>'Gemensamma Tjänster'!AD33</f>
        <v xml:space="preserve"> -</v>
      </c>
    </row>
    <row r="34" spans="3:10" ht="15" hidden="1" customHeight="1" outlineLevel="1" x14ac:dyDescent="0.25">
      <c r="C34" s="117" t="str">
        <f>'Gemensamma Tjänster'!AE2</f>
        <v>1177 Listning</v>
      </c>
      <c r="D34" s="124">
        <f>'Gemensamma Tjänster'!AE26</f>
        <v>83852.680658850513</v>
      </c>
      <c r="E34" s="125"/>
      <c r="F34" s="103" t="str">
        <f>'Gemensamma Tjänster'!AE31</f>
        <v>Kvartal förskott</v>
      </c>
      <c r="G34" s="125"/>
      <c r="H34" s="103" t="str">
        <f>'Gemensamma Tjänster'!AE32</f>
        <v>Dec,Mar,Jun,Sep</v>
      </c>
      <c r="I34" s="125"/>
      <c r="J34" s="126" t="str">
        <f>'Gemensamma Tjänster'!AE33</f>
        <v xml:space="preserve"> -</v>
      </c>
    </row>
    <row r="35" spans="3:10" ht="15" hidden="1" customHeight="1" outlineLevel="1" x14ac:dyDescent="0.25">
      <c r="C35" s="117" t="str">
        <f>'Gemensamma Tjänster'!AF2</f>
        <v>IAM IDP Gemensam del</v>
      </c>
      <c r="D35" s="124">
        <f>'Gemensamma Tjänster'!AF26</f>
        <v>194302.41972762151</v>
      </c>
      <c r="E35" s="125"/>
      <c r="F35" s="103" t="str">
        <f>'Gemensamma Tjänster'!AF31</f>
        <v>Kvartal förskott</v>
      </c>
      <c r="G35" s="125"/>
      <c r="H35" s="103" t="str">
        <f>'Gemensamma Tjänster'!AF32</f>
        <v>Dec,Mar,Jun,Sep</v>
      </c>
      <c r="I35" s="125"/>
      <c r="J35" s="126">
        <f>'Gemensamma Tjänster'!AF33</f>
        <v>0</v>
      </c>
    </row>
    <row r="36" spans="3:10" ht="15" hidden="1" customHeight="1" outlineLevel="1" x14ac:dyDescent="0.25">
      <c r="C36" s="117">
        <f>'Gemensamma Tjänster'!AG2</f>
        <v>0</v>
      </c>
      <c r="D36" s="124">
        <f>'Gemensamma Tjänster'!AG26</f>
        <v>0</v>
      </c>
      <c r="E36" s="125"/>
      <c r="F36" s="103">
        <f>'Gemensamma Tjänster'!AG31</f>
        <v>0</v>
      </c>
      <c r="G36" s="125"/>
      <c r="H36" s="103">
        <f>'Gemensamma Tjänster'!AG32</f>
        <v>0</v>
      </c>
      <c r="I36" s="125"/>
      <c r="J36" s="126">
        <f>'Gemensamma Tjänster'!AG33</f>
        <v>0</v>
      </c>
    </row>
    <row r="37" spans="3:10" ht="15" hidden="1" customHeight="1" outlineLevel="1" x14ac:dyDescent="0.25">
      <c r="C37" s="117">
        <f>'Gemensamma Tjänster'!AH2</f>
        <v>0</v>
      </c>
      <c r="D37" s="124">
        <f>'Gemensamma Tjänster'!AH26</f>
        <v>0</v>
      </c>
      <c r="E37" s="125"/>
      <c r="F37" s="103">
        <f>'Gemensamma Tjänster'!AH31</f>
        <v>0</v>
      </c>
      <c r="G37" s="125"/>
      <c r="H37" s="103">
        <f>'Gemensamma Tjänster'!AH32</f>
        <v>0</v>
      </c>
      <c r="I37" s="125"/>
      <c r="J37" s="126">
        <f>'Gemensamma Tjänster'!AH33</f>
        <v>0</v>
      </c>
    </row>
    <row r="38" spans="3:10" ht="15" hidden="1" customHeight="1" outlineLevel="1" x14ac:dyDescent="0.25">
      <c r="C38" s="117">
        <f>'Gemensamma Tjänster'!AI2</f>
        <v>0</v>
      </c>
      <c r="D38" s="124">
        <f>'Gemensamma Tjänster'!AI26</f>
        <v>0</v>
      </c>
      <c r="E38" s="125"/>
      <c r="F38" s="103">
        <f>'Gemensamma Tjänster'!AI31</f>
        <v>0</v>
      </c>
      <c r="G38" s="125"/>
      <c r="H38" s="103">
        <f>'Gemensamma Tjänster'!AI32</f>
        <v>0</v>
      </c>
      <c r="I38" s="125"/>
      <c r="J38" s="126">
        <f>'Gemensamma Tjänster'!AI33</f>
        <v>0</v>
      </c>
    </row>
    <row r="39" spans="3:10" ht="15" hidden="1" customHeight="1" outlineLevel="1" x14ac:dyDescent="0.25">
      <c r="C39" s="117">
        <f>'Gemensamma Tjänster'!AJ2</f>
        <v>0</v>
      </c>
      <c r="D39" s="124">
        <f>'Gemensamma Tjänster'!AJ26</f>
        <v>0</v>
      </c>
      <c r="E39" s="125"/>
      <c r="F39" s="103">
        <f>'Gemensamma Tjänster'!AJ31</f>
        <v>0</v>
      </c>
      <c r="G39" s="125"/>
      <c r="H39" s="103">
        <f>'Gemensamma Tjänster'!AJ32</f>
        <v>0</v>
      </c>
      <c r="I39" s="125"/>
      <c r="J39" s="126">
        <f>'Gemensamma Tjänster'!AJ33</f>
        <v>0</v>
      </c>
    </row>
    <row r="40" spans="3:10" ht="15" hidden="1" customHeight="1" outlineLevel="1" x14ac:dyDescent="0.25">
      <c r="C40" s="117">
        <f>'Gemensamma Tjänster'!AK2</f>
        <v>0</v>
      </c>
      <c r="D40" s="124">
        <f>'Gemensamma Tjänster'!AK26</f>
        <v>0</v>
      </c>
      <c r="E40" s="125"/>
      <c r="F40" s="103">
        <f>'Gemensamma Tjänster'!AK31</f>
        <v>0</v>
      </c>
      <c r="G40" s="125"/>
      <c r="H40" s="103">
        <f>'Gemensamma Tjänster'!AK32</f>
        <v>0</v>
      </c>
      <c r="I40" s="125"/>
      <c r="J40" s="126">
        <f>'Gemensamma Tjänster'!AK33</f>
        <v>0</v>
      </c>
    </row>
    <row r="41" spans="3:10" ht="15" hidden="1" customHeight="1" outlineLevel="1" x14ac:dyDescent="0.25">
      <c r="C41" s="117">
        <f>'Gemensamma Tjänster'!AL2</f>
        <v>0</v>
      </c>
      <c r="D41" s="124">
        <f>'Gemensamma Tjänster'!AL26</f>
        <v>0</v>
      </c>
      <c r="E41" s="125"/>
      <c r="F41" s="103">
        <f>'Gemensamma Tjänster'!AL31</f>
        <v>0</v>
      </c>
      <c r="G41" s="125"/>
      <c r="H41" s="103">
        <f>'Gemensamma Tjänster'!AL32</f>
        <v>0</v>
      </c>
      <c r="I41" s="125"/>
      <c r="J41" s="126">
        <f>'Gemensamma Tjänster'!AL33</f>
        <v>0</v>
      </c>
    </row>
    <row r="42" spans="3:10" ht="15" hidden="1" customHeight="1" outlineLevel="1" x14ac:dyDescent="0.25">
      <c r="C42" s="117">
        <f>'Gemensamma Tjänster'!AM2</f>
        <v>0</v>
      </c>
      <c r="D42" s="124">
        <f>'Gemensamma Tjänster'!AM26</f>
        <v>0</v>
      </c>
      <c r="E42" s="125"/>
      <c r="F42" s="103">
        <f>'Gemensamma Tjänster'!AM31</f>
        <v>0</v>
      </c>
      <c r="G42" s="125"/>
      <c r="H42" s="103">
        <f>'Gemensamma Tjänster'!AM32</f>
        <v>0</v>
      </c>
      <c r="I42" s="125"/>
      <c r="J42" s="126">
        <f>'Gemensamma Tjänster'!AM33</f>
        <v>0</v>
      </c>
    </row>
    <row r="43" spans="3:10" ht="15" hidden="1" customHeight="1" outlineLevel="1" x14ac:dyDescent="0.25">
      <c r="C43" s="117">
        <f>'Gemensamma Tjänster'!AN2</f>
        <v>0</v>
      </c>
      <c r="D43" s="124">
        <f>'Gemensamma Tjänster'!AN26</f>
        <v>0</v>
      </c>
      <c r="E43" s="125"/>
      <c r="F43" s="103">
        <f>'Gemensamma Tjänster'!AN31</f>
        <v>0</v>
      </c>
      <c r="G43" s="125"/>
      <c r="H43" s="103">
        <f>'Gemensamma Tjänster'!AN32</f>
        <v>0</v>
      </c>
      <c r="I43" s="125"/>
      <c r="J43" s="126">
        <f>'Gemensamma Tjänster'!AN33</f>
        <v>0</v>
      </c>
    </row>
    <row r="44" spans="3:10" ht="15" hidden="1" customHeight="1" outlineLevel="1" x14ac:dyDescent="0.25">
      <c r="C44" s="117">
        <f>'Gemensamma Tjänster'!AO2</f>
        <v>0</v>
      </c>
      <c r="D44" s="124">
        <f>'Gemensamma Tjänster'!AO26</f>
        <v>0</v>
      </c>
      <c r="E44" s="125"/>
      <c r="F44" s="103">
        <f>'Gemensamma Tjänster'!AO31</f>
        <v>0</v>
      </c>
      <c r="G44" s="125"/>
      <c r="H44" s="103">
        <f>'Gemensamma Tjänster'!AO32</f>
        <v>0</v>
      </c>
      <c r="I44" s="125"/>
      <c r="J44" s="126">
        <f>'Gemensamma Tjänster'!AO33</f>
        <v>0</v>
      </c>
    </row>
    <row r="45" spans="3:10" ht="15" hidden="1" customHeight="1" outlineLevel="1" x14ac:dyDescent="0.25">
      <c r="C45" s="117">
        <f>'Gemensamma Tjänster'!AP2</f>
        <v>0</v>
      </c>
      <c r="D45" s="124">
        <f>'Gemensamma Tjänster'!AP26</f>
        <v>0</v>
      </c>
      <c r="E45" s="125"/>
      <c r="F45" s="103">
        <f>'Gemensamma Tjänster'!AP31</f>
        <v>0</v>
      </c>
      <c r="G45" s="125"/>
      <c r="H45" s="103">
        <f>'Gemensamma Tjänster'!AP32</f>
        <v>0</v>
      </c>
      <c r="I45" s="125"/>
      <c r="J45" s="126">
        <f>'Gemensamma Tjänster'!AP33</f>
        <v>0</v>
      </c>
    </row>
    <row r="46" spans="3:10" ht="15" hidden="1" customHeight="1" outlineLevel="1" x14ac:dyDescent="0.25">
      <c r="C46" s="117">
        <f>'Gemensamma Tjänster'!AQ2</f>
        <v>0</v>
      </c>
      <c r="D46" s="124">
        <f>'Gemensamma Tjänster'!AQ26</f>
        <v>0</v>
      </c>
      <c r="E46" s="125"/>
      <c r="F46" s="103">
        <f>'Gemensamma Tjänster'!AQ31</f>
        <v>0</v>
      </c>
      <c r="G46" s="125"/>
      <c r="H46" s="103">
        <f>'Gemensamma Tjänster'!AQ32</f>
        <v>0</v>
      </c>
      <c r="I46" s="125"/>
      <c r="J46" s="126">
        <f>'Gemensamma Tjänster'!AQ33</f>
        <v>0</v>
      </c>
    </row>
    <row r="47" spans="3:10" ht="15" hidden="1" customHeight="1" outlineLevel="1" x14ac:dyDescent="0.25">
      <c r="C47" s="117">
        <f>'Gemensamma Tjänster'!AR2</f>
        <v>0</v>
      </c>
      <c r="D47" s="124">
        <f>'Gemensamma Tjänster'!AR26</f>
        <v>0</v>
      </c>
      <c r="E47" s="125"/>
      <c r="F47" s="103">
        <f>'Gemensamma Tjänster'!AR31</f>
        <v>0</v>
      </c>
      <c r="G47" s="125"/>
      <c r="H47" s="103">
        <f>'Gemensamma Tjänster'!AR32</f>
        <v>0</v>
      </c>
      <c r="I47" s="125"/>
      <c r="J47" s="126">
        <f>'Gemensamma Tjänster'!AR33</f>
        <v>0</v>
      </c>
    </row>
    <row r="48" spans="3:10" ht="15" hidden="1" customHeight="1" outlineLevel="1" x14ac:dyDescent="0.25">
      <c r="C48" s="117">
        <f>'Gemensamma Tjänster'!AS2</f>
        <v>0</v>
      </c>
      <c r="D48" s="124">
        <f>'Gemensamma Tjänster'!AS26</f>
        <v>0</v>
      </c>
      <c r="E48" s="125"/>
      <c r="F48" s="103">
        <f>'Gemensamma Tjänster'!AS31</f>
        <v>0</v>
      </c>
      <c r="G48" s="125"/>
      <c r="H48" s="103">
        <f>'Gemensamma Tjänster'!AS32</f>
        <v>0</v>
      </c>
      <c r="I48" s="125"/>
      <c r="J48" s="126">
        <f>'Gemensamma Tjänster'!AS33</f>
        <v>0</v>
      </c>
    </row>
    <row r="49" spans="3:10" ht="15" hidden="1" customHeight="1" outlineLevel="1" x14ac:dyDescent="0.25">
      <c r="C49" s="117">
        <f>'Gemensamma Tjänster'!AT2</f>
        <v>0</v>
      </c>
      <c r="D49" s="124">
        <f>'Gemensamma Tjänster'!AT26</f>
        <v>0</v>
      </c>
      <c r="E49" s="125"/>
      <c r="F49" s="103">
        <f>'Gemensamma Tjänster'!AT31</f>
        <v>0</v>
      </c>
      <c r="G49" s="125"/>
      <c r="H49" s="103">
        <f>'Gemensamma Tjänster'!AT32</f>
        <v>0</v>
      </c>
      <c r="I49" s="125"/>
      <c r="J49" s="126">
        <f>'Gemensamma Tjänster'!AT33</f>
        <v>0</v>
      </c>
    </row>
    <row r="50" spans="3:10" ht="15" hidden="1" customHeight="1" outlineLevel="1" x14ac:dyDescent="0.25">
      <c r="C50" s="117">
        <f>'Gemensamma Tjänster'!AU2</f>
        <v>0</v>
      </c>
      <c r="D50" s="124">
        <f>'Gemensamma Tjänster'!AU26</f>
        <v>0</v>
      </c>
      <c r="E50" s="125"/>
      <c r="F50" s="103">
        <f>'Gemensamma Tjänster'!AU31</f>
        <v>0</v>
      </c>
      <c r="G50" s="125"/>
      <c r="H50" s="103">
        <f>'Gemensamma Tjänster'!AU32</f>
        <v>0</v>
      </c>
      <c r="I50" s="125"/>
      <c r="J50" s="126">
        <f>'Gemensamma Tjänster'!AU33</f>
        <v>0</v>
      </c>
    </row>
    <row r="51" spans="3:10" ht="15" hidden="1" customHeight="1" outlineLevel="1" x14ac:dyDescent="0.25">
      <c r="C51" s="117">
        <f>'Gemensamma Tjänster'!AV2</f>
        <v>0</v>
      </c>
      <c r="D51" s="124">
        <f>'Gemensamma Tjänster'!AV26</f>
        <v>0</v>
      </c>
      <c r="E51" s="125"/>
      <c r="F51" s="103">
        <f>'Gemensamma Tjänster'!AV31</f>
        <v>0</v>
      </c>
      <c r="G51" s="125"/>
      <c r="H51" s="103">
        <f>'Gemensamma Tjänster'!AV32</f>
        <v>0</v>
      </c>
      <c r="I51" s="125"/>
      <c r="J51" s="126">
        <f>'Gemensamma Tjänster'!AV33</f>
        <v>0</v>
      </c>
    </row>
    <row r="52" spans="3:10" ht="15" hidden="1" customHeight="1" outlineLevel="1" x14ac:dyDescent="0.25">
      <c r="C52" s="117">
        <f>'Gemensamma Tjänster'!AW2</f>
        <v>0</v>
      </c>
      <c r="D52" s="124">
        <f>'Gemensamma Tjänster'!AW26</f>
        <v>0</v>
      </c>
      <c r="E52" s="125"/>
      <c r="F52" s="103">
        <f>'Gemensamma Tjänster'!AW31</f>
        <v>0</v>
      </c>
      <c r="G52" s="125"/>
      <c r="H52" s="103">
        <f>'Gemensamma Tjänster'!AW32</f>
        <v>0</v>
      </c>
      <c r="I52" s="125"/>
      <c r="J52" s="126">
        <f>'Gemensamma Tjänster'!AW33</f>
        <v>0</v>
      </c>
    </row>
    <row r="53" spans="3:10" ht="15" hidden="1" customHeight="1" outlineLevel="1" x14ac:dyDescent="0.25">
      <c r="C53" s="117">
        <f>'Gemensamma Tjänster'!AX2</f>
        <v>0</v>
      </c>
      <c r="D53" s="124">
        <f>'Gemensamma Tjänster'!AX26</f>
        <v>0</v>
      </c>
      <c r="E53" s="125"/>
      <c r="F53" s="103">
        <f>'Gemensamma Tjänster'!AX31</f>
        <v>0</v>
      </c>
      <c r="G53" s="125"/>
      <c r="H53" s="103">
        <f>'Gemensamma Tjänster'!AX32</f>
        <v>0</v>
      </c>
      <c r="I53" s="125"/>
      <c r="J53" s="126">
        <f>'Gemensamma Tjänster'!AX33</f>
        <v>0</v>
      </c>
    </row>
    <row r="54" spans="3:10" ht="15" hidden="1" customHeight="1" outlineLevel="1" x14ac:dyDescent="0.25">
      <c r="C54" s="117">
        <f>'Gemensamma Tjänster'!AY2</f>
        <v>0</v>
      </c>
      <c r="D54" s="124">
        <f>'Gemensamma Tjänster'!AY26</f>
        <v>0</v>
      </c>
      <c r="E54" s="125"/>
      <c r="F54" s="103">
        <f>'Gemensamma Tjänster'!AY31</f>
        <v>0</v>
      </c>
      <c r="G54" s="125"/>
      <c r="H54" s="103">
        <f>'Gemensamma Tjänster'!AY32</f>
        <v>0</v>
      </c>
      <c r="I54" s="125"/>
      <c r="J54" s="126">
        <f>'Gemensamma Tjänster'!AY33</f>
        <v>0</v>
      </c>
    </row>
    <row r="55" spans="3:10" ht="15" hidden="1" customHeight="1" outlineLevel="1" thickBot="1" x14ac:dyDescent="0.3">
      <c r="C55" s="127">
        <f>'Gemensamma Tjänster'!AZ2</f>
        <v>0</v>
      </c>
      <c r="D55" s="128">
        <f>'Gemensamma Tjänster'!AZ26</f>
        <v>0</v>
      </c>
      <c r="E55" s="129"/>
      <c r="F55" s="104">
        <f>'Gemensamma Tjänster'!AZ31</f>
        <v>0</v>
      </c>
      <c r="G55" s="129"/>
      <c r="H55" s="104">
        <f>'Gemensamma Tjänster'!AZ32</f>
        <v>0</v>
      </c>
      <c r="I55" s="129"/>
      <c r="J55" s="130">
        <f>'Gemensamma Tjänster'!AZ33</f>
        <v>0</v>
      </c>
    </row>
    <row r="56" spans="3:10" hidden="1" outlineLevel="1" x14ac:dyDescent="0.25">
      <c r="C56" s="125"/>
      <c r="D56" s="124"/>
      <c r="E56" s="125"/>
      <c r="F56" s="125"/>
      <c r="G56" s="125"/>
      <c r="H56" s="125"/>
      <c r="I56" s="125"/>
      <c r="J56" s="125"/>
    </row>
    <row r="57" spans="3:10" ht="15.75" collapsed="1" thickBot="1" x14ac:dyDescent="0.3">
      <c r="C57" s="131"/>
      <c r="D57" s="132"/>
      <c r="E57" s="131"/>
      <c r="F57" s="131"/>
      <c r="G57" s="131"/>
      <c r="H57" s="131"/>
      <c r="I57" s="131"/>
      <c r="J57" s="131"/>
    </row>
    <row r="58" spans="3:10" ht="21" x14ac:dyDescent="0.25">
      <c r="C58" s="118" t="s">
        <v>35</v>
      </c>
      <c r="D58" s="119">
        <f>SUM(D59:D89)</f>
        <v>2979194.3833882902</v>
      </c>
      <c r="E58" s="120"/>
      <c r="F58" s="120" t="s">
        <v>43</v>
      </c>
      <c r="G58" s="120"/>
      <c r="H58" s="120"/>
      <c r="I58" s="120"/>
      <c r="J58" s="133"/>
    </row>
    <row r="59" spans="3:10" hidden="1" outlineLevel="1" x14ac:dyDescent="0.25">
      <c r="C59" s="117" t="str">
        <f>'Valbara Tjänster'!F1</f>
        <v>Händelseanalys (Nitha)</v>
      </c>
      <c r="D59" s="124">
        <f>'Valbara Tjänster'!F22</f>
        <v>128960.69895000001</v>
      </c>
      <c r="E59" s="125"/>
      <c r="F59" s="125" t="str">
        <f>'Valbara Tjänster'!F27</f>
        <v>Kvartal förskott</v>
      </c>
      <c r="G59" s="125"/>
      <c r="H59" s="125" t="str">
        <f>'Valbara Tjänster'!F28</f>
        <v>Dec,Mar,Jun,Sep</v>
      </c>
      <c r="I59" s="125"/>
      <c r="J59" s="126" t="str">
        <f>'Valbara Tjänster'!F29</f>
        <v>N/A</v>
      </c>
    </row>
    <row r="60" spans="3:10" ht="30" hidden="1" outlineLevel="1" x14ac:dyDescent="0.25">
      <c r="C60" s="117" t="str">
        <f>'Valbara Tjänster'!J1</f>
        <v>IAM IdP
(egna anslutningar)</v>
      </c>
      <c r="D60" s="124">
        <f>'Valbara Tjänster'!J22</f>
        <v>36563.85</v>
      </c>
      <c r="E60" s="125"/>
      <c r="F60" s="125" t="str">
        <f>'Valbara Tjänster'!J27</f>
        <v>Kvartal förskott</v>
      </c>
      <c r="G60" s="125"/>
      <c r="H60" s="125" t="str">
        <f>'Valbara Tjänster'!J28</f>
        <v>Dec,Mar,Jun,Sep</v>
      </c>
      <c r="I60" s="125"/>
      <c r="J60" s="126" t="str">
        <f>'Valbara Tjänster'!J29</f>
        <v>N/A</v>
      </c>
    </row>
    <row r="61" spans="3:10" hidden="1" outlineLevel="1" x14ac:dyDescent="0.25">
      <c r="C61" s="117" t="str">
        <f>'Valbara Tjänster'!N1</f>
        <v>Säkerhets-tjänster Logg, spärr &amp; samtycke</v>
      </c>
      <c r="D61" s="124">
        <f>'Valbara Tjänster'!N22</f>
        <v>36563.85</v>
      </c>
      <c r="E61" s="125"/>
      <c r="F61" s="125" t="str">
        <f>'Valbara Tjänster'!N27</f>
        <v>Kvartal förskott</v>
      </c>
      <c r="G61" s="125"/>
      <c r="H61" s="125" t="str">
        <f>'Valbara Tjänster'!N28</f>
        <v>Dec,Mar,Jun,Sep</v>
      </c>
      <c r="I61" s="125"/>
      <c r="J61" s="126" t="str">
        <f>'Valbara Tjänster'!N29</f>
        <v>N/A</v>
      </c>
    </row>
    <row r="62" spans="3:10" hidden="1" outlineLevel="1" x14ac:dyDescent="0.25">
      <c r="C62" s="117" t="str">
        <f>'Valbara Tjänster'!R1</f>
        <v>IAM Autentisering (egna anslutningar)</v>
      </c>
      <c r="D62" s="124">
        <f>'Valbara Tjänster'!R22</f>
        <v>36563.85</v>
      </c>
      <c r="E62" s="125"/>
      <c r="F62" s="125" t="str">
        <f>'Valbara Tjänster'!R27</f>
        <v>Kvartal förskott</v>
      </c>
      <c r="G62" s="125"/>
      <c r="H62" s="125" t="str">
        <f>'Valbara Tjänster'!R28</f>
        <v>Dec,Mar,Jun,Sep</v>
      </c>
      <c r="I62" s="125"/>
      <c r="J62" s="126" t="str">
        <f>'Valbara Tjänster'!R29</f>
        <v>N/A</v>
      </c>
    </row>
    <row r="63" spans="3:10" hidden="1" outlineLevel="1" x14ac:dyDescent="0.25">
      <c r="C63" s="117" t="str">
        <f>'Valbara Tjänster'!V1</f>
        <v>Personuppgifts- tjänst</v>
      </c>
      <c r="D63" s="124">
        <f>'Valbara Tjänster'!V22</f>
        <v>36563.85</v>
      </c>
      <c r="E63" s="125"/>
      <c r="F63" s="125" t="str">
        <f>'Valbara Tjänster'!V27</f>
        <v>Kvartal förskott</v>
      </c>
      <c r="G63" s="125"/>
      <c r="H63" s="125" t="str">
        <f>'Valbara Tjänster'!V28</f>
        <v>Dec,Mar,Jun,Sep</v>
      </c>
      <c r="I63" s="125"/>
      <c r="J63" s="126" t="str">
        <f>'Valbara Tjänster'!V29</f>
        <v>N/A</v>
      </c>
    </row>
    <row r="64" spans="3:10" ht="45" hidden="1" outlineLevel="1" x14ac:dyDescent="0.25">
      <c r="C64" s="117" t="str">
        <f>'Valbara Tjänster'!Z1</f>
        <v xml:space="preserve">Formulär- hantering </v>
      </c>
      <c r="D64" s="124">
        <f>'Valbara Tjänster'!Z22</f>
        <v>143042.02260660002</v>
      </c>
      <c r="E64" s="125"/>
      <c r="F64" s="125" t="str">
        <f>'Valbara Tjänster'!Z27</f>
        <v>Prognos! Faktureras separat av tjänstens förvaltning. Kvartalsvis</v>
      </c>
      <c r="G64" s="125"/>
      <c r="H64" s="125" t="str">
        <f>'Valbara Tjänster'!Z28</f>
        <v>Dec,Mar,Jun,Sep</v>
      </c>
      <c r="I64" s="125"/>
      <c r="J64" s="126">
        <f>'Valbara Tjänster'!Z29</f>
        <v>2023</v>
      </c>
    </row>
    <row r="65" spans="3:10" hidden="1" outlineLevel="1" x14ac:dyDescent="0.25">
      <c r="C65" s="117" t="str">
        <f>'Valbara Tjänster'!AD1</f>
        <v xml:space="preserve">Ombudstjänsten </v>
      </c>
      <c r="D65" s="124">
        <f>'Valbara Tjänster'!AD22</f>
        <v>0</v>
      </c>
      <c r="E65" s="125"/>
      <c r="F65" s="125" t="str">
        <f>'Valbara Tjänster'!AD27</f>
        <v>Kvartal förskott</v>
      </c>
      <c r="G65" s="125"/>
      <c r="H65" s="125" t="str">
        <f>'Valbara Tjänster'!AD28</f>
        <v>Dec,Mar,Jun,Sep</v>
      </c>
      <c r="I65" s="125"/>
      <c r="J65" s="126" t="str">
        <f>'Valbara Tjänster'!AD29</f>
        <v>N/A</v>
      </c>
    </row>
    <row r="66" spans="3:10" ht="120" hidden="1" outlineLevel="1" x14ac:dyDescent="0.25">
      <c r="C66" s="117" t="str">
        <f>'Valbara Tjänster'!AH1</f>
        <v>Hjälpmedels-tjänsten abonnemang</v>
      </c>
      <c r="D66" s="124">
        <f>'Valbara Tjänster'!AH22</f>
        <v>50000</v>
      </c>
      <c r="E66" s="125"/>
      <c r="F66" s="125" t="str">
        <f>'Valbara Tjänster'!AH27</f>
        <v>Prognos! Faktureras kvartalsvis i förskott av förvaltning med volymsjusteringar i efterskott. Abonnemangspriset baseras på av kunden redovisad inköpsvolym. Tillkommer rörlig avgift enl. prislista på Inera.se</v>
      </c>
      <c r="G66" s="125"/>
      <c r="H66" s="125" t="str">
        <f>'Valbara Tjänster'!AH28</f>
        <v>Dec, Mar, Jun, Sep</v>
      </c>
      <c r="I66" s="125"/>
      <c r="J66" s="126" t="str">
        <f>'Valbara Tjänster'!AH29</f>
        <v>N/A</v>
      </c>
    </row>
    <row r="67" spans="3:10" ht="45" hidden="1" outlineLevel="1" x14ac:dyDescent="0.25">
      <c r="C67" s="117" t="str">
        <f>'Valbara Tjänster'!AL1</f>
        <v>E-klient</v>
      </c>
      <c r="D67" s="124">
        <f>'Valbara Tjänster'!AL22</f>
        <v>690293</v>
      </c>
      <c r="E67" s="125"/>
      <c r="F67" s="125" t="str">
        <f>'Valbara Tjänster'!AL27</f>
        <v>Halvårsvis i efterskott av förvaltning. Volymbaserade priser</v>
      </c>
      <c r="G67" s="125"/>
      <c r="H67" s="125" t="str">
        <f>'Valbara Tjänster'!AL28</f>
        <v>Jun, Dec</v>
      </c>
      <c r="I67" s="125"/>
      <c r="J67" s="126" t="str">
        <f>'Valbara Tjänster'!AL29</f>
        <v>N/A</v>
      </c>
    </row>
    <row r="68" spans="3:10" ht="60" hidden="1" outlineLevel="1" x14ac:dyDescent="0.25">
      <c r="C68" s="117" t="str">
        <f>'Valbara Tjänster'!AP1</f>
        <v>Eira Licenser (innehåll)</v>
      </c>
      <c r="D68" s="124">
        <f>'Valbara Tjänster'!AP22</f>
        <v>1206847.3232463</v>
      </c>
      <c r="E68" s="125"/>
      <c r="F68" s="125" t="str">
        <f>'Valbara Tjänster'!AP27</f>
        <v>Licenskostnaden fördelas solidariskt mellan landsting och regioner baserat på antal invånare.</v>
      </c>
      <c r="G68" s="125"/>
      <c r="H68" s="125" t="str">
        <f>'Valbara Tjänster'!AP28</f>
        <v>Årsvis engång i Dec</v>
      </c>
      <c r="I68" s="125"/>
      <c r="J68" s="126" t="str">
        <f>'Valbara Tjänster'!AP29</f>
        <v>N/A</v>
      </c>
    </row>
    <row r="69" spans="3:10" ht="30" hidden="1" outlineLevel="1" x14ac:dyDescent="0.25">
      <c r="C69" s="117" t="str">
        <f>'Valbara Tjänster'!AT1</f>
        <v>Informations- utlämning till kvalitetsregister</v>
      </c>
      <c r="D69" s="124">
        <f>'Valbara Tjänster'!AT22</f>
        <v>0</v>
      </c>
      <c r="E69" s="125"/>
      <c r="F69" s="125" t="str">
        <f>'Valbara Tjänster'!AT27</f>
        <v>Faktureras separat av tjänstens förvaltning</v>
      </c>
      <c r="G69" s="125"/>
      <c r="H69" s="125" t="str">
        <f>'Valbara Tjänster'!AT28</f>
        <v xml:space="preserve"> </v>
      </c>
      <c r="I69" s="125"/>
      <c r="J69" s="134" t="str">
        <f>'Valbara Tjänster'!AT29</f>
        <v>Ingen ab.fakturering</v>
      </c>
    </row>
    <row r="70" spans="3:10" hidden="1" outlineLevel="1" x14ac:dyDescent="0.25">
      <c r="C70" s="117" t="str">
        <f>'Valbara Tjänster'!AX1</f>
        <v>Säker Digital Kommunikation SDK Ny!</v>
      </c>
      <c r="D70" s="124">
        <f>'Valbara Tjänster'!AX22</f>
        <v>0</v>
      </c>
      <c r="E70" s="125"/>
      <c r="F70" s="125" t="str">
        <f>'Valbara Tjänster'!AX27</f>
        <v>Ingen abonnemangsfakt 2023</v>
      </c>
      <c r="G70" s="125"/>
      <c r="H70" s="125">
        <f>'Valbara Tjänster'!AX28</f>
        <v>0</v>
      </c>
      <c r="I70" s="125"/>
      <c r="J70" s="126">
        <f>'Valbara Tjänster'!AX29</f>
        <v>0</v>
      </c>
    </row>
    <row r="71" spans="3:10" hidden="1" outlineLevel="1" x14ac:dyDescent="0.25">
      <c r="C71" s="117" t="str">
        <f>'Valbara Tjänster'!BB1</f>
        <v>Bild i 1177 på telefon</v>
      </c>
      <c r="D71" s="124">
        <f>'Valbara Tjänster'!BB22</f>
        <v>181657.49460599999</v>
      </c>
      <c r="E71" s="125"/>
      <c r="F71" s="125" t="str">
        <f>'Valbara Tjänster'!BB27</f>
        <v>Kvartal förskott</v>
      </c>
      <c r="G71" s="125"/>
      <c r="H71" s="125" t="str">
        <f>'Valbara Tjänster'!BB28</f>
        <v>Dec,Mar,Jun,Sep</v>
      </c>
      <c r="I71" s="125"/>
      <c r="J71" s="126" t="str">
        <f>'Valbara Tjänster'!BB29</f>
        <v>N/A</v>
      </c>
    </row>
    <row r="72" spans="3:10" hidden="1" outlineLevel="1" x14ac:dyDescent="0.25">
      <c r="C72" s="117" t="str">
        <f>'Valbara Tjänster'!BF1</f>
        <v>Video i 1177 på telefon</v>
      </c>
      <c r="D72" s="124">
        <f>'Valbara Tjänster'!BF22</f>
        <v>0</v>
      </c>
      <c r="E72" s="125"/>
      <c r="F72" s="125" t="str">
        <f>'Valbara Tjänster'!BF27</f>
        <v>Kvartal förskott</v>
      </c>
      <c r="G72" s="125"/>
      <c r="H72" s="125" t="str">
        <f>'Valbara Tjänster'!BF28</f>
        <v>Dec,Mar,Jun,Sep</v>
      </c>
      <c r="I72" s="125"/>
      <c r="J72" s="126" t="str">
        <f>'Valbara Tjänster'!BF29</f>
        <v>N/A</v>
      </c>
    </row>
    <row r="73" spans="3:10" hidden="1" outlineLevel="1" x14ac:dyDescent="0.25">
      <c r="C73" s="117" t="str">
        <f>'Valbara Tjänster'!BJ1</f>
        <v>Utbudstjänsten</v>
      </c>
      <c r="D73" s="124">
        <f>'Valbara Tjänster'!BJ22</f>
        <v>0</v>
      </c>
      <c r="E73" s="125"/>
      <c r="F73" s="125" t="str">
        <f>'Valbara Tjänster'!BJ27</f>
        <v>Kvartal förskott</v>
      </c>
      <c r="G73" s="125"/>
      <c r="H73" s="125" t="str">
        <f>'Valbara Tjänster'!BJ28</f>
        <v>Dec,Mar,Jun,Sep</v>
      </c>
      <c r="I73" s="125"/>
      <c r="J73" s="126" t="str">
        <f>'Valbara Tjänster'!BJ29</f>
        <v>N/A</v>
      </c>
    </row>
    <row r="74" spans="3:10" hidden="1" outlineLevel="1" x14ac:dyDescent="0.25">
      <c r="C74" s="117" t="str">
        <f>'Valbara Tjänster'!BN1</f>
        <v>Statistiktjänst Organisations-statistik</v>
      </c>
      <c r="D74" s="124">
        <f>'Valbara Tjänster'!BN22</f>
        <v>31876.364429999998</v>
      </c>
      <c r="E74" s="125"/>
      <c r="F74" s="125" t="str">
        <f>'Valbara Tjänster'!BN27</f>
        <v>Kvartal förskott</v>
      </c>
      <c r="G74" s="125"/>
      <c r="H74" s="125" t="str">
        <f>'Valbara Tjänster'!BN28</f>
        <v>Dec,Mar,Jun,Sep</v>
      </c>
      <c r="I74" s="125"/>
      <c r="J74" s="126" t="str">
        <f>'Valbara Tjänster'!BN29</f>
        <v>N/A</v>
      </c>
    </row>
    <row r="75" spans="3:10" s="101" customFormat="1" ht="45" hidden="1" outlineLevel="1" x14ac:dyDescent="0.25">
      <c r="C75" s="117" t="str">
        <f>'Valbara Tjänster'!BR1</f>
        <v xml:space="preserve">1177 Inkorg </v>
      </c>
      <c r="D75" s="124">
        <f>'Valbara Tjänster'!BR22</f>
        <v>0</v>
      </c>
      <c r="E75" s="125"/>
      <c r="F75" s="103" t="str">
        <f>'Valbara Tjänster'!BR27</f>
        <v>Volymsbaserad. Faktureras av förvaltning kvartalsvis efterskott</v>
      </c>
      <c r="G75" s="125"/>
      <c r="H75" s="103">
        <f>'Valbara Tjänster'!BR28</f>
        <v>0</v>
      </c>
      <c r="I75" s="125"/>
      <c r="J75" s="256">
        <f>'Valbara Tjänster'!BR29</f>
        <v>0</v>
      </c>
    </row>
    <row r="76" spans="3:10" s="101" customFormat="1" hidden="1" outlineLevel="1" x14ac:dyDescent="0.25">
      <c r="C76" s="117" t="str">
        <f>'Valbara Tjänster'!BV1</f>
        <v>Svevac (prel. Avser halvår)</v>
      </c>
      <c r="D76" s="124">
        <f>'Valbara Tjänster'!BV22</f>
        <v>0</v>
      </c>
      <c r="E76" s="125"/>
      <c r="F76" s="103" t="str">
        <f>'Valbara Tjänster'!BV27</f>
        <v>Prel. Engång förskott 2023</v>
      </c>
      <c r="G76" s="125"/>
      <c r="H76" s="103" t="str">
        <f>'Valbara Tjänster'!BV28</f>
        <v>Dec,Mars</v>
      </c>
      <c r="I76" s="125"/>
      <c r="J76" s="256" t="str">
        <f>'Valbara Tjänster'!BV29</f>
        <v>Avslutas halvår 2023</v>
      </c>
    </row>
    <row r="77" spans="3:10" s="101" customFormat="1" ht="30" hidden="1" outlineLevel="1" x14ac:dyDescent="0.25">
      <c r="C77" s="117" t="str">
        <f>'Valbara Tjänster'!BZ1</f>
        <v>Digitalt möte</v>
      </c>
      <c r="D77" s="124">
        <f>'Valbara Tjänster'!BZ22</f>
        <v>0</v>
      </c>
      <c r="E77" s="125"/>
      <c r="F77" s="103" t="str">
        <f>'Valbara Tjänster'!BZ27</f>
        <v>Volym. Faktureras av förvaltning</v>
      </c>
      <c r="G77" s="125"/>
      <c r="H77" s="103">
        <f>'Valbara Tjänster'!BZ28</f>
        <v>0</v>
      </c>
      <c r="I77" s="125"/>
      <c r="J77" s="256">
        <f>'Valbara Tjänster'!BZ29</f>
        <v>0</v>
      </c>
    </row>
    <row r="78" spans="3:10" s="101" customFormat="1" hidden="1" outlineLevel="1" x14ac:dyDescent="0.25">
      <c r="C78" s="117" t="str">
        <f>'Valbara Tjänster'!CD1</f>
        <v>Video och distans Infrastruktur</v>
      </c>
      <c r="D78" s="124">
        <f>'Valbara Tjänster'!CD22</f>
        <v>83375.379549389996</v>
      </c>
      <c r="E78" s="125"/>
      <c r="F78" s="103" t="str">
        <f>'Valbara Tjänster'!CD27</f>
        <v>Kvartal förskott</v>
      </c>
      <c r="G78" s="125"/>
      <c r="H78" s="103" t="str">
        <f>'Valbara Tjänster'!CD28</f>
        <v>Dec,Mar,Jun,Sep</v>
      </c>
      <c r="I78" s="125"/>
      <c r="J78" s="256" t="str">
        <f>'Valbara Tjänster'!CD29</f>
        <v>N/A</v>
      </c>
    </row>
    <row r="79" spans="3:10" s="101" customFormat="1" hidden="1" outlineLevel="1" x14ac:dyDescent="0.25">
      <c r="C79" s="117" t="str">
        <f>'Valbara Tjänster'!CH1</f>
        <v>Video &amp; distans Flerpartsmöte</v>
      </c>
      <c r="D79" s="124">
        <f>'Valbara Tjänster'!CH22</f>
        <v>0</v>
      </c>
      <c r="E79" s="125"/>
      <c r="F79" s="103" t="str">
        <f>'Valbara Tjänster'!CH27</f>
        <v>Kvartal förskott</v>
      </c>
      <c r="G79" s="125"/>
      <c r="H79" s="103" t="str">
        <f>'Valbara Tjänster'!CH28</f>
        <v>Dec,Mar,Jun,Sep</v>
      </c>
      <c r="I79" s="125"/>
      <c r="J79" s="256" t="str">
        <f>'Valbara Tjänster'!CH29</f>
        <v>N/A</v>
      </c>
    </row>
    <row r="80" spans="3:10" s="101" customFormat="1" hidden="1" outlineLevel="1" x14ac:dyDescent="0.25">
      <c r="C80" s="117" t="str">
        <f>'Valbara Tjänster'!CL1</f>
        <v xml:space="preserve">Egen provhantering </v>
      </c>
      <c r="D80" s="124">
        <f>'Valbara Tjänster'!CL22</f>
        <v>316886.7</v>
      </c>
      <c r="E80" s="125"/>
      <c r="F80" s="103" t="str">
        <f>'Valbara Tjänster'!CL27</f>
        <v>Kvartal förskott</v>
      </c>
      <c r="G80" s="125"/>
      <c r="H80" s="103" t="str">
        <f>'Valbara Tjänster'!CL28</f>
        <v>Dec,Mar,Jun,Sep</v>
      </c>
      <c r="I80" s="125"/>
      <c r="J80" s="256" t="str">
        <f>'Valbara Tjänster'!CL29</f>
        <v>N/A</v>
      </c>
    </row>
    <row r="81" spans="3:10" s="101" customFormat="1" hidden="1" outlineLevel="1" x14ac:dyDescent="0.25">
      <c r="C81" s="117" t="str">
        <f>'Valbara Tjänster'!CP1</f>
        <v>Symtombedöm-ning och hänvisning Förvaltning</v>
      </c>
      <c r="D81" s="124">
        <f>'Valbara Tjänster'!CP22</f>
        <v>0</v>
      </c>
      <c r="E81" s="125"/>
      <c r="F81" s="103" t="str">
        <f>'Valbara Tjänster'!CP27</f>
        <v>Pris ej fastställt</v>
      </c>
      <c r="G81" s="125"/>
      <c r="H81" s="103">
        <f>'Valbara Tjänster'!CP28</f>
        <v>0</v>
      </c>
      <c r="I81" s="125"/>
      <c r="J81" s="256">
        <f>'Valbara Tjänster'!CP29</f>
        <v>0</v>
      </c>
    </row>
    <row r="82" spans="3:10" s="101" customFormat="1" hidden="1" outlineLevel="1" x14ac:dyDescent="0.25">
      <c r="C82" s="117" t="str">
        <f>'Valbara Tjänster'!CT1</f>
        <v>Beställning läkemedelsnära produkter</v>
      </c>
      <c r="D82" s="124">
        <f>'Valbara Tjänster'!CT22</f>
        <v>0</v>
      </c>
      <c r="E82" s="125"/>
      <c r="F82" s="103" t="str">
        <f>'Valbara Tjänster'!CT27</f>
        <v>Pris ej fastställt</v>
      </c>
      <c r="G82" s="125"/>
      <c r="H82" s="103">
        <f>'Valbara Tjänster'!CT28</f>
        <v>0</v>
      </c>
      <c r="I82" s="125"/>
      <c r="J82" s="256">
        <f>'Valbara Tjänster'!CT29</f>
        <v>0</v>
      </c>
    </row>
    <row r="83" spans="3:10" s="101" customFormat="1" hidden="1" outlineLevel="1" x14ac:dyDescent="0.25">
      <c r="C83" s="117" t="str">
        <f>'Valbara Tjänster'!CX1</f>
        <v>Net-Id</v>
      </c>
      <c r="D83" s="124">
        <f>'Valbara Tjänster'!CX22</f>
        <v>0</v>
      </c>
      <c r="E83" s="125"/>
      <c r="F83" s="103" t="str">
        <f>'Valbara Tjänster'!CX27</f>
        <v>Väntar på avsiktsförklaring</v>
      </c>
      <c r="G83" s="125"/>
      <c r="H83" s="103">
        <f>'Valbara Tjänster'!CX28</f>
        <v>0</v>
      </c>
      <c r="I83" s="125"/>
      <c r="J83" s="256">
        <f>'Valbara Tjänster'!CX29</f>
        <v>0</v>
      </c>
    </row>
    <row r="84" spans="3:10" s="101" customFormat="1" hidden="1" outlineLevel="1" x14ac:dyDescent="0.25">
      <c r="C84" s="117">
        <f>'Valbara Tjänster'!DB1</f>
        <v>0</v>
      </c>
      <c r="D84" s="124">
        <f>'Valbara Tjänster'!DB22</f>
        <v>0</v>
      </c>
      <c r="E84" s="125"/>
      <c r="F84" s="103">
        <f>'Valbara Tjänster'!DB27</f>
        <v>0</v>
      </c>
      <c r="G84" s="125"/>
      <c r="H84" s="103">
        <f>'Valbara Tjänster'!DB28</f>
        <v>0</v>
      </c>
      <c r="I84" s="125"/>
      <c r="J84" s="256">
        <f>'Valbara Tjänster'!DB29</f>
        <v>0</v>
      </c>
    </row>
    <row r="85" spans="3:10" s="101" customFormat="1" hidden="1" outlineLevel="1" x14ac:dyDescent="0.25">
      <c r="C85" s="117">
        <f>'Valbara Tjänster'!DF1</f>
        <v>0</v>
      </c>
      <c r="D85" s="124">
        <f>'Valbara Tjänster'!DF22</f>
        <v>0</v>
      </c>
      <c r="E85" s="125"/>
      <c r="F85" s="103">
        <f>'Valbara Tjänster'!DF27</f>
        <v>0</v>
      </c>
      <c r="G85" s="125"/>
      <c r="H85" s="103">
        <f>'Valbara Tjänster'!DF28</f>
        <v>0</v>
      </c>
      <c r="I85" s="125"/>
      <c r="J85" s="256">
        <f>'Valbara Tjänster'!DF29</f>
        <v>0</v>
      </c>
    </row>
    <row r="86" spans="3:10" s="101" customFormat="1" hidden="1" outlineLevel="1" x14ac:dyDescent="0.25">
      <c r="C86" s="117">
        <f>'Valbara Tjänster'!DJ1</f>
        <v>0</v>
      </c>
      <c r="D86" s="124">
        <f>'Valbara Tjänster'!DJ22</f>
        <v>0</v>
      </c>
      <c r="E86" s="125"/>
      <c r="F86" s="103">
        <f>'Valbara Tjänster'!DN27</f>
        <v>0</v>
      </c>
      <c r="G86" s="125"/>
      <c r="H86" s="103">
        <f>'Valbara Tjänster'!DJ28</f>
        <v>0</v>
      </c>
      <c r="I86" s="125"/>
      <c r="J86" s="256">
        <f>'Valbara Tjänster'!DJ29</f>
        <v>0</v>
      </c>
    </row>
    <row r="87" spans="3:10" s="101" customFormat="1" hidden="1" outlineLevel="1" x14ac:dyDescent="0.25">
      <c r="C87" s="117">
        <f>'Valbara Tjänster'!DN1</f>
        <v>0</v>
      </c>
      <c r="D87" s="124">
        <f>'Valbara Tjänster'!DN22</f>
        <v>0</v>
      </c>
      <c r="E87" s="125"/>
      <c r="F87" s="103">
        <f>'Valbara Tjänster'!DN27</f>
        <v>0</v>
      </c>
      <c r="G87" s="125"/>
      <c r="H87" s="103">
        <f>'Valbara Tjänster'!DN28</f>
        <v>0</v>
      </c>
      <c r="I87" s="125"/>
      <c r="J87" s="256">
        <f>'Valbara Tjänster'!DN29</f>
        <v>0</v>
      </c>
    </row>
    <row r="88" spans="3:10" s="101" customFormat="1" hidden="1" outlineLevel="1" x14ac:dyDescent="0.25">
      <c r="C88" s="117">
        <f>'Valbara Tjänster'!DR1</f>
        <v>0</v>
      </c>
      <c r="D88" s="124">
        <f>'Valbara Tjänster'!DR22</f>
        <v>0</v>
      </c>
      <c r="E88" s="125"/>
      <c r="F88" s="103">
        <f>'Valbara Tjänster'!DR27</f>
        <v>0</v>
      </c>
      <c r="G88" s="125"/>
      <c r="H88" s="103">
        <f>'Valbara Tjänster'!DR28</f>
        <v>0</v>
      </c>
      <c r="I88" s="125"/>
      <c r="J88" s="256">
        <f>'Valbara Tjänster'!DR29</f>
        <v>0</v>
      </c>
    </row>
    <row r="89" spans="3:10" s="101" customFormat="1" ht="15.75" hidden="1" outlineLevel="1" thickBot="1" x14ac:dyDescent="0.3">
      <c r="C89" s="127">
        <f>'Valbara Tjänster'!DV1</f>
        <v>0</v>
      </c>
      <c r="D89" s="128">
        <f>'Valbara Tjänster'!DV22</f>
        <v>0</v>
      </c>
      <c r="E89" s="129"/>
      <c r="F89" s="104">
        <f>'Valbara Tjänster'!DV27</f>
        <v>0</v>
      </c>
      <c r="G89" s="129"/>
      <c r="H89" s="104">
        <f>'Valbara Tjänster'!DV28</f>
        <v>0</v>
      </c>
      <c r="I89" s="129"/>
      <c r="J89" s="257">
        <f>'Valbara Tjänster'!DV29</f>
        <v>0</v>
      </c>
    </row>
    <row r="90" spans="3:10" hidden="1" outlineLevel="1" x14ac:dyDescent="0.25">
      <c r="C90" s="125"/>
      <c r="D90" s="124"/>
      <c r="E90" s="125"/>
      <c r="F90" s="125"/>
      <c r="G90" s="125"/>
      <c r="H90" s="125"/>
      <c r="I90" s="125"/>
      <c r="J90" s="125"/>
    </row>
    <row r="91" spans="3:10" ht="15.75" collapsed="1" thickBot="1" x14ac:dyDescent="0.3">
      <c r="C91" s="131"/>
      <c r="D91" s="131"/>
      <c r="E91" s="131"/>
      <c r="F91" s="131"/>
      <c r="G91" s="131"/>
      <c r="H91" s="131"/>
      <c r="I91" s="131"/>
      <c r="J91" s="131"/>
    </row>
    <row r="92" spans="3:10" ht="21" x14ac:dyDescent="0.25">
      <c r="C92" s="118" t="s">
        <v>62</v>
      </c>
      <c r="D92" s="119">
        <f>SUM(D93:D113)</f>
        <v>1400588.6839185478</v>
      </c>
      <c r="E92" s="120"/>
      <c r="F92" s="102" t="s">
        <v>43</v>
      </c>
      <c r="G92" s="121"/>
      <c r="H92" s="135"/>
      <c r="I92" s="120"/>
      <c r="J92" s="133"/>
    </row>
    <row r="93" spans="3:10" ht="15.75" hidden="1" customHeight="1" outlineLevel="1" x14ac:dyDescent="0.25">
      <c r="C93" s="117" t="str">
        <f>'Gemensamma i utveckling'!C1</f>
        <v>Utvecklingsram 2022</v>
      </c>
      <c r="D93" s="124">
        <f>'Gemensamma i utveckling'!C25</f>
        <v>1050441.5129389109</v>
      </c>
      <c r="E93" s="125"/>
      <c r="F93" s="103" t="str">
        <f>'Gemensamma i utveckling'!C30</f>
        <v xml:space="preserve">Faktureras i januari för helår 2022 </v>
      </c>
      <c r="G93" s="125"/>
      <c r="H93" s="125" t="str">
        <f>'Gemensamma i utveckling'!C31</f>
        <v>Engång</v>
      </c>
      <c r="I93" s="125"/>
      <c r="J93" s="126" t="str">
        <f>'Gemensamma i utveckling'!C32</f>
        <v>Januari</v>
      </c>
    </row>
    <row r="94" spans="3:10" ht="15.75" hidden="1" customHeight="1" outlineLevel="1" x14ac:dyDescent="0.25">
      <c r="C94" s="117" t="str">
        <f>'Gemensamma i utveckling'!D1</f>
        <v>Utveckling/förvaltning tidbokings-tjänst 1177</v>
      </c>
      <c r="D94" s="124">
        <f>'Gemensamma i utveckling'!D25</f>
        <v>350147.17097963701</v>
      </c>
      <c r="E94" s="125"/>
      <c r="F94" s="103" t="str">
        <f>'Gemensamma i utveckling'!D30</f>
        <v>Kvartal förskott</v>
      </c>
      <c r="G94" s="125"/>
      <c r="H94" s="125" t="str">
        <f>'Gemensamma i utveckling'!D31</f>
        <v>Dec,Mar,Jun,Sep</v>
      </c>
      <c r="I94" s="125"/>
      <c r="J94" s="126" t="str">
        <f>'Gemensamma i utveckling'!D32</f>
        <v>Pausad fakt. Avs. förkl. Retro senare 2023</v>
      </c>
    </row>
    <row r="95" spans="3:10" ht="15.75" hidden="1" customHeight="1" outlineLevel="1" x14ac:dyDescent="0.25">
      <c r="C95" s="117" t="str">
        <f>'Gemensamma i utveckling'!E1</f>
        <v>Fortsatt utveckling SITHS</v>
      </c>
      <c r="D95" s="124">
        <f>'Gemensamma i utveckling'!E25</f>
        <v>0</v>
      </c>
      <c r="E95" s="125"/>
      <c r="F95" s="116" t="str">
        <f>'Gemensamma i utveckling'!E30</f>
        <v>Ingen fakt 2023</v>
      </c>
      <c r="G95" s="125"/>
      <c r="H95" s="136" t="str">
        <f>'Gemensamma i utveckling'!E31</f>
        <v xml:space="preserve"> -</v>
      </c>
      <c r="I95" s="125"/>
      <c r="J95" s="134" t="str">
        <f>'Gemensamma i utveckling'!E32</f>
        <v xml:space="preserve"> -</v>
      </c>
    </row>
    <row r="96" spans="3:10" ht="15.75" hidden="1" customHeight="1" outlineLevel="1" x14ac:dyDescent="0.25">
      <c r="C96" s="117" t="str">
        <f>'Gemensamma i utveckling'!F1</f>
        <v>Pascal NLL-anpassning</v>
      </c>
      <c r="D96" s="124">
        <f>'Gemensamma i utveckling'!F25</f>
        <v>0</v>
      </c>
      <c r="E96" s="125"/>
      <c r="F96" s="103" t="str">
        <f>'Gemensamma i utveckling'!F30</f>
        <v>Ingen fakt 2023</v>
      </c>
      <c r="G96" s="125"/>
      <c r="H96" s="125" t="str">
        <f>'Gemensamma i utveckling'!F31</f>
        <v xml:space="preserve"> -</v>
      </c>
      <c r="I96" s="125"/>
      <c r="J96" s="126" t="str">
        <f>'Gemensamma i utveckling'!F32</f>
        <v xml:space="preserve"> -</v>
      </c>
    </row>
    <row r="97" spans="3:10" ht="15.75" hidden="1" customHeight="1" outlineLevel="1" x14ac:dyDescent="0.25">
      <c r="C97" s="117" t="str">
        <f>'Gemensamma i utveckling'!G1</f>
        <v>Utbyte av Säkerhetstj.</v>
      </c>
      <c r="D97" s="124">
        <f>'Gemensamma i utveckling'!G25</f>
        <v>0</v>
      </c>
      <c r="E97" s="125"/>
      <c r="F97" s="103" t="str">
        <f>'Gemensamma i utveckling'!G30</f>
        <v>Ingen fakt 2023</v>
      </c>
      <c r="G97" s="125"/>
      <c r="H97" s="125" t="str">
        <f>'Gemensamma i utveckling'!G31</f>
        <v xml:space="preserve"> -</v>
      </c>
      <c r="I97" s="125"/>
      <c r="J97" s="126" t="str">
        <f>'Gemensamma i utveckling'!G32</f>
        <v xml:space="preserve"> -</v>
      </c>
    </row>
    <row r="98" spans="3:10" ht="15.75" hidden="1" customHeight="1" outlineLevel="1" x14ac:dyDescent="0.25">
      <c r="C98" s="117" t="str">
        <f>'Gemensamma i utveckling'!H1</f>
        <v>Ny katalogtjänst HSA</v>
      </c>
      <c r="D98" s="124">
        <f>'Gemensamma i utveckling'!H25</f>
        <v>0</v>
      </c>
      <c r="E98" s="125"/>
      <c r="F98" s="103" t="str">
        <f>'Gemensamma i utveckling'!H30</f>
        <v>Ingen fakt 2023</v>
      </c>
      <c r="G98" s="125"/>
      <c r="H98" s="125" t="str">
        <f>'Gemensamma i utveckling'!H31</f>
        <v xml:space="preserve"> -</v>
      </c>
      <c r="I98" s="125"/>
      <c r="J98" s="126" t="str">
        <f>'Gemensamma i utveckling'!H32</f>
        <v xml:space="preserve"> -</v>
      </c>
    </row>
    <row r="99" spans="3:10" s="101" customFormat="1" ht="15.75" hidden="1" customHeight="1" outlineLevel="1" x14ac:dyDescent="0.25">
      <c r="C99" s="117" t="str">
        <f>'Gemensamma i utveckling'!I1</f>
        <v>Journalen &amp; NPÖ plattformsutv.</v>
      </c>
      <c r="D99" s="124">
        <f>'Gemensamma i utveckling'!I25</f>
        <v>0</v>
      </c>
      <c r="E99" s="125"/>
      <c r="F99" s="103" t="str">
        <f>'Gemensamma i utveckling'!I30</f>
        <v>Ingen fakt 2023</v>
      </c>
      <c r="G99" s="125"/>
      <c r="H99" s="95" t="str">
        <f>'Gemensamma i utveckling'!I31</f>
        <v xml:space="preserve"> -</v>
      </c>
      <c r="I99" s="125"/>
      <c r="J99" s="259" t="str">
        <f>'Gemensamma i utveckling'!I32</f>
        <v xml:space="preserve"> -</v>
      </c>
    </row>
    <row r="100" spans="3:10" s="101" customFormat="1" ht="15.75" hidden="1" customHeight="1" outlineLevel="1" x14ac:dyDescent="0.25">
      <c r="C100" s="117" t="str">
        <f>'Gemensamma i utveckling'!J1</f>
        <v xml:space="preserve">Hitta och jämför hjälpmedel på 1177 </v>
      </c>
      <c r="D100" s="124">
        <f>'Gemensamma i utveckling'!J25</f>
        <v>0</v>
      </c>
      <c r="E100" s="125"/>
      <c r="F100" s="103" t="str">
        <f>'Gemensamma i utveckling'!J30</f>
        <v>Ingen avs.förkl. Sannolikt finansiering utv.ram</v>
      </c>
      <c r="G100" s="125"/>
      <c r="H100" s="258" t="str">
        <f>'Gemensamma i utveckling'!J31</f>
        <v xml:space="preserve"> -</v>
      </c>
      <c r="I100" s="125"/>
      <c r="J100" s="259" t="str">
        <f>'Gemensamma i utveckling'!J32</f>
        <v xml:space="preserve"> -</v>
      </c>
    </row>
    <row r="101" spans="3:10" s="101" customFormat="1" ht="15.75" hidden="1" customHeight="1" outlineLevel="1" x14ac:dyDescent="0.25">
      <c r="C101" s="117" t="str">
        <f>'Gemensamma i utveckling'!K1</f>
        <v>Självbetjäning Hjälpmedel Via 1177</v>
      </c>
      <c r="D101" s="124">
        <f>'Gemensamma i utveckling'!K25</f>
        <v>0</v>
      </c>
      <c r="E101" s="125"/>
      <c r="F101" s="103" t="str">
        <f>'Gemensamma i utveckling'!K30</f>
        <v>Väntar på avsiktsförklaring</v>
      </c>
      <c r="G101" s="125"/>
      <c r="H101" s="258">
        <f>'Gemensamma i utveckling'!K31</f>
        <v>0</v>
      </c>
      <c r="I101" s="125"/>
      <c r="J101" s="259" t="str">
        <f>'Gemensamma i utveckling'!K32</f>
        <v xml:space="preserve"> -</v>
      </c>
    </row>
    <row r="102" spans="3:10" s="101" customFormat="1" ht="15.75" hidden="1" customHeight="1" outlineLevel="1" x14ac:dyDescent="0.25">
      <c r="C102" s="117">
        <f>'Gemensamma i utveckling'!L1</f>
        <v>0</v>
      </c>
      <c r="D102" s="124">
        <f>'Gemensamma i utveckling'!L25</f>
        <v>0</v>
      </c>
      <c r="E102" s="125"/>
      <c r="F102" s="103">
        <f>'Gemensamma i utveckling'!L30</f>
        <v>0</v>
      </c>
      <c r="G102" s="125"/>
      <c r="H102" s="258">
        <f>'Gemensamma i utveckling'!L31</f>
        <v>0</v>
      </c>
      <c r="I102" s="125"/>
      <c r="J102" s="259">
        <f>'Gemensamma i utveckling'!L32</f>
        <v>0</v>
      </c>
    </row>
    <row r="103" spans="3:10" s="101" customFormat="1" ht="15.75" hidden="1" customHeight="1" outlineLevel="1" x14ac:dyDescent="0.25">
      <c r="C103" s="117">
        <f>'Gemensamma i utveckling'!M1</f>
        <v>0</v>
      </c>
      <c r="D103" s="124">
        <f>'Gemensamma i utveckling'!M25</f>
        <v>0</v>
      </c>
      <c r="E103" s="125"/>
      <c r="F103" s="103">
        <f>'Gemensamma i utveckling'!M30</f>
        <v>0</v>
      </c>
      <c r="G103" s="125"/>
      <c r="H103" s="258">
        <f>'Gemensamma i utveckling'!M31</f>
        <v>0</v>
      </c>
      <c r="I103" s="125"/>
      <c r="J103" s="259">
        <f>'Gemensamma i utveckling'!M32</f>
        <v>0</v>
      </c>
    </row>
    <row r="104" spans="3:10" s="101" customFormat="1" ht="15.75" hidden="1" customHeight="1" outlineLevel="1" x14ac:dyDescent="0.25">
      <c r="C104" s="117">
        <f>'Gemensamma i utveckling'!N1</f>
        <v>0</v>
      </c>
      <c r="D104" s="124">
        <f>'Gemensamma i utveckling'!N25</f>
        <v>0</v>
      </c>
      <c r="E104" s="125"/>
      <c r="F104" s="103">
        <f>'Gemensamma i utveckling'!N30</f>
        <v>0</v>
      </c>
      <c r="G104" s="125"/>
      <c r="H104" s="258">
        <f>'Gemensamma i utveckling'!N31</f>
        <v>0</v>
      </c>
      <c r="I104" s="125"/>
      <c r="J104" s="259">
        <f>'Gemensamma i utveckling'!N32</f>
        <v>0</v>
      </c>
    </row>
    <row r="105" spans="3:10" s="101" customFormat="1" ht="15.75" hidden="1" customHeight="1" outlineLevel="1" x14ac:dyDescent="0.25">
      <c r="C105" s="117">
        <f>'Gemensamma i utveckling'!O1</f>
        <v>0</v>
      </c>
      <c r="D105" s="124">
        <f>'Gemensamma i utveckling'!O25</f>
        <v>0</v>
      </c>
      <c r="E105" s="125"/>
      <c r="F105" s="103">
        <f>'Gemensamma i utveckling'!O30</f>
        <v>0</v>
      </c>
      <c r="G105" s="125"/>
      <c r="H105" s="258">
        <f>'Gemensamma i utveckling'!O31</f>
        <v>0</v>
      </c>
      <c r="I105" s="125"/>
      <c r="J105" s="259">
        <f>'Gemensamma i utveckling'!O32</f>
        <v>0</v>
      </c>
    </row>
    <row r="106" spans="3:10" s="101" customFormat="1" ht="15.75" hidden="1" customHeight="1" outlineLevel="1" x14ac:dyDescent="0.25">
      <c r="C106" s="117">
        <f>'Gemensamma i utveckling'!P1</f>
        <v>0</v>
      </c>
      <c r="D106" s="124">
        <f>'Gemensamma i utveckling'!P25</f>
        <v>0</v>
      </c>
      <c r="E106" s="125"/>
      <c r="F106" s="103">
        <f>'Gemensamma i utveckling'!P30</f>
        <v>0</v>
      </c>
      <c r="G106" s="125"/>
      <c r="H106" s="258">
        <f>'Gemensamma i utveckling'!P31</f>
        <v>0</v>
      </c>
      <c r="I106" s="125"/>
      <c r="J106" s="259">
        <f>'Gemensamma i utveckling'!P32</f>
        <v>0</v>
      </c>
    </row>
    <row r="107" spans="3:10" s="101" customFormat="1" ht="15.75" hidden="1" customHeight="1" outlineLevel="1" x14ac:dyDescent="0.25">
      <c r="C107" s="117">
        <f>'Gemensamma i utveckling'!Q1</f>
        <v>0</v>
      </c>
      <c r="D107" s="124">
        <f>'Gemensamma i utveckling'!Q25</f>
        <v>0</v>
      </c>
      <c r="E107" s="125"/>
      <c r="F107" s="103">
        <f>'Gemensamma i utveckling'!Q30</f>
        <v>0</v>
      </c>
      <c r="G107" s="125"/>
      <c r="H107" s="258">
        <f>'Gemensamma i utveckling'!Q31</f>
        <v>0</v>
      </c>
      <c r="I107" s="125"/>
      <c r="J107" s="259">
        <f>'Gemensamma i utveckling'!Q32</f>
        <v>0</v>
      </c>
    </row>
    <row r="108" spans="3:10" s="101" customFormat="1" ht="15.75" hidden="1" customHeight="1" outlineLevel="1" x14ac:dyDescent="0.25">
      <c r="C108" s="117">
        <f>'Gemensamma i utveckling'!R1</f>
        <v>0</v>
      </c>
      <c r="D108" s="124">
        <f>'Gemensamma i utveckling'!R25</f>
        <v>0</v>
      </c>
      <c r="E108" s="125"/>
      <c r="F108" s="103">
        <f>'Gemensamma i utveckling'!R30</f>
        <v>0</v>
      </c>
      <c r="G108" s="125"/>
      <c r="H108" s="258">
        <f>'Gemensamma i utveckling'!R31</f>
        <v>0</v>
      </c>
      <c r="I108" s="125"/>
      <c r="J108" s="259">
        <f>'Gemensamma i utveckling'!R32</f>
        <v>0</v>
      </c>
    </row>
    <row r="109" spans="3:10" s="101" customFormat="1" ht="15.75" hidden="1" customHeight="1" outlineLevel="1" x14ac:dyDescent="0.25">
      <c r="C109" s="117">
        <f>'Gemensamma i utveckling'!S1</f>
        <v>0</v>
      </c>
      <c r="D109" s="124">
        <f>'Gemensamma i utveckling'!S25</f>
        <v>0</v>
      </c>
      <c r="E109" s="125"/>
      <c r="F109" s="103">
        <f>'Gemensamma i utveckling'!S30</f>
        <v>0</v>
      </c>
      <c r="G109" s="125"/>
      <c r="H109" s="258">
        <f>'Gemensamma i utveckling'!S31</f>
        <v>0</v>
      </c>
      <c r="I109" s="125"/>
      <c r="J109" s="259">
        <f>'Gemensamma i utveckling'!S32</f>
        <v>0</v>
      </c>
    </row>
    <row r="110" spans="3:10" s="101" customFormat="1" ht="15.75" hidden="1" customHeight="1" outlineLevel="1" x14ac:dyDescent="0.25">
      <c r="C110" s="117">
        <f>'Gemensamma i utveckling'!T1</f>
        <v>0</v>
      </c>
      <c r="D110" s="124">
        <f>'Gemensamma i utveckling'!T25</f>
        <v>0</v>
      </c>
      <c r="E110" s="125"/>
      <c r="F110" s="103">
        <f>'Gemensamma i utveckling'!T30</f>
        <v>0</v>
      </c>
      <c r="G110" s="125"/>
      <c r="H110" s="258">
        <f>'Gemensamma i utveckling'!T31</f>
        <v>0</v>
      </c>
      <c r="I110" s="125"/>
      <c r="J110" s="259">
        <f>'Gemensamma i utveckling'!T32</f>
        <v>0</v>
      </c>
    </row>
    <row r="111" spans="3:10" s="101" customFormat="1" ht="15.75" hidden="1" customHeight="1" outlineLevel="1" x14ac:dyDescent="0.25">
      <c r="C111" s="117">
        <f>'Gemensamma i utveckling'!U1</f>
        <v>0</v>
      </c>
      <c r="D111" s="124">
        <f>'Gemensamma i utveckling'!U25</f>
        <v>0</v>
      </c>
      <c r="E111" s="125"/>
      <c r="F111" s="103">
        <f>'Gemensamma i utveckling'!U30</f>
        <v>0</v>
      </c>
      <c r="G111" s="125"/>
      <c r="H111" s="258">
        <f>'Gemensamma i utveckling'!U31</f>
        <v>0</v>
      </c>
      <c r="I111" s="125"/>
      <c r="J111" s="259">
        <f>'Gemensamma i utveckling'!U32</f>
        <v>0</v>
      </c>
    </row>
    <row r="112" spans="3:10" s="101" customFormat="1" ht="15.75" hidden="1" customHeight="1" outlineLevel="1" x14ac:dyDescent="0.25">
      <c r="C112" s="117">
        <f>'Gemensamma i utveckling'!V1</f>
        <v>0</v>
      </c>
      <c r="D112" s="124">
        <f>'Gemensamma i utveckling'!V25</f>
        <v>0</v>
      </c>
      <c r="E112" s="125"/>
      <c r="F112" s="103">
        <f>'Gemensamma i utveckling'!V30</f>
        <v>0</v>
      </c>
      <c r="G112" s="125"/>
      <c r="H112" s="258">
        <f>'Gemensamma i utveckling'!V31</f>
        <v>0</v>
      </c>
      <c r="I112" s="125"/>
      <c r="J112" s="259">
        <f>'Gemensamma i utveckling'!V32</f>
        <v>0</v>
      </c>
    </row>
    <row r="113" spans="3:10" ht="15.75" hidden="1" customHeight="1" outlineLevel="1" thickBot="1" x14ac:dyDescent="0.3">
      <c r="C113" s="127">
        <f>'Gemensamma i utveckling'!W1</f>
        <v>0</v>
      </c>
      <c r="D113" s="128">
        <f>'Gemensamma i utveckling'!W28</f>
        <v>0</v>
      </c>
      <c r="E113" s="129"/>
      <c r="F113" s="104">
        <f>'Gemensamma i utveckling'!W30</f>
        <v>0</v>
      </c>
      <c r="G113" s="129"/>
      <c r="H113" s="261">
        <f>'Gemensamma i utveckling'!W31</f>
        <v>0</v>
      </c>
      <c r="I113" s="129"/>
      <c r="J113" s="262">
        <f>'Gemensamma i utveckling'!W32</f>
        <v>0</v>
      </c>
    </row>
    <row r="114" spans="3:10" hidden="1" outlineLevel="1" x14ac:dyDescent="0.25">
      <c r="C114" s="125"/>
      <c r="D114" s="124"/>
      <c r="E114" s="125"/>
      <c r="F114" s="125"/>
      <c r="G114" s="125"/>
      <c r="H114" s="125"/>
      <c r="I114" s="125"/>
      <c r="J114" s="125"/>
    </row>
    <row r="115" spans="3:10" ht="15.75" collapsed="1" thickBot="1" x14ac:dyDescent="0.3">
      <c r="C115" s="131"/>
      <c r="D115" s="131"/>
      <c r="E115" s="131"/>
      <c r="F115" s="131"/>
      <c r="G115" s="131"/>
      <c r="H115" s="131"/>
      <c r="I115" s="131"/>
      <c r="J115" s="131"/>
    </row>
    <row r="116" spans="3:10" ht="21" x14ac:dyDescent="0.25">
      <c r="C116" s="118" t="s">
        <v>63</v>
      </c>
      <c r="D116" s="119">
        <f>SUM(D117:D145)</f>
        <v>882762.59419229627</v>
      </c>
      <c r="E116" s="120"/>
      <c r="F116" s="120" t="s">
        <v>43</v>
      </c>
      <c r="G116" s="120"/>
      <c r="H116" s="120"/>
      <c r="I116" s="120"/>
      <c r="J116" s="133"/>
    </row>
    <row r="117" spans="3:10" hidden="1" outlineLevel="1" x14ac:dyDescent="0.25">
      <c r="C117" s="117" t="str">
        <f>'Valbara i utveckling'!F1</f>
        <v>Terminologi- tjänst NY!</v>
      </c>
      <c r="D117" s="124">
        <f>'Valbara i utveckling'!F25</f>
        <v>197263.99753439636</v>
      </c>
      <c r="E117" s="125"/>
      <c r="F117" s="125" t="str">
        <f>'Valbara i utveckling'!F30</f>
        <v>Kvartal förskott</v>
      </c>
      <c r="G117" s="125"/>
      <c r="H117" s="125" t="str">
        <f>'Valbara i utveckling'!F31</f>
        <v>Dec,Mar,Jun,Sep</v>
      </c>
      <c r="I117" s="125"/>
      <c r="J117" s="126">
        <f>'Valbara i utveckling'!F32</f>
        <v>0</v>
      </c>
    </row>
    <row r="118" spans="3:10" hidden="1" outlineLevel="1" x14ac:dyDescent="0.25">
      <c r="C118" s="117" t="str">
        <f>'Valbara i utveckling'!J1</f>
        <v xml:space="preserve"> Verksamhetsstöd 1177 Vårdguiden på telefon</v>
      </c>
      <c r="D118" s="124">
        <f>'Valbara i utveckling'!J25</f>
        <v>685498.59665789991</v>
      </c>
      <c r="E118" s="125"/>
      <c r="F118" s="125" t="str">
        <f>'Valbara i utveckling'!J30</f>
        <v>Kvartal förskott</v>
      </c>
      <c r="G118" s="125"/>
      <c r="H118" s="125" t="str">
        <f>'Valbara i utveckling'!J31</f>
        <v>Dec,Mar,Jun,Sep</v>
      </c>
      <c r="I118" s="125"/>
      <c r="J118" s="137">
        <f>'Valbara i utveckling'!J32</f>
        <v>0</v>
      </c>
    </row>
    <row r="119" spans="3:10" hidden="1" outlineLevel="1" x14ac:dyDescent="0.25">
      <c r="C119" s="117" t="str">
        <f>'Valbara i utveckling'!N1</f>
        <v>Statistiktjänst export</v>
      </c>
      <c r="D119" s="124">
        <f>'Valbara i utveckling'!N25</f>
        <v>0</v>
      </c>
      <c r="E119" s="125"/>
      <c r="F119" s="125" t="str">
        <f>'Valbara i utveckling'!N30</f>
        <v>Kvartal förskott</v>
      </c>
      <c r="G119" s="125"/>
      <c r="H119" s="125" t="str">
        <f>'Valbara i utveckling'!N31</f>
        <v>Dec,Mar,Jun,Sep</v>
      </c>
      <c r="I119" s="125"/>
      <c r="J119" s="137" t="str">
        <f>'Valbara i utveckling'!N32</f>
        <v>I förvaltning Q2-23</v>
      </c>
    </row>
    <row r="120" spans="3:10" hidden="1" outlineLevel="1" x14ac:dyDescent="0.25">
      <c r="C120" s="117" t="str">
        <f>'Valbara i utveckling'!R1</f>
        <v>Utvidgning Underskriftstjänst</v>
      </c>
      <c r="D120" s="124">
        <f>'Valbara i utveckling'!R25</f>
        <v>0</v>
      </c>
      <c r="E120" s="125"/>
      <c r="F120" s="125" t="str">
        <f>'Valbara i utveckling'!R30</f>
        <v>Väntar avsiktsförklaring</v>
      </c>
      <c r="G120" s="125"/>
      <c r="H120" s="125">
        <f>'Valbara i utveckling'!R31</f>
        <v>0</v>
      </c>
      <c r="I120" s="125"/>
      <c r="J120" s="137">
        <f>'Valbara i utveckling'!R32</f>
        <v>0</v>
      </c>
    </row>
    <row r="121" spans="3:10" hidden="1" outlineLevel="1" x14ac:dyDescent="0.25">
      <c r="C121" s="117" t="str">
        <f>'Valbara i utveckling'!V1</f>
        <v>ViSam</v>
      </c>
      <c r="D121" s="124">
        <f>'Valbara i utveckling'!V25</f>
        <v>0</v>
      </c>
      <c r="E121" s="125"/>
      <c r="F121" s="103" t="str">
        <f>'Valbara i utveckling'!V30</f>
        <v>Väntar avsiktsförklaring</v>
      </c>
      <c r="G121" s="125"/>
      <c r="H121" s="103">
        <f>'Valbara i utveckling'!V31</f>
        <v>0</v>
      </c>
      <c r="I121" s="125"/>
      <c r="J121" s="137">
        <f>'Valbara i utveckling'!V32</f>
        <v>0</v>
      </c>
    </row>
    <row r="122" spans="3:10" hidden="1" outlineLevel="1" x14ac:dyDescent="0.25">
      <c r="C122" s="117" t="str">
        <f>'Valbara i utveckling'!Z1</f>
        <v>Symtombedömning och hänvisning plattform</v>
      </c>
      <c r="D122" s="124">
        <f>'Valbara i utveckling'!Z25</f>
        <v>0</v>
      </c>
      <c r="E122" s="125"/>
      <c r="F122" s="125" t="str">
        <f>'Valbara i utveckling'!Z30</f>
        <v>Faktureras ej 2023</v>
      </c>
      <c r="G122" s="125"/>
      <c r="H122" s="125">
        <f>'Valbara i utveckling'!Z31</f>
        <v>0</v>
      </c>
      <c r="I122" s="125"/>
      <c r="J122" s="137">
        <f>'Valbara i utveckling'!Z32</f>
        <v>0</v>
      </c>
    </row>
    <row r="123" spans="3:10" hidden="1" outlineLevel="1" x14ac:dyDescent="0.25">
      <c r="C123" s="117">
        <f>'Valbara i utveckling'!AD1</f>
        <v>0</v>
      </c>
      <c r="D123" s="124">
        <f>'Valbara i utveckling'!AD25</f>
        <v>0</v>
      </c>
      <c r="E123" s="125"/>
      <c r="F123" s="125">
        <f>'Valbara i utveckling'!AD30</f>
        <v>0</v>
      </c>
      <c r="G123" s="125"/>
      <c r="H123" s="125">
        <f>'Valbara i utveckling'!AD31</f>
        <v>0</v>
      </c>
      <c r="I123" s="125"/>
      <c r="J123" s="137">
        <f>'Valbara i utveckling'!AD32</f>
        <v>0</v>
      </c>
    </row>
    <row r="124" spans="3:10" hidden="1" outlineLevel="1" x14ac:dyDescent="0.25">
      <c r="C124" s="117">
        <f>'Valbara i utveckling'!AH1</f>
        <v>0</v>
      </c>
      <c r="D124" s="124">
        <f>'Valbara i utveckling'!AH25</f>
        <v>0</v>
      </c>
      <c r="E124" s="125"/>
      <c r="F124" s="125">
        <f>'Valbara i utveckling'!AH30</f>
        <v>0</v>
      </c>
      <c r="G124" s="125"/>
      <c r="H124" s="125">
        <f>'Valbara i utveckling'!AH31</f>
        <v>0</v>
      </c>
      <c r="I124" s="125"/>
      <c r="J124" s="137">
        <f>'Valbara i utveckling'!AH32</f>
        <v>0</v>
      </c>
    </row>
    <row r="125" spans="3:10" hidden="1" outlineLevel="1" x14ac:dyDescent="0.25">
      <c r="C125" s="117">
        <f>'Valbara i utveckling'!AL1</f>
        <v>0</v>
      </c>
      <c r="D125" s="124">
        <f>'Valbara i utveckling'!AL25</f>
        <v>0</v>
      </c>
      <c r="E125" s="125"/>
      <c r="F125" s="125">
        <f>'Valbara i utveckling'!AL30</f>
        <v>0</v>
      </c>
      <c r="G125" s="125"/>
      <c r="H125" s="125">
        <f>'Valbara i utveckling'!AL31</f>
        <v>0</v>
      </c>
      <c r="I125" s="125"/>
      <c r="J125" s="126">
        <f>'Valbara i utveckling'!AL32</f>
        <v>0</v>
      </c>
    </row>
    <row r="126" spans="3:10" hidden="1" outlineLevel="1" x14ac:dyDescent="0.25">
      <c r="C126" s="117">
        <f>'Valbara i utveckling'!AP1</f>
        <v>0</v>
      </c>
      <c r="D126" s="124">
        <f>'Valbara i utveckling'!AP25</f>
        <v>0</v>
      </c>
      <c r="E126" s="125"/>
      <c r="F126" s="125">
        <f>'Valbara i utveckling'!AP30</f>
        <v>0</v>
      </c>
      <c r="G126" s="125"/>
      <c r="H126" s="125">
        <f>'Valbara i utveckling'!AP31</f>
        <v>0</v>
      </c>
      <c r="I126" s="125"/>
      <c r="J126" s="137">
        <f>'Valbara i utveckling'!AP32</f>
        <v>0</v>
      </c>
    </row>
    <row r="127" spans="3:10" hidden="1" outlineLevel="1" x14ac:dyDescent="0.25">
      <c r="C127" s="117">
        <f>'Valbara i utveckling'!AT1</f>
        <v>0</v>
      </c>
      <c r="D127" s="124">
        <f>'Valbara i utveckling'!AT25</f>
        <v>0</v>
      </c>
      <c r="E127" s="125"/>
      <c r="F127" s="125">
        <f>'Valbara i utveckling'!AT30</f>
        <v>0</v>
      </c>
      <c r="G127" s="125"/>
      <c r="H127" s="125">
        <f>'Valbara i utveckling'!AT31</f>
        <v>0</v>
      </c>
      <c r="I127" s="125"/>
      <c r="J127" s="137">
        <f>'Valbara i utveckling'!AT32</f>
        <v>0</v>
      </c>
    </row>
    <row r="128" spans="3:10" hidden="1" outlineLevel="1" x14ac:dyDescent="0.25">
      <c r="C128" s="117">
        <f>'Valbara i utveckling'!AX1</f>
        <v>0</v>
      </c>
      <c r="D128" s="124">
        <f>'Valbara i utveckling'!AX25</f>
        <v>0</v>
      </c>
      <c r="E128" s="125"/>
      <c r="F128" s="125">
        <f>'Valbara i utveckling'!AX30</f>
        <v>0</v>
      </c>
      <c r="G128" s="125"/>
      <c r="H128" s="125">
        <f>'Valbara i utveckling'!AX31</f>
        <v>0</v>
      </c>
      <c r="I128" s="125"/>
      <c r="J128" s="137">
        <f>'Valbara i utveckling'!AX32</f>
        <v>0</v>
      </c>
    </row>
    <row r="129" spans="3:10" hidden="1" outlineLevel="1" x14ac:dyDescent="0.25">
      <c r="C129" s="117">
        <f>'Valbara i utveckling'!BB1</f>
        <v>0</v>
      </c>
      <c r="D129" s="124">
        <f>'Valbara i utveckling'!BB25</f>
        <v>0</v>
      </c>
      <c r="E129" s="125"/>
      <c r="F129" s="125">
        <f>'Valbara i utveckling'!BB30</f>
        <v>0</v>
      </c>
      <c r="G129" s="125"/>
      <c r="H129" s="125">
        <f>'Valbara i utveckling'!BB31</f>
        <v>0</v>
      </c>
      <c r="I129" s="125"/>
      <c r="J129" s="137">
        <f>'Valbara i utveckling'!BB32</f>
        <v>0</v>
      </c>
    </row>
    <row r="130" spans="3:10" hidden="1" outlineLevel="1" x14ac:dyDescent="0.25">
      <c r="C130" s="117">
        <f>'Valbara i utveckling'!BF1</f>
        <v>0</v>
      </c>
      <c r="D130" s="124">
        <f>'Valbara i utveckling'!BF25</f>
        <v>0</v>
      </c>
      <c r="E130" s="125"/>
      <c r="F130" s="125">
        <f>'Valbara i utveckling'!BF30</f>
        <v>0</v>
      </c>
      <c r="G130" s="125"/>
      <c r="H130" s="125">
        <f>'Valbara i utveckling'!BF31</f>
        <v>0</v>
      </c>
      <c r="I130" s="125"/>
      <c r="J130" s="137">
        <f>'Valbara i utveckling'!BF32</f>
        <v>0</v>
      </c>
    </row>
    <row r="131" spans="3:10" ht="15" hidden="1" customHeight="1" outlineLevel="1" x14ac:dyDescent="0.25">
      <c r="C131" s="117">
        <f>'Valbara i utveckling'!BJ1</f>
        <v>0</v>
      </c>
      <c r="D131" s="124">
        <f>'Valbara i utveckling'!BJ25</f>
        <v>0</v>
      </c>
      <c r="E131" s="125"/>
      <c r="F131" s="125">
        <f>'Valbara i utveckling'!BJ30</f>
        <v>0</v>
      </c>
      <c r="G131" s="125"/>
      <c r="H131" s="125">
        <f>'Valbara i utveckling'!BJ31</f>
        <v>0</v>
      </c>
      <c r="I131" s="125"/>
      <c r="J131" s="137">
        <f>'Valbara i utveckling'!BJ32</f>
        <v>0</v>
      </c>
    </row>
    <row r="132" spans="3:10" ht="15" hidden="1" customHeight="1" outlineLevel="1" x14ac:dyDescent="0.25">
      <c r="C132" s="117">
        <f>'Valbara i utveckling'!BN1</f>
        <v>0</v>
      </c>
      <c r="D132" s="124">
        <f>'Valbara i utveckling'!BN25</f>
        <v>0</v>
      </c>
      <c r="E132" s="125"/>
      <c r="F132" s="125">
        <f>'Valbara i utveckling'!BN30</f>
        <v>0</v>
      </c>
      <c r="G132" s="125"/>
      <c r="H132" s="125">
        <f>'Valbara i utveckling'!BN31</f>
        <v>0</v>
      </c>
      <c r="I132" s="125"/>
      <c r="J132" s="137">
        <f>'Valbara i utveckling'!BN32</f>
        <v>0</v>
      </c>
    </row>
    <row r="133" spans="3:10" ht="15" hidden="1" customHeight="1" outlineLevel="1" x14ac:dyDescent="0.25">
      <c r="C133" s="117">
        <f>'Valbara i utveckling'!BR1</f>
        <v>0</v>
      </c>
      <c r="D133" s="124">
        <f>'Valbara i utveckling'!BR25</f>
        <v>0</v>
      </c>
      <c r="E133" s="125"/>
      <c r="F133" s="125">
        <f>'Valbara i utveckling'!BR30</f>
        <v>0</v>
      </c>
      <c r="G133" s="125"/>
      <c r="H133" s="125">
        <f>'Valbara i utveckling'!BR31</f>
        <v>0</v>
      </c>
      <c r="I133" s="125"/>
      <c r="J133" s="126">
        <f>'Valbara i utveckling'!BR32</f>
        <v>0</v>
      </c>
    </row>
    <row r="134" spans="3:10" ht="15" hidden="1" customHeight="1" outlineLevel="1" x14ac:dyDescent="0.25">
      <c r="C134" s="117">
        <f>'Valbara i utveckling'!BV1</f>
        <v>0</v>
      </c>
      <c r="D134" s="124">
        <f>'Valbara i utveckling'!BV25</f>
        <v>0</v>
      </c>
      <c r="E134" s="125"/>
      <c r="F134" s="125">
        <f>'Valbara i utveckling'!BV30</f>
        <v>0</v>
      </c>
      <c r="G134" s="125"/>
      <c r="H134" s="125">
        <f>'Valbara i utveckling'!BV31</f>
        <v>0</v>
      </c>
      <c r="I134" s="125"/>
      <c r="J134" s="126">
        <f>'Valbara i utveckling'!BV32</f>
        <v>0</v>
      </c>
    </row>
    <row r="135" spans="3:10" ht="15" hidden="1" customHeight="1" outlineLevel="1" x14ac:dyDescent="0.25">
      <c r="C135" s="117">
        <f>'Valbara i utveckling'!BZ1</f>
        <v>0</v>
      </c>
      <c r="D135" s="124">
        <f>'Valbara i utveckling'!BZ25</f>
        <v>0</v>
      </c>
      <c r="E135" s="125"/>
      <c r="F135" s="125">
        <f>'Valbara i utveckling'!BZ30</f>
        <v>0</v>
      </c>
      <c r="G135" s="125"/>
      <c r="H135" s="125">
        <f>'Valbara i utveckling'!BZ31</f>
        <v>0</v>
      </c>
      <c r="I135" s="125"/>
      <c r="J135" s="126">
        <f>'Valbara i utveckling'!BZ32</f>
        <v>0</v>
      </c>
    </row>
    <row r="136" spans="3:10" ht="15" hidden="1" customHeight="1" outlineLevel="1" x14ac:dyDescent="0.25">
      <c r="C136" s="263">
        <f>'Valbara i utveckling'!CD1</f>
        <v>0</v>
      </c>
      <c r="D136" s="124">
        <f>'Valbara i utveckling'!CD25</f>
        <v>0</v>
      </c>
      <c r="E136" s="95"/>
      <c r="F136" s="95">
        <f>'Valbara i utveckling'!CD30</f>
        <v>0</v>
      </c>
      <c r="G136" s="95"/>
      <c r="H136" s="95">
        <f>'Valbara i utveckling'!CD31</f>
        <v>0</v>
      </c>
      <c r="I136" s="95"/>
      <c r="J136" s="264">
        <f>'Valbara i utveckling'!CD32</f>
        <v>0</v>
      </c>
    </row>
    <row r="137" spans="3:10" ht="15" hidden="1" customHeight="1" outlineLevel="1" x14ac:dyDescent="0.25">
      <c r="C137" s="263">
        <f>'Valbara i utveckling'!CH1</f>
        <v>0</v>
      </c>
      <c r="D137" s="124">
        <f>'Valbara i utveckling'!CH25</f>
        <v>0</v>
      </c>
      <c r="E137" s="95"/>
      <c r="F137" s="95">
        <f>'Valbara i utveckling'!CH30</f>
        <v>0</v>
      </c>
      <c r="G137" s="95"/>
      <c r="H137" s="95">
        <f>'Valbara i utveckling'!CH31</f>
        <v>0</v>
      </c>
      <c r="I137" s="95"/>
      <c r="J137" s="264">
        <f>'Valbara i utveckling'!CH32</f>
        <v>0</v>
      </c>
    </row>
    <row r="138" spans="3:10" ht="15" hidden="1" customHeight="1" outlineLevel="1" x14ac:dyDescent="0.25">
      <c r="C138" s="263">
        <f>'Valbara i utveckling'!CL1</f>
        <v>0</v>
      </c>
      <c r="D138" s="124">
        <f>'Valbara i utveckling'!CL25</f>
        <v>0</v>
      </c>
      <c r="E138" s="95"/>
      <c r="F138" s="95">
        <f>'Valbara i utveckling'!CL30</f>
        <v>0</v>
      </c>
      <c r="G138" s="95"/>
      <c r="H138" s="95">
        <f>'Valbara i utveckling'!CL31</f>
        <v>0</v>
      </c>
      <c r="I138" s="95"/>
      <c r="J138" s="264">
        <f>'Valbara i utveckling'!CL32</f>
        <v>0</v>
      </c>
    </row>
    <row r="139" spans="3:10" ht="15" hidden="1" customHeight="1" outlineLevel="1" x14ac:dyDescent="0.25">
      <c r="C139" s="263">
        <f>'Valbara i utveckling'!CP1</f>
        <v>0</v>
      </c>
      <c r="D139" s="124">
        <f>'Valbara i utveckling'!CP25</f>
        <v>0</v>
      </c>
      <c r="E139" s="95"/>
      <c r="F139" s="95">
        <f>'Valbara i utveckling'!CP30</f>
        <v>0</v>
      </c>
      <c r="G139" s="95"/>
      <c r="H139" s="95">
        <f>'Valbara i utveckling'!CP31</f>
        <v>0</v>
      </c>
      <c r="I139" s="95"/>
      <c r="J139" s="264">
        <f>'Valbara i utveckling'!CP32</f>
        <v>0</v>
      </c>
    </row>
    <row r="140" spans="3:10" ht="15" hidden="1" customHeight="1" outlineLevel="1" x14ac:dyDescent="0.25">
      <c r="C140" s="263">
        <f>'Valbara i utveckling'!CT1</f>
        <v>0</v>
      </c>
      <c r="D140" s="124">
        <f>'Valbara i utveckling'!CT25</f>
        <v>0</v>
      </c>
      <c r="E140" s="95"/>
      <c r="F140" s="95">
        <f>'Valbara i utveckling'!CT30</f>
        <v>0</v>
      </c>
      <c r="G140" s="95"/>
      <c r="H140" s="95">
        <f>'Valbara i utveckling'!CT31</f>
        <v>0</v>
      </c>
      <c r="I140" s="95"/>
      <c r="J140" s="264">
        <f>'Valbara i utveckling'!CT32</f>
        <v>0</v>
      </c>
    </row>
    <row r="141" spans="3:10" ht="15" hidden="1" customHeight="1" outlineLevel="1" x14ac:dyDescent="0.25">
      <c r="C141" s="263">
        <f>'Valbara i utveckling'!CX1</f>
        <v>0</v>
      </c>
      <c r="D141" s="124">
        <f>'Valbara i utveckling'!CX25</f>
        <v>0</v>
      </c>
      <c r="E141" s="95"/>
      <c r="F141" s="95">
        <f>'Valbara i utveckling'!CX30</f>
        <v>0</v>
      </c>
      <c r="G141" s="95"/>
      <c r="H141" s="95">
        <f>'Valbara i utveckling'!CX31</f>
        <v>0</v>
      </c>
      <c r="I141" s="95"/>
      <c r="J141" s="264">
        <f>'Valbara i utveckling'!CX32</f>
        <v>0</v>
      </c>
    </row>
    <row r="142" spans="3:10" ht="15" hidden="1" customHeight="1" outlineLevel="1" x14ac:dyDescent="0.25">
      <c r="C142" s="263">
        <f>'Valbara i utveckling'!DB1</f>
        <v>0</v>
      </c>
      <c r="D142" s="124">
        <f>'Valbara i utveckling'!DB25</f>
        <v>0</v>
      </c>
      <c r="E142" s="95"/>
      <c r="F142" s="95">
        <f>'Valbara i utveckling'!DB30</f>
        <v>0</v>
      </c>
      <c r="G142" s="95"/>
      <c r="H142" s="95">
        <f>'Valbara i utveckling'!DB31</f>
        <v>0</v>
      </c>
      <c r="I142" s="95"/>
      <c r="J142" s="264">
        <f>'Valbara i utveckling'!DB32</f>
        <v>0</v>
      </c>
    </row>
    <row r="143" spans="3:10" ht="15" hidden="1" customHeight="1" outlineLevel="1" x14ac:dyDescent="0.25">
      <c r="C143" s="263">
        <f>'Valbara i utveckling'!DF1</f>
        <v>0</v>
      </c>
      <c r="D143" s="124">
        <f>'Valbara i utveckling'!DF25</f>
        <v>0</v>
      </c>
      <c r="E143" s="95"/>
      <c r="F143" s="95">
        <f>'Valbara i utveckling'!DF30</f>
        <v>0</v>
      </c>
      <c r="G143" s="95"/>
      <c r="H143" s="95">
        <f>'Valbara i utveckling'!DF31</f>
        <v>0</v>
      </c>
      <c r="I143" s="95"/>
      <c r="J143" s="264">
        <f>'Valbara i utveckling'!DF32</f>
        <v>0</v>
      </c>
    </row>
    <row r="144" spans="3:10" ht="15" hidden="1" customHeight="1" outlineLevel="1" x14ac:dyDescent="0.25">
      <c r="C144" s="263">
        <f>'Valbara i utveckling'!DJ1</f>
        <v>0</v>
      </c>
      <c r="D144" s="124">
        <f>'Valbara i utveckling'!DJ25</f>
        <v>0</v>
      </c>
      <c r="E144" s="95"/>
      <c r="F144" s="95">
        <f>'Valbara i utveckling'!DJ30</f>
        <v>0</v>
      </c>
      <c r="G144" s="95"/>
      <c r="H144" s="95">
        <f>'Valbara i utveckling'!DJ31</f>
        <v>0</v>
      </c>
      <c r="I144" s="95"/>
      <c r="J144" s="264">
        <f>'Valbara i utveckling'!DJ32</f>
        <v>0</v>
      </c>
    </row>
    <row r="145" spans="3:10" ht="15" hidden="1" customHeight="1" outlineLevel="1" thickBot="1" x14ac:dyDescent="0.3">
      <c r="C145" s="265">
        <f>'Valbara i utveckling'!DN1</f>
        <v>0</v>
      </c>
      <c r="D145" s="128">
        <f>'Valbara i utveckling'!DN25</f>
        <v>0</v>
      </c>
      <c r="E145" s="266"/>
      <c r="F145" s="266">
        <f>'Valbara i utveckling'!DN30</f>
        <v>0</v>
      </c>
      <c r="G145" s="266"/>
      <c r="H145" s="266">
        <f>'Valbara i utveckling'!DN31</f>
        <v>0</v>
      </c>
      <c r="I145" s="266"/>
      <c r="J145" s="267">
        <f>'Valbara i utveckling'!DN32</f>
        <v>0</v>
      </c>
    </row>
    <row r="146" spans="3:10" hidden="1" outlineLevel="1" x14ac:dyDescent="0.25">
      <c r="C146" s="131"/>
      <c r="D146" s="131"/>
      <c r="E146" s="131"/>
      <c r="F146" s="131"/>
      <c r="G146" s="131"/>
      <c r="H146" s="131"/>
      <c r="I146" s="131"/>
      <c r="J146" s="131"/>
    </row>
    <row r="147" spans="3:10" collapsed="1" x14ac:dyDescent="0.25">
      <c r="C147" s="131"/>
      <c r="D147" s="131"/>
      <c r="E147" s="131"/>
      <c r="F147" s="131"/>
      <c r="G147" s="131"/>
      <c r="H147" s="131"/>
      <c r="I147" s="131"/>
      <c r="J147" s="131"/>
    </row>
  </sheetData>
  <mergeCells count="3">
    <mergeCell ref="C2:J2"/>
    <mergeCell ref="A3:A7"/>
    <mergeCell ref="C3:J3"/>
  </mergeCells>
  <conditionalFormatting sqref="D8:D40">
    <cfRule type="cellIs" dxfId="10" priority="7" operator="equal">
      <formula>0</formula>
    </cfRule>
  </conditionalFormatting>
  <conditionalFormatting sqref="D41:D54">
    <cfRule type="cellIs" dxfId="9" priority="1" operator="equal">
      <formula>0</formula>
    </cfRule>
  </conditionalFormatting>
  <conditionalFormatting sqref="D55">
    <cfRule type="cellIs" dxfId="8" priority="2" operator="equal">
      <formula>0</formula>
    </cfRule>
  </conditionalFormatting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D0B0CC-BD94-487B-B119-092A814D647B}">
  <sheetPr>
    <tabColor rgb="FF92D050"/>
  </sheetPr>
  <dimension ref="A1:K147"/>
  <sheetViews>
    <sheetView showZeros="0" workbookViewId="0">
      <selection activeCell="F87" sqref="F87"/>
    </sheetView>
  </sheetViews>
  <sheetFormatPr defaultRowHeight="15" outlineLevelRow="1" x14ac:dyDescent="0.25"/>
  <cols>
    <col min="1" max="1" width="21" customWidth="1"/>
    <col min="3" max="3" width="44.85546875" bestFit="1" customWidth="1"/>
    <col min="4" max="4" width="25.85546875" customWidth="1"/>
    <col min="6" max="6" width="28.85546875" customWidth="1"/>
    <col min="7" max="7" width="5.28515625" customWidth="1"/>
    <col min="8" max="8" width="21.7109375" bestFit="1" customWidth="1"/>
    <col min="9" max="9" width="4.7109375" customWidth="1"/>
    <col min="10" max="10" width="24.28515625" bestFit="1" customWidth="1"/>
    <col min="11" max="11" width="4.7109375" customWidth="1"/>
  </cols>
  <sheetData>
    <row r="1" spans="1:11" ht="40.700000000000003" customHeight="1" thickBot="1" x14ac:dyDescent="0.55000000000000004">
      <c r="C1" s="60" t="str">
        <f>'Gemensamma Tjänster'!B27</f>
        <v>Region Jämtland Härjedalen</v>
      </c>
    </row>
    <row r="2" spans="1:11" ht="75.75" customHeight="1" x14ac:dyDescent="0.4">
      <c r="C2" s="341" t="s">
        <v>64</v>
      </c>
      <c r="D2" s="342"/>
      <c r="E2" s="342"/>
      <c r="F2" s="342"/>
      <c r="G2" s="342"/>
      <c r="H2" s="342"/>
      <c r="I2" s="342"/>
      <c r="J2" s="343"/>
    </row>
    <row r="3" spans="1:11" ht="21.75" customHeight="1" thickBot="1" x14ac:dyDescent="0.3">
      <c r="A3" s="347" t="s">
        <v>45</v>
      </c>
      <c r="C3" s="344" t="s">
        <v>46</v>
      </c>
      <c r="D3" s="345"/>
      <c r="E3" s="345"/>
      <c r="F3" s="345"/>
      <c r="G3" s="345"/>
      <c r="H3" s="345"/>
      <c r="I3" s="345"/>
      <c r="J3" s="346"/>
    </row>
    <row r="4" spans="1:11" x14ac:dyDescent="0.25">
      <c r="A4" s="347"/>
    </row>
    <row r="5" spans="1:11" ht="15.75" x14ac:dyDescent="0.25">
      <c r="A5" s="347"/>
      <c r="D5" s="53" t="s">
        <v>198</v>
      </c>
      <c r="E5" s="58"/>
      <c r="F5" s="53"/>
      <c r="G5" s="53"/>
      <c r="H5" s="59"/>
      <c r="I5" s="53"/>
      <c r="J5" s="53"/>
      <c r="K5" s="7"/>
    </row>
    <row r="6" spans="1:11" ht="15.75" thickBot="1" x14ac:dyDescent="0.3">
      <c r="A6" s="347"/>
    </row>
    <row r="7" spans="1:11" ht="30" x14ac:dyDescent="0.25">
      <c r="A7" s="347"/>
      <c r="C7" s="118" t="s">
        <v>34</v>
      </c>
      <c r="D7" s="119">
        <f>SUM(D8:D55)</f>
        <v>8103605.6144749308</v>
      </c>
      <c r="E7" s="120"/>
      <c r="F7" s="121" t="s">
        <v>40</v>
      </c>
      <c r="G7" s="121"/>
      <c r="H7" s="106" t="s">
        <v>41</v>
      </c>
      <c r="I7" s="122"/>
      <c r="J7" s="123" t="s">
        <v>50</v>
      </c>
      <c r="K7" s="54"/>
    </row>
    <row r="8" spans="1:11" ht="14.25" hidden="1" customHeight="1" outlineLevel="1" x14ac:dyDescent="0.25">
      <c r="C8" s="117" t="str">
        <f>'Gemensamma Tjänster'!E2</f>
        <v>Identifierings-tjänster SITHS</v>
      </c>
      <c r="D8" s="124">
        <f>'Gemensamma Tjänster'!E27</f>
        <v>529769.71670554939</v>
      </c>
      <c r="E8" s="125"/>
      <c r="F8" s="103" t="str">
        <f>'Gemensamma Tjänster'!E31</f>
        <v>Kvartal förskott</v>
      </c>
      <c r="G8" s="125"/>
      <c r="H8" s="103" t="str">
        <f>'Gemensamma Tjänster'!E32</f>
        <v>Dec,Mar,Jun,Sep</v>
      </c>
      <c r="I8" s="125"/>
      <c r="J8" s="126" t="str">
        <f>'Gemensamma Tjänster'!E33</f>
        <v xml:space="preserve"> -</v>
      </c>
    </row>
    <row r="9" spans="1:11" ht="14.25" hidden="1" customHeight="1" outlineLevel="1" x14ac:dyDescent="0.25">
      <c r="C9" s="117" t="str">
        <f>'Gemensamma Tjänster'!F2</f>
        <v>Katalogtjänster HSA</v>
      </c>
      <c r="D9" s="124">
        <f>'Gemensamma Tjänster'!F27</f>
        <v>73959.473515987251</v>
      </c>
      <c r="E9" s="125"/>
      <c r="F9" s="103" t="str">
        <f>'Gemensamma Tjänster'!F31</f>
        <v>Kvartal förskott</v>
      </c>
      <c r="G9" s="125"/>
      <c r="H9" s="103" t="str">
        <f>'Gemensamma Tjänster'!F32</f>
        <v>Dec,Mar,Jun,Sep</v>
      </c>
      <c r="I9" s="125"/>
      <c r="J9" s="126" t="str">
        <f>'Gemensamma Tjänster'!F33</f>
        <v xml:space="preserve"> -</v>
      </c>
    </row>
    <row r="10" spans="1:11" ht="14.25" hidden="1" customHeight="1" outlineLevel="1" x14ac:dyDescent="0.25">
      <c r="C10" s="117" t="str">
        <f>'Gemensamma Tjänster'!G2</f>
        <v>Kommunikations-tjänster Sjunet</v>
      </c>
      <c r="D10" s="124">
        <f>'Gemensamma Tjänster'!G27</f>
        <v>23489.004289172222</v>
      </c>
      <c r="E10" s="125"/>
      <c r="F10" s="103" t="str">
        <f>'Gemensamma Tjänster'!G31</f>
        <v>Kvartal förskott</v>
      </c>
      <c r="G10" s="125"/>
      <c r="H10" s="103" t="str">
        <f>'Gemensamma Tjänster'!G32</f>
        <v>Dec,Mar,Jun,Sep</v>
      </c>
      <c r="I10" s="125"/>
      <c r="J10" s="126" t="str">
        <f>'Gemensamma Tjänster'!G33</f>
        <v xml:space="preserve"> -</v>
      </c>
    </row>
    <row r="11" spans="1:11" ht="14.25" hidden="1" customHeight="1" outlineLevel="1" x14ac:dyDescent="0.25">
      <c r="C11" s="117" t="str">
        <f>'Gemensamma Tjänster'!H2</f>
        <v>Säkerhetstjänster</v>
      </c>
      <c r="D11" s="124">
        <f>'Gemensamma Tjänster'!H27</f>
        <v>85685.063418794642</v>
      </c>
      <c r="E11" s="125"/>
      <c r="F11" s="103" t="str">
        <f>'Gemensamma Tjänster'!H31</f>
        <v>Kvartal förskott</v>
      </c>
      <c r="G11" s="125"/>
      <c r="H11" s="103" t="str">
        <f>'Gemensamma Tjänster'!H32</f>
        <v>Dec,Mar,Jun,Sep</v>
      </c>
      <c r="I11" s="125"/>
      <c r="J11" s="126" t="str">
        <f>'Gemensamma Tjänster'!H33</f>
        <v xml:space="preserve"> -</v>
      </c>
    </row>
    <row r="12" spans="1:11" ht="14.25" hidden="1" customHeight="1" outlineLevel="1" x14ac:dyDescent="0.25">
      <c r="C12" s="117" t="str">
        <f>'Gemensamma Tjänster'!I2</f>
        <v>1177 Vårdguidens e-tjänster</v>
      </c>
      <c r="D12" s="124">
        <f>'Gemensamma Tjänster'!I27</f>
        <v>1004832.62202585</v>
      </c>
      <c r="E12" s="125"/>
      <c r="F12" s="103" t="str">
        <f>'Gemensamma Tjänster'!I31</f>
        <v>Kvartal förskott</v>
      </c>
      <c r="G12" s="125"/>
      <c r="H12" s="103" t="str">
        <f>'Gemensamma Tjänster'!I32</f>
        <v>Dec,Mar,Jun,Sep</v>
      </c>
      <c r="I12" s="125"/>
      <c r="J12" s="126" t="str">
        <f>'Gemensamma Tjänster'!I33</f>
        <v xml:space="preserve"> -</v>
      </c>
    </row>
    <row r="13" spans="1:11" ht="14.25" hidden="1" customHeight="1" outlineLevel="1" x14ac:dyDescent="0.25">
      <c r="C13" s="117" t="str">
        <f>'Gemensamma Tjänster'!J2</f>
        <v xml:space="preserve">1177 Vårdguiden på telefon </v>
      </c>
      <c r="D13" s="124">
        <f>'Gemensamma Tjänster'!J27</f>
        <v>806644.93634603347</v>
      </c>
      <c r="E13" s="125"/>
      <c r="F13" s="103" t="str">
        <f>'Gemensamma Tjänster'!J31</f>
        <v>Kvartal förskott</v>
      </c>
      <c r="G13" s="125"/>
      <c r="H13" s="103" t="str">
        <f>'Gemensamma Tjänster'!J32</f>
        <v>Dec,Mar,Jun,Sep</v>
      </c>
      <c r="I13" s="125"/>
      <c r="J13" s="126" t="str">
        <f>'Gemensamma Tjänster'!J33</f>
        <v xml:space="preserve"> -</v>
      </c>
    </row>
    <row r="14" spans="1:11" ht="14.25" hidden="1" customHeight="1" outlineLevel="1" x14ac:dyDescent="0.25">
      <c r="C14" s="117" t="str">
        <f>'Gemensamma Tjänster'!K2</f>
        <v>1177 Vårdguiden på webben</v>
      </c>
      <c r="D14" s="124">
        <f>'Gemensamma Tjänster'!K27</f>
        <v>883617.76038543042</v>
      </c>
      <c r="E14" s="125"/>
      <c r="F14" s="103" t="str">
        <f>'Gemensamma Tjänster'!K31</f>
        <v>Kvartal förskott</v>
      </c>
      <c r="G14" s="125"/>
      <c r="H14" s="103" t="str">
        <f>'Gemensamma Tjänster'!K32</f>
        <v>Dec,Mar,Jun,Sep</v>
      </c>
      <c r="I14" s="125"/>
      <c r="J14" s="126" t="str">
        <f>'Gemensamma Tjänster'!K33</f>
        <v xml:space="preserve"> -</v>
      </c>
    </row>
    <row r="15" spans="1:11" ht="14.25" hidden="1" customHeight="1" outlineLevel="1" x14ac:dyDescent="0.25">
      <c r="C15" s="117" t="str">
        <f>'Gemensamma Tjänster'!L2</f>
        <v>Eira 
(biblioteks- konsortium)</v>
      </c>
      <c r="D15" s="124">
        <f>'Gemensamma Tjänster'!L27</f>
        <v>49953.534618196645</v>
      </c>
      <c r="E15" s="125"/>
      <c r="F15" s="103" t="str">
        <f>'Gemensamma Tjänster'!L31</f>
        <v>Kvartal förskott. Licens separat</v>
      </c>
      <c r="G15" s="125"/>
      <c r="H15" s="103" t="str">
        <f>'Gemensamma Tjänster'!L32</f>
        <v>Dec,Mar,Jun,Sep</v>
      </c>
      <c r="I15" s="125"/>
      <c r="J15" s="126" t="str">
        <f>'Gemensamma Tjänster'!L33</f>
        <v xml:space="preserve"> -</v>
      </c>
    </row>
    <row r="16" spans="1:11" ht="14.25" hidden="1" customHeight="1" outlineLevel="1" x14ac:dyDescent="0.25">
      <c r="C16" s="117" t="str">
        <f>'Gemensamma Tjänster'!M2</f>
        <v>Elektronisk remiss</v>
      </c>
      <c r="D16" s="124">
        <f>'Gemensamma Tjänster'!M27</f>
        <v>64314.230208839239</v>
      </c>
      <c r="E16" s="125"/>
      <c r="F16" s="103" t="str">
        <f>'Gemensamma Tjänster'!M31</f>
        <v>Kvartal förskott</v>
      </c>
      <c r="G16" s="125"/>
      <c r="H16" s="103" t="str">
        <f>'Gemensamma Tjänster'!M32</f>
        <v>Dec,Mar,Jun,Sep</v>
      </c>
      <c r="I16" s="125"/>
      <c r="J16" s="126" t="str">
        <f>'Gemensamma Tjänster'!M33</f>
        <v xml:space="preserve"> -</v>
      </c>
    </row>
    <row r="17" spans="3:10" ht="14.25" hidden="1" customHeight="1" outlineLevel="1" x14ac:dyDescent="0.25">
      <c r="C17" s="117" t="str">
        <f>'Gemensamma Tjänster'!N2</f>
        <v>Födelseanmälan</v>
      </c>
      <c r="D17" s="124">
        <f>'Gemensamma Tjänster'!N27</f>
        <v>42476.895035008703</v>
      </c>
      <c r="E17" s="125"/>
      <c r="F17" s="103" t="str">
        <f>'Gemensamma Tjänster'!N31</f>
        <v>Kvartal förskott</v>
      </c>
      <c r="G17" s="125"/>
      <c r="H17" s="103" t="str">
        <f>'Gemensamma Tjänster'!N32</f>
        <v>Dec,Mar,Jun,Sep</v>
      </c>
      <c r="I17" s="125"/>
      <c r="J17" s="126" t="str">
        <f>'Gemensamma Tjänster'!N33</f>
        <v xml:space="preserve"> -</v>
      </c>
    </row>
    <row r="18" spans="3:10" ht="14.25" hidden="1" customHeight="1" outlineLevel="1" x14ac:dyDescent="0.25">
      <c r="C18" s="117" t="str">
        <f>'Gemensamma Tjänster'!O2</f>
        <v>Infektions-verktyget</v>
      </c>
      <c r="D18" s="124">
        <f>'Gemensamma Tjänster'!O27</f>
        <v>121088.78002856148</v>
      </c>
      <c r="E18" s="125"/>
      <c r="F18" s="103" t="str">
        <f>'Gemensamma Tjänster'!O31</f>
        <v>Kvartal förskott</v>
      </c>
      <c r="G18" s="125"/>
      <c r="H18" s="103" t="str">
        <f>'Gemensamma Tjänster'!O32</f>
        <v>Dec,Mar,Jun,Sep</v>
      </c>
      <c r="I18" s="125"/>
      <c r="J18" s="126" t="str">
        <f>'Gemensamma Tjänster'!O33</f>
        <v xml:space="preserve"> -</v>
      </c>
    </row>
    <row r="19" spans="3:10" ht="14.25" hidden="1" customHeight="1" outlineLevel="1" x14ac:dyDescent="0.25">
      <c r="C19" s="117" t="str">
        <f>'Gemensamma Tjänster'!P2</f>
        <v>Journalen</v>
      </c>
      <c r="D19" s="124">
        <f>'Gemensamma Tjänster'!P27</f>
        <v>376114.0563340293</v>
      </c>
      <c r="E19" s="125"/>
      <c r="F19" s="103" t="str">
        <f>'Gemensamma Tjänster'!P31</f>
        <v>Kvartal förskott</v>
      </c>
      <c r="G19" s="125"/>
      <c r="H19" s="103" t="str">
        <f>'Gemensamma Tjänster'!P32</f>
        <v>Dec,Mar,Jun,Sep</v>
      </c>
      <c r="I19" s="125"/>
      <c r="J19" s="126" t="str">
        <f>'Gemensamma Tjänster'!P33</f>
        <v xml:space="preserve"> -</v>
      </c>
    </row>
    <row r="20" spans="3:10" ht="14.25" hidden="1" customHeight="1" outlineLevel="1" x14ac:dyDescent="0.25">
      <c r="C20" s="117" t="str">
        <f>'Gemensamma Tjänster'!Q2</f>
        <v>Intygstjänster Webcert</v>
      </c>
      <c r="D20" s="124">
        <f>'Gemensamma Tjänster'!Q27</f>
        <v>177699.42375286811</v>
      </c>
      <c r="E20" s="125"/>
      <c r="F20" s="103" t="str">
        <f>'Gemensamma Tjänster'!Q31</f>
        <v>Kvartal förskott</v>
      </c>
      <c r="G20" s="125"/>
      <c r="H20" s="103" t="str">
        <f>'Gemensamma Tjänster'!Q32</f>
        <v>Dec,Mar,Jun,Sep</v>
      </c>
      <c r="I20" s="125"/>
      <c r="J20" s="126" t="str">
        <f>'Gemensamma Tjänster'!Q33</f>
        <v xml:space="preserve"> -</v>
      </c>
    </row>
    <row r="21" spans="3:10" ht="14.25" hidden="1" customHeight="1" outlineLevel="1" x14ac:dyDescent="0.25">
      <c r="C21" s="117" t="str">
        <f>'Gemensamma Tjänster'!R2</f>
        <v>Nationell patientöversikt</v>
      </c>
      <c r="D21" s="124">
        <f>'Gemensamma Tjänster'!R27</f>
        <v>199826.74663397239</v>
      </c>
      <c r="E21" s="125"/>
      <c r="F21" s="103" t="str">
        <f>'Gemensamma Tjänster'!R31</f>
        <v>Kvartal förskott</v>
      </c>
      <c r="G21" s="125"/>
      <c r="H21" s="103" t="str">
        <f>'Gemensamma Tjänster'!R32</f>
        <v>Dec,Mar,Jun,Sep</v>
      </c>
      <c r="I21" s="125"/>
      <c r="J21" s="126" t="str">
        <f>'Gemensamma Tjänster'!R33</f>
        <v xml:space="preserve"> -</v>
      </c>
    </row>
    <row r="22" spans="3:10" ht="14.25" hidden="1" customHeight="1" outlineLevel="1" x14ac:dyDescent="0.25">
      <c r="C22" s="117" t="str">
        <f>'Gemensamma Tjänster'!S2</f>
        <v>Pascal</v>
      </c>
      <c r="D22" s="124">
        <f>'Gemensamma Tjänster'!S27</f>
        <v>28733.999342471012</v>
      </c>
      <c r="E22" s="125"/>
      <c r="F22" s="103" t="str">
        <f>'Gemensamma Tjänster'!S31</f>
        <v>Kvartal förskott</v>
      </c>
      <c r="G22" s="125"/>
      <c r="H22" s="103" t="str">
        <f>'Gemensamma Tjänster'!S32</f>
        <v>Dec,Mar,Jun,Sep</v>
      </c>
      <c r="I22" s="125"/>
      <c r="J22" s="126" t="str">
        <f>'Gemensamma Tjänster'!S33</f>
        <v xml:space="preserve"> -</v>
      </c>
    </row>
    <row r="23" spans="3:10" ht="14.25" hidden="1" customHeight="1" outlineLevel="1" x14ac:dyDescent="0.25">
      <c r="C23" s="117" t="str">
        <f>'Gemensamma Tjänster'!T2</f>
        <v>Rikshandboken i barnhälsovård</v>
      </c>
      <c r="D23" s="124">
        <f>'Gemensamma Tjänster'!T27</f>
        <v>132436.12509579444</v>
      </c>
      <c r="E23" s="125"/>
      <c r="F23" s="103" t="str">
        <f>'Gemensamma Tjänster'!T31</f>
        <v>Kvartal förskott</v>
      </c>
      <c r="G23" s="125"/>
      <c r="H23" s="103" t="str">
        <f>'Gemensamma Tjänster'!T32</f>
        <v>Dec,Mar,Jun,Sep</v>
      </c>
      <c r="I23" s="125"/>
      <c r="J23" s="126" t="str">
        <f>'Gemensamma Tjänster'!T33</f>
        <v xml:space="preserve"> -</v>
      </c>
    </row>
    <row r="24" spans="3:10" ht="14.25" hidden="1" customHeight="1" outlineLevel="1" x14ac:dyDescent="0.25">
      <c r="C24" s="117" t="str">
        <f>'Gemensamma Tjänster'!U2</f>
        <v>Högkostnadsskydd</v>
      </c>
      <c r="D24" s="124">
        <f>'Gemensamma Tjänster'!U27</f>
        <v>77868.003483589724</v>
      </c>
      <c r="E24" s="125"/>
      <c r="F24" s="103" t="str">
        <f>'Gemensamma Tjänster'!U31</f>
        <v>Kvartal förskott</v>
      </c>
      <c r="G24" s="125"/>
      <c r="H24" s="103" t="str">
        <f>'Gemensamma Tjänster'!U32</f>
        <v>Dec,Mar,Jun,Sep</v>
      </c>
      <c r="I24" s="125"/>
      <c r="J24" s="126" t="str">
        <f>'Gemensamma Tjänster'!U33</f>
        <v xml:space="preserve"> -</v>
      </c>
    </row>
    <row r="25" spans="3:10" ht="14.25" hidden="1" customHeight="1" outlineLevel="1" x14ac:dyDescent="0.25">
      <c r="C25" s="117" t="str">
        <f>'Gemensamma Tjänster'!V2</f>
        <v>NKK Nationellt kliniskt kunskapsstöd</v>
      </c>
      <c r="D25" s="124">
        <f>'Gemensamma Tjänster'!V27</f>
        <v>408504.42242038646</v>
      </c>
      <c r="E25" s="125"/>
      <c r="F25" s="103" t="str">
        <f>'Gemensamma Tjänster'!V31</f>
        <v>Kvartal förskott</v>
      </c>
      <c r="G25" s="125"/>
      <c r="H25" s="103" t="str">
        <f>'Gemensamma Tjänster'!V32</f>
        <v>Dec,Mar,Jun,Sep</v>
      </c>
      <c r="I25" s="125"/>
      <c r="J25" s="126">
        <f>'Gemensamma Tjänster'!V33</f>
        <v>0</v>
      </c>
    </row>
    <row r="26" spans="3:10" ht="14.25" hidden="1" customHeight="1" outlineLevel="1" x14ac:dyDescent="0.25">
      <c r="C26" s="117" t="str">
        <f>'Gemensamma Tjänster'!W2</f>
        <v>Svenska informationstjänster för läkemedel (Sil)</v>
      </c>
      <c r="D26" s="124">
        <f>'Gemensamma Tjänster'!W27</f>
        <v>559474.54445932806</v>
      </c>
      <c r="E26" s="125"/>
      <c r="F26" s="103" t="str">
        <f>'Gemensamma Tjänster'!W31</f>
        <v>Kvartal förskott</v>
      </c>
      <c r="G26" s="125"/>
      <c r="H26" s="103" t="str">
        <f>'Gemensamma Tjänster'!W32</f>
        <v>Dec,Mar,Jun,Sep</v>
      </c>
      <c r="I26" s="125"/>
      <c r="J26" s="126" t="str">
        <f>'Gemensamma Tjänster'!W33</f>
        <v xml:space="preserve"> -</v>
      </c>
    </row>
    <row r="27" spans="3:10" ht="14.25" hidden="1" customHeight="1" outlineLevel="1" x14ac:dyDescent="0.25">
      <c r="C27" s="117" t="str">
        <f>'Gemensamma Tjänster'!X2</f>
        <v>UMO (Youmo)</v>
      </c>
      <c r="D27" s="124">
        <f>'Gemensamma Tjänster'!X27</f>
        <v>268503.40061310341</v>
      </c>
      <c r="E27" s="125"/>
      <c r="F27" s="103" t="str">
        <f>'Gemensamma Tjänster'!X31</f>
        <v>Kvartal förskott</v>
      </c>
      <c r="G27" s="125"/>
      <c r="H27" s="103" t="str">
        <f>'Gemensamma Tjänster'!X32</f>
        <v>Dec,Mar,Jun,Sep</v>
      </c>
      <c r="I27" s="125"/>
      <c r="J27" s="126" t="str">
        <f>'Gemensamma Tjänster'!X33</f>
        <v xml:space="preserve"> -</v>
      </c>
    </row>
    <row r="28" spans="3:10" ht="14.25" hidden="1" customHeight="1" outlineLevel="1" x14ac:dyDescent="0.25">
      <c r="C28" s="117" t="str">
        <f>'Gemensamma Tjänster'!Y2</f>
        <v>Vårdhandboken</v>
      </c>
      <c r="D28" s="124">
        <f>'Gemensamma Tjänster'!Y27</f>
        <v>127607.19936162751</v>
      </c>
      <c r="E28" s="125"/>
      <c r="F28" s="103" t="str">
        <f>'Gemensamma Tjänster'!Y31</f>
        <v>Kvartal förskott</v>
      </c>
      <c r="G28" s="125"/>
      <c r="H28" s="103" t="str">
        <f>'Gemensamma Tjänster'!Y32</f>
        <v>Dec,Mar,Jun,Sep</v>
      </c>
      <c r="I28" s="125"/>
      <c r="J28" s="126" t="str">
        <f>'Gemensamma Tjänster'!Y33</f>
        <v xml:space="preserve"> -</v>
      </c>
    </row>
    <row r="29" spans="3:10" ht="14.25" hidden="1" customHeight="1" outlineLevel="1" x14ac:dyDescent="0.25">
      <c r="C29" s="117" t="str">
        <f>'Gemensamma Tjänster'!Z2</f>
        <v>Rådgivnings-stöd webb</v>
      </c>
      <c r="D29" s="124">
        <f>'Gemensamma Tjänster'!Z27</f>
        <v>103412.13804604969</v>
      </c>
      <c r="E29" s="125"/>
      <c r="F29" s="103" t="str">
        <f>'Gemensamma Tjänster'!Z31</f>
        <v>Kvartal förskott</v>
      </c>
      <c r="G29" s="125"/>
      <c r="H29" s="103" t="str">
        <f>'Gemensamma Tjänster'!Z32</f>
        <v>Dec,Mar,Jun,Sep</v>
      </c>
      <c r="I29" s="125"/>
      <c r="J29" s="126" t="str">
        <f>'Gemensamma Tjänster'!Z33</f>
        <v xml:space="preserve"> -</v>
      </c>
    </row>
    <row r="30" spans="3:10" ht="14.25" hidden="1" customHeight="1" outlineLevel="1" x14ac:dyDescent="0.25">
      <c r="C30" s="117" t="str">
        <f>'Gemensamma Tjänster'!AA2</f>
        <v>Plattformen för stöd och behandling</v>
      </c>
      <c r="D30" s="124">
        <f>'Gemensamma Tjänster'!AA27</f>
        <v>451737.80712654407</v>
      </c>
      <c r="E30" s="125"/>
      <c r="F30" s="103" t="str">
        <f>'Gemensamma Tjänster'!AA31</f>
        <v>Kvartal förskott</v>
      </c>
      <c r="G30" s="125"/>
      <c r="H30" s="103" t="str">
        <f>'Gemensamma Tjänster'!AA32</f>
        <v>Dec,Mar,Jun,Sep</v>
      </c>
      <c r="I30" s="125"/>
      <c r="J30" s="126" t="str">
        <f>'Gemensamma Tjänster'!AA33</f>
        <v xml:space="preserve"> -</v>
      </c>
    </row>
    <row r="31" spans="3:10" ht="14.25" hidden="1" customHeight="1" outlineLevel="1" x14ac:dyDescent="0.25">
      <c r="C31" s="117" t="str">
        <f>'Gemensamma Tjänster'!AB2</f>
        <v>Utomläns- fakturering</v>
      </c>
      <c r="D31" s="124">
        <f>'Gemensamma Tjänster'!AB27</f>
        <v>57606.688457985983</v>
      </c>
      <c r="E31" s="125"/>
      <c r="F31" s="103" t="str">
        <f>'Gemensamma Tjänster'!AB31</f>
        <v>Kvartal förskott</v>
      </c>
      <c r="G31" s="125"/>
      <c r="H31" s="103" t="str">
        <f>'Gemensamma Tjänster'!AB32</f>
        <v>Dec,Mar,Jun,Sep</v>
      </c>
      <c r="I31" s="125"/>
      <c r="J31" s="126" t="str">
        <f>'Gemensamma Tjänster'!AB33</f>
        <v xml:space="preserve"> -</v>
      </c>
    </row>
    <row r="32" spans="3:10" ht="14.25" hidden="1" customHeight="1" outlineLevel="1" x14ac:dyDescent="0.25">
      <c r="C32" s="117" t="str">
        <f>'Gemensamma Tjänster'!AC2</f>
        <v>Gemensam infrastruktur</v>
      </c>
      <c r="D32" s="124">
        <f>'Gemensamma Tjänster'!AC27</f>
        <v>1006055.6136608741</v>
      </c>
      <c r="E32" s="125"/>
      <c r="F32" s="103" t="str">
        <f>'Gemensamma Tjänster'!AC31</f>
        <v>Kvartal förskott</v>
      </c>
      <c r="G32" s="125"/>
      <c r="H32" s="103" t="str">
        <f>'Gemensamma Tjänster'!AC32</f>
        <v>Dec,Mar,Jun,Sep</v>
      </c>
      <c r="I32" s="125"/>
      <c r="J32" s="126" t="str">
        <f>'Gemensamma Tjänster'!AC33</f>
        <v xml:space="preserve"> -</v>
      </c>
    </row>
    <row r="33" spans="3:10" ht="14.25" hidden="1" customHeight="1" outlineLevel="1" x14ac:dyDescent="0.25">
      <c r="C33" s="117" t="str">
        <f>'Gemensamma Tjänster'!AD2</f>
        <v>Gemensam arkitektur</v>
      </c>
      <c r="D33" s="124">
        <f>'Gemensamma Tjänster'!AD27</f>
        <v>291084.61729689699</v>
      </c>
      <c r="E33" s="125"/>
      <c r="F33" s="103" t="str">
        <f>'Gemensamma Tjänster'!AD31</f>
        <v>Kvartal förskott</v>
      </c>
      <c r="G33" s="125"/>
      <c r="H33" s="103" t="str">
        <f>'Gemensamma Tjänster'!AD32</f>
        <v>Dec,Mar,Jun,Sep</v>
      </c>
      <c r="I33" s="125"/>
      <c r="J33" s="126" t="str">
        <f>'Gemensamma Tjänster'!AD33</f>
        <v xml:space="preserve"> -</v>
      </c>
    </row>
    <row r="34" spans="3:10" ht="14.25" hidden="1" customHeight="1" outlineLevel="1" x14ac:dyDescent="0.25">
      <c r="C34" s="117" t="str">
        <f>'Gemensamma Tjänster'!AE2</f>
        <v>1177 Listning</v>
      </c>
      <c r="D34" s="124">
        <f>'Gemensamma Tjänster'!AE27</f>
        <v>45553.286364347419</v>
      </c>
      <c r="E34" s="125"/>
      <c r="F34" s="103" t="str">
        <f>'Gemensamma Tjänster'!AE31</f>
        <v>Kvartal förskott</v>
      </c>
      <c r="G34" s="125"/>
      <c r="H34" s="103" t="str">
        <f>'Gemensamma Tjänster'!AE32</f>
        <v>Dec,Mar,Jun,Sep</v>
      </c>
      <c r="I34" s="125"/>
      <c r="J34" s="126" t="str">
        <f>'Gemensamma Tjänster'!AE33</f>
        <v xml:space="preserve"> -</v>
      </c>
    </row>
    <row r="35" spans="3:10" ht="14.25" hidden="1" customHeight="1" outlineLevel="1" x14ac:dyDescent="0.25">
      <c r="C35" s="117" t="str">
        <f>'Gemensamma Tjänster'!AF2</f>
        <v>IAM IDP Gemensam del</v>
      </c>
      <c r="D35" s="124">
        <f>'Gemensamma Tjänster'!AF27</f>
        <v>105555.52544763814</v>
      </c>
      <c r="E35" s="125"/>
      <c r="F35" s="103" t="str">
        <f>'Gemensamma Tjänster'!AF31</f>
        <v>Kvartal förskott</v>
      </c>
      <c r="G35" s="125"/>
      <c r="H35" s="103" t="str">
        <f>'Gemensamma Tjänster'!AF32</f>
        <v>Dec,Mar,Jun,Sep</v>
      </c>
      <c r="I35" s="125"/>
      <c r="J35" s="126">
        <f>'Gemensamma Tjänster'!AF33</f>
        <v>0</v>
      </c>
    </row>
    <row r="36" spans="3:10" ht="14.25" hidden="1" customHeight="1" outlineLevel="1" x14ac:dyDescent="0.25">
      <c r="C36" s="117">
        <f>'Gemensamma Tjänster'!AG2</f>
        <v>0</v>
      </c>
      <c r="D36" s="124">
        <f>'Gemensamma Tjänster'!AG27</f>
        <v>0</v>
      </c>
      <c r="E36" s="125"/>
      <c r="F36" s="103">
        <f>'Gemensamma Tjänster'!AG31</f>
        <v>0</v>
      </c>
      <c r="G36" s="125"/>
      <c r="H36" s="103">
        <f>'Gemensamma Tjänster'!AG32</f>
        <v>0</v>
      </c>
      <c r="I36" s="125"/>
      <c r="J36" s="126">
        <f>'Gemensamma Tjänster'!AG33</f>
        <v>0</v>
      </c>
    </row>
    <row r="37" spans="3:10" ht="14.25" hidden="1" customHeight="1" outlineLevel="1" x14ac:dyDescent="0.25">
      <c r="C37" s="117">
        <f>'Gemensamma Tjänster'!AH2</f>
        <v>0</v>
      </c>
      <c r="D37" s="124">
        <f>'Gemensamma Tjänster'!AH27</f>
        <v>0</v>
      </c>
      <c r="E37" s="125"/>
      <c r="F37" s="103">
        <f>'Gemensamma Tjänster'!AH31</f>
        <v>0</v>
      </c>
      <c r="G37" s="125"/>
      <c r="H37" s="103">
        <f>'Gemensamma Tjänster'!AH32</f>
        <v>0</v>
      </c>
      <c r="I37" s="125"/>
      <c r="J37" s="126">
        <f>'Gemensamma Tjänster'!AH33</f>
        <v>0</v>
      </c>
    </row>
    <row r="38" spans="3:10" ht="14.25" hidden="1" customHeight="1" outlineLevel="1" x14ac:dyDescent="0.25">
      <c r="C38" s="117">
        <f>'Gemensamma Tjänster'!AI2</f>
        <v>0</v>
      </c>
      <c r="D38" s="124">
        <f>'Gemensamma Tjänster'!AI27</f>
        <v>0</v>
      </c>
      <c r="E38" s="125"/>
      <c r="F38" s="103">
        <f>'Gemensamma Tjänster'!AI31</f>
        <v>0</v>
      </c>
      <c r="G38" s="125"/>
      <c r="H38" s="103">
        <f>'Gemensamma Tjänster'!AI32</f>
        <v>0</v>
      </c>
      <c r="I38" s="125"/>
      <c r="J38" s="126">
        <f>'Gemensamma Tjänster'!AI33</f>
        <v>0</v>
      </c>
    </row>
    <row r="39" spans="3:10" ht="14.25" hidden="1" customHeight="1" outlineLevel="1" x14ac:dyDescent="0.25">
      <c r="C39" s="117">
        <f>'Gemensamma Tjänster'!AJ2</f>
        <v>0</v>
      </c>
      <c r="D39" s="124">
        <f>'Gemensamma Tjänster'!AJ27</f>
        <v>0</v>
      </c>
      <c r="E39" s="125"/>
      <c r="F39" s="103">
        <f>'Gemensamma Tjänster'!AJ31</f>
        <v>0</v>
      </c>
      <c r="G39" s="125"/>
      <c r="H39" s="103">
        <f>'Gemensamma Tjänster'!AJ32</f>
        <v>0</v>
      </c>
      <c r="I39" s="125"/>
      <c r="J39" s="126">
        <f>'Gemensamma Tjänster'!AJ33</f>
        <v>0</v>
      </c>
    </row>
    <row r="40" spans="3:10" ht="14.25" hidden="1" customHeight="1" outlineLevel="1" x14ac:dyDescent="0.25">
      <c r="C40" s="117">
        <f>'Gemensamma Tjänster'!AK2</f>
        <v>0</v>
      </c>
      <c r="D40" s="124">
        <f>'Gemensamma Tjänster'!AK27</f>
        <v>0</v>
      </c>
      <c r="E40" s="125"/>
      <c r="F40" s="103">
        <f>'Gemensamma Tjänster'!AK31</f>
        <v>0</v>
      </c>
      <c r="G40" s="125"/>
      <c r="H40" s="103">
        <f>'Gemensamma Tjänster'!AK32</f>
        <v>0</v>
      </c>
      <c r="I40" s="125"/>
      <c r="J40" s="126">
        <f>'Gemensamma Tjänster'!AK33</f>
        <v>0</v>
      </c>
    </row>
    <row r="41" spans="3:10" ht="14.25" hidden="1" customHeight="1" outlineLevel="1" x14ac:dyDescent="0.25">
      <c r="C41" s="117">
        <f>'Gemensamma Tjänster'!AL2</f>
        <v>0</v>
      </c>
      <c r="D41" s="124">
        <f>'Gemensamma Tjänster'!AL27</f>
        <v>0</v>
      </c>
      <c r="E41" s="125"/>
      <c r="F41" s="103">
        <f>'Gemensamma Tjänster'!AL31</f>
        <v>0</v>
      </c>
      <c r="G41" s="125"/>
      <c r="H41" s="103">
        <f>'Gemensamma Tjänster'!AL32</f>
        <v>0</v>
      </c>
      <c r="I41" s="125"/>
      <c r="J41" s="126">
        <f>'Gemensamma Tjänster'!AL33</f>
        <v>0</v>
      </c>
    </row>
    <row r="42" spans="3:10" ht="14.25" hidden="1" customHeight="1" outlineLevel="1" x14ac:dyDescent="0.25">
      <c r="C42" s="117">
        <f>'Gemensamma Tjänster'!AM2</f>
        <v>0</v>
      </c>
      <c r="D42" s="124">
        <f>'Gemensamma Tjänster'!AM27</f>
        <v>0</v>
      </c>
      <c r="E42" s="125"/>
      <c r="F42" s="103">
        <f>'Gemensamma Tjänster'!AM31</f>
        <v>0</v>
      </c>
      <c r="G42" s="125"/>
      <c r="H42" s="103">
        <f>'Gemensamma Tjänster'!AM32</f>
        <v>0</v>
      </c>
      <c r="I42" s="125"/>
      <c r="J42" s="126">
        <f>'Gemensamma Tjänster'!AM33</f>
        <v>0</v>
      </c>
    </row>
    <row r="43" spans="3:10" ht="14.25" hidden="1" customHeight="1" outlineLevel="1" x14ac:dyDescent="0.25">
      <c r="C43" s="117">
        <f>'Gemensamma Tjänster'!AN2</f>
        <v>0</v>
      </c>
      <c r="D43" s="124">
        <f>'Gemensamma Tjänster'!AN27</f>
        <v>0</v>
      </c>
      <c r="E43" s="125"/>
      <c r="F43" s="103">
        <f>'Gemensamma Tjänster'!AN31</f>
        <v>0</v>
      </c>
      <c r="G43" s="125"/>
      <c r="H43" s="103">
        <f>'Gemensamma Tjänster'!AN32</f>
        <v>0</v>
      </c>
      <c r="I43" s="125"/>
      <c r="J43" s="126">
        <f>'Gemensamma Tjänster'!AN33</f>
        <v>0</v>
      </c>
    </row>
    <row r="44" spans="3:10" ht="14.25" hidden="1" customHeight="1" outlineLevel="1" x14ac:dyDescent="0.25">
      <c r="C44" s="117">
        <f>'Gemensamma Tjänster'!AO2</f>
        <v>0</v>
      </c>
      <c r="D44" s="124">
        <f>'Gemensamma Tjänster'!AO27</f>
        <v>0</v>
      </c>
      <c r="E44" s="125"/>
      <c r="F44" s="103">
        <f>'Gemensamma Tjänster'!AO31</f>
        <v>0</v>
      </c>
      <c r="G44" s="125"/>
      <c r="H44" s="103">
        <f>'Gemensamma Tjänster'!AO32</f>
        <v>0</v>
      </c>
      <c r="I44" s="125"/>
      <c r="J44" s="126">
        <f>'Gemensamma Tjänster'!AO33</f>
        <v>0</v>
      </c>
    </row>
    <row r="45" spans="3:10" ht="14.25" hidden="1" customHeight="1" outlineLevel="1" x14ac:dyDescent="0.25">
      <c r="C45" s="117">
        <f>'Gemensamma Tjänster'!AP2</f>
        <v>0</v>
      </c>
      <c r="D45" s="124">
        <f>'Gemensamma Tjänster'!AP27</f>
        <v>0</v>
      </c>
      <c r="E45" s="125"/>
      <c r="F45" s="103">
        <f>'Gemensamma Tjänster'!AP31</f>
        <v>0</v>
      </c>
      <c r="G45" s="125"/>
      <c r="H45" s="103">
        <f>'Gemensamma Tjänster'!AP32</f>
        <v>0</v>
      </c>
      <c r="I45" s="125"/>
      <c r="J45" s="126">
        <f>'Gemensamma Tjänster'!AP33</f>
        <v>0</v>
      </c>
    </row>
    <row r="46" spans="3:10" ht="14.25" hidden="1" customHeight="1" outlineLevel="1" x14ac:dyDescent="0.25">
      <c r="C46" s="117">
        <f>'Gemensamma Tjänster'!AQ2</f>
        <v>0</v>
      </c>
      <c r="D46" s="124">
        <f>'Gemensamma Tjänster'!AQ27</f>
        <v>0</v>
      </c>
      <c r="E46" s="125"/>
      <c r="F46" s="103">
        <f>'Gemensamma Tjänster'!AQ31</f>
        <v>0</v>
      </c>
      <c r="G46" s="125"/>
      <c r="H46" s="103">
        <f>'Gemensamma Tjänster'!AQ32</f>
        <v>0</v>
      </c>
      <c r="I46" s="125"/>
      <c r="J46" s="126">
        <f>'Gemensamma Tjänster'!AQ33</f>
        <v>0</v>
      </c>
    </row>
    <row r="47" spans="3:10" ht="14.25" hidden="1" customHeight="1" outlineLevel="1" x14ac:dyDescent="0.25">
      <c r="C47" s="117">
        <f>'Gemensamma Tjänster'!AR2</f>
        <v>0</v>
      </c>
      <c r="D47" s="124">
        <f>'Gemensamma Tjänster'!AR27</f>
        <v>0</v>
      </c>
      <c r="E47" s="125"/>
      <c r="F47" s="103">
        <f>'Gemensamma Tjänster'!AR31</f>
        <v>0</v>
      </c>
      <c r="G47" s="125"/>
      <c r="H47" s="103">
        <f>'Gemensamma Tjänster'!AR32</f>
        <v>0</v>
      </c>
      <c r="I47" s="125"/>
      <c r="J47" s="126">
        <f>'Gemensamma Tjänster'!AR33</f>
        <v>0</v>
      </c>
    </row>
    <row r="48" spans="3:10" ht="14.25" hidden="1" customHeight="1" outlineLevel="1" x14ac:dyDescent="0.25">
      <c r="C48" s="117">
        <f>'Gemensamma Tjänster'!AS2</f>
        <v>0</v>
      </c>
      <c r="D48" s="124">
        <f>'Gemensamma Tjänster'!AS27</f>
        <v>0</v>
      </c>
      <c r="E48" s="125"/>
      <c r="F48" s="103">
        <f>'Gemensamma Tjänster'!AS31</f>
        <v>0</v>
      </c>
      <c r="G48" s="125"/>
      <c r="H48" s="103">
        <f>'Gemensamma Tjänster'!AS32</f>
        <v>0</v>
      </c>
      <c r="I48" s="125"/>
      <c r="J48" s="126">
        <f>'Gemensamma Tjänster'!AS33</f>
        <v>0</v>
      </c>
    </row>
    <row r="49" spans="3:10" ht="14.25" hidden="1" customHeight="1" outlineLevel="1" x14ac:dyDescent="0.25">
      <c r="C49" s="117">
        <f>'Gemensamma Tjänster'!AT2</f>
        <v>0</v>
      </c>
      <c r="D49" s="124">
        <f>'Gemensamma Tjänster'!AT27</f>
        <v>0</v>
      </c>
      <c r="E49" s="125"/>
      <c r="F49" s="103">
        <f>'Gemensamma Tjänster'!AT31</f>
        <v>0</v>
      </c>
      <c r="G49" s="125"/>
      <c r="H49" s="103">
        <f>'Gemensamma Tjänster'!AT32</f>
        <v>0</v>
      </c>
      <c r="I49" s="125"/>
      <c r="J49" s="126">
        <f>'Gemensamma Tjänster'!AT33</f>
        <v>0</v>
      </c>
    </row>
    <row r="50" spans="3:10" ht="14.25" hidden="1" customHeight="1" outlineLevel="1" x14ac:dyDescent="0.25">
      <c r="C50" s="117">
        <f>'Gemensamma Tjänster'!AU2</f>
        <v>0</v>
      </c>
      <c r="D50" s="124">
        <f>'Gemensamma Tjänster'!AU27</f>
        <v>0</v>
      </c>
      <c r="E50" s="125"/>
      <c r="F50" s="103">
        <f>'Gemensamma Tjänster'!AU31</f>
        <v>0</v>
      </c>
      <c r="G50" s="125"/>
      <c r="H50" s="103">
        <f>'Gemensamma Tjänster'!AU32</f>
        <v>0</v>
      </c>
      <c r="I50" s="125"/>
      <c r="J50" s="126">
        <f>'Gemensamma Tjänster'!AU33</f>
        <v>0</v>
      </c>
    </row>
    <row r="51" spans="3:10" ht="14.25" hidden="1" customHeight="1" outlineLevel="1" x14ac:dyDescent="0.25">
      <c r="C51" s="117">
        <f>'Gemensamma Tjänster'!AV2</f>
        <v>0</v>
      </c>
      <c r="D51" s="124">
        <f>'Gemensamma Tjänster'!AV27</f>
        <v>0</v>
      </c>
      <c r="E51" s="125"/>
      <c r="F51" s="103">
        <f>'Gemensamma Tjänster'!AV31</f>
        <v>0</v>
      </c>
      <c r="G51" s="125"/>
      <c r="H51" s="103">
        <f>'Gemensamma Tjänster'!AV32</f>
        <v>0</v>
      </c>
      <c r="I51" s="125"/>
      <c r="J51" s="126">
        <f>'Gemensamma Tjänster'!AV33</f>
        <v>0</v>
      </c>
    </row>
    <row r="52" spans="3:10" ht="14.25" hidden="1" customHeight="1" outlineLevel="1" x14ac:dyDescent="0.25">
      <c r="C52" s="117">
        <f>'Gemensamma Tjänster'!AW2</f>
        <v>0</v>
      </c>
      <c r="D52" s="124">
        <f>'Gemensamma Tjänster'!AW27</f>
        <v>0</v>
      </c>
      <c r="E52" s="125"/>
      <c r="F52" s="103">
        <f>'Gemensamma Tjänster'!AW31</f>
        <v>0</v>
      </c>
      <c r="G52" s="125"/>
      <c r="H52" s="103">
        <f>'Gemensamma Tjänster'!AW32</f>
        <v>0</v>
      </c>
      <c r="I52" s="125"/>
      <c r="J52" s="126">
        <f>'Gemensamma Tjänster'!AW33</f>
        <v>0</v>
      </c>
    </row>
    <row r="53" spans="3:10" ht="14.25" hidden="1" customHeight="1" outlineLevel="1" x14ac:dyDescent="0.25">
      <c r="C53" s="117">
        <f>'Gemensamma Tjänster'!AX2</f>
        <v>0</v>
      </c>
      <c r="D53" s="124">
        <f>'Gemensamma Tjänster'!AX27</f>
        <v>0</v>
      </c>
      <c r="E53" s="125"/>
      <c r="F53" s="103">
        <f>'Gemensamma Tjänster'!AX31</f>
        <v>0</v>
      </c>
      <c r="G53" s="125"/>
      <c r="H53" s="103">
        <f>'Gemensamma Tjänster'!AX32</f>
        <v>0</v>
      </c>
      <c r="I53" s="125"/>
      <c r="J53" s="126">
        <f>'Gemensamma Tjänster'!AX33</f>
        <v>0</v>
      </c>
    </row>
    <row r="54" spans="3:10" ht="14.25" hidden="1" customHeight="1" outlineLevel="1" x14ac:dyDescent="0.25">
      <c r="C54" s="117">
        <f>'Gemensamma Tjänster'!AY2</f>
        <v>0</v>
      </c>
      <c r="D54" s="124">
        <f>'Gemensamma Tjänster'!AY27</f>
        <v>0</v>
      </c>
      <c r="E54" s="125"/>
      <c r="F54" s="103">
        <f>'Gemensamma Tjänster'!AY31</f>
        <v>0</v>
      </c>
      <c r="G54" s="125"/>
      <c r="H54" s="103">
        <f>'Gemensamma Tjänster'!AY32</f>
        <v>0</v>
      </c>
      <c r="I54" s="125"/>
      <c r="J54" s="126">
        <f>'Gemensamma Tjänster'!AY33</f>
        <v>0</v>
      </c>
    </row>
    <row r="55" spans="3:10" ht="14.25" hidden="1" customHeight="1" outlineLevel="1" thickBot="1" x14ac:dyDescent="0.3">
      <c r="C55" s="127">
        <f>'Gemensamma Tjänster'!AZ2</f>
        <v>0</v>
      </c>
      <c r="D55" s="128">
        <f>'Gemensamma Tjänster'!AZ27</f>
        <v>0</v>
      </c>
      <c r="E55" s="129"/>
      <c r="F55" s="104">
        <f>'Gemensamma Tjänster'!AZ31</f>
        <v>0</v>
      </c>
      <c r="G55" s="129"/>
      <c r="H55" s="104">
        <f>'Gemensamma Tjänster'!AZ32</f>
        <v>0</v>
      </c>
      <c r="I55" s="129"/>
      <c r="J55" s="130">
        <f>'Gemensamma Tjänster'!AZ33</f>
        <v>0</v>
      </c>
    </row>
    <row r="56" spans="3:10" hidden="1" outlineLevel="1" x14ac:dyDescent="0.25">
      <c r="C56" s="125"/>
      <c r="D56" s="124"/>
      <c r="E56" s="125"/>
      <c r="F56" s="125"/>
      <c r="G56" s="125"/>
      <c r="H56" s="125"/>
      <c r="I56" s="125"/>
      <c r="J56" s="125"/>
    </row>
    <row r="57" spans="3:10" ht="15.75" collapsed="1" thickBot="1" x14ac:dyDescent="0.3">
      <c r="C57" s="131"/>
      <c r="D57" s="132"/>
      <c r="E57" s="131"/>
      <c r="F57" s="131"/>
      <c r="G57" s="131"/>
      <c r="H57" s="131"/>
      <c r="I57" s="131"/>
      <c r="J57" s="131"/>
    </row>
    <row r="58" spans="3:10" ht="21" x14ac:dyDescent="0.25">
      <c r="C58" s="118" t="s">
        <v>35</v>
      </c>
      <c r="D58" s="119">
        <f>SUM(D59:D89)</f>
        <v>1427005.7007721302</v>
      </c>
      <c r="E58" s="120"/>
      <c r="F58" s="120" t="s">
        <v>43</v>
      </c>
      <c r="G58" s="120"/>
      <c r="H58" s="120"/>
      <c r="I58" s="120"/>
      <c r="J58" s="133"/>
    </row>
    <row r="59" spans="3:10" hidden="1" outlineLevel="1" x14ac:dyDescent="0.25">
      <c r="C59" s="117" t="str">
        <f>'Valbara Tjänster'!F1</f>
        <v>Händelseanalys (Nitha)</v>
      </c>
      <c r="D59" s="124">
        <f>'Valbara Tjänster'!F23</f>
        <v>70058.388149999999</v>
      </c>
      <c r="E59" s="125"/>
      <c r="F59" s="125" t="str">
        <f>'Valbara Tjänster'!F27</f>
        <v>Kvartal förskott</v>
      </c>
      <c r="G59" s="125"/>
      <c r="H59" s="125" t="str">
        <f>'Valbara Tjänster'!F28</f>
        <v>Dec,Mar,Jun,Sep</v>
      </c>
      <c r="I59" s="125"/>
      <c r="J59" s="126" t="str">
        <f>'Valbara Tjänster'!F29</f>
        <v>N/A</v>
      </c>
    </row>
    <row r="60" spans="3:10" ht="30" hidden="1" outlineLevel="1" x14ac:dyDescent="0.25">
      <c r="C60" s="117" t="str">
        <f>'Valbara Tjänster'!J1</f>
        <v>IAM IdP
(egna anslutningar)</v>
      </c>
      <c r="D60" s="124">
        <f>'Valbara Tjänster'!J23</f>
        <v>19863.45</v>
      </c>
      <c r="E60" s="125"/>
      <c r="F60" s="125" t="str">
        <f>'Valbara Tjänster'!J27</f>
        <v>Kvartal förskott</v>
      </c>
      <c r="G60" s="125"/>
      <c r="H60" s="125" t="str">
        <f>'Valbara Tjänster'!J28</f>
        <v>Dec,Mar,Jun,Sep</v>
      </c>
      <c r="I60" s="125"/>
      <c r="J60" s="126" t="str">
        <f>'Valbara Tjänster'!J29</f>
        <v>N/A</v>
      </c>
    </row>
    <row r="61" spans="3:10" hidden="1" outlineLevel="1" x14ac:dyDescent="0.25">
      <c r="C61" s="117" t="str">
        <f>'Valbara Tjänster'!N1</f>
        <v>Säkerhets-tjänster Logg, spärr &amp; samtycke</v>
      </c>
      <c r="D61" s="124">
        <f>'Valbara Tjänster'!N23</f>
        <v>19863.45</v>
      </c>
      <c r="E61" s="125"/>
      <c r="F61" s="125" t="str">
        <f>'Valbara Tjänster'!N27</f>
        <v>Kvartal förskott</v>
      </c>
      <c r="G61" s="125"/>
      <c r="H61" s="125" t="str">
        <f>'Valbara Tjänster'!N28</f>
        <v>Dec,Mar,Jun,Sep</v>
      </c>
      <c r="I61" s="125"/>
      <c r="J61" s="126" t="str">
        <f>'Valbara Tjänster'!N29</f>
        <v>N/A</v>
      </c>
    </row>
    <row r="62" spans="3:10" hidden="1" outlineLevel="1" x14ac:dyDescent="0.25">
      <c r="C62" s="117" t="str">
        <f>'Valbara Tjänster'!R1</f>
        <v>IAM Autentisering (egna anslutningar)</v>
      </c>
      <c r="D62" s="124">
        <f>'Valbara Tjänster'!R23</f>
        <v>19863.45</v>
      </c>
      <c r="E62" s="125"/>
      <c r="F62" s="125" t="str">
        <f>'Valbara Tjänster'!R27</f>
        <v>Kvartal förskott</v>
      </c>
      <c r="G62" s="125"/>
      <c r="H62" s="125" t="str">
        <f>'Valbara Tjänster'!R28</f>
        <v>Dec,Mar,Jun,Sep</v>
      </c>
      <c r="I62" s="125"/>
      <c r="J62" s="126" t="str">
        <f>'Valbara Tjänster'!R29</f>
        <v>N/A</v>
      </c>
    </row>
    <row r="63" spans="3:10" hidden="1" outlineLevel="1" x14ac:dyDescent="0.25">
      <c r="C63" s="117" t="str">
        <f>'Valbara Tjänster'!V1</f>
        <v>Personuppgifts- tjänst</v>
      </c>
      <c r="D63" s="124">
        <f>'Valbara Tjänster'!V23</f>
        <v>19863.45</v>
      </c>
      <c r="E63" s="125"/>
      <c r="F63" s="125" t="str">
        <f>'Valbara Tjänster'!V27</f>
        <v>Kvartal förskott</v>
      </c>
      <c r="G63" s="125"/>
      <c r="H63" s="125" t="str">
        <f>'Valbara Tjänster'!V28</f>
        <v>Dec,Mar,Jun,Sep</v>
      </c>
      <c r="I63" s="125"/>
      <c r="J63" s="126" t="str">
        <f>'Valbara Tjänster'!V29</f>
        <v>N/A</v>
      </c>
    </row>
    <row r="64" spans="3:10" ht="45" hidden="1" outlineLevel="1" x14ac:dyDescent="0.25">
      <c r="C64" s="117" t="str">
        <f>'Valbara Tjänster'!Z1</f>
        <v xml:space="preserve">Formulär- hantering </v>
      </c>
      <c r="D64" s="124">
        <f>'Valbara Tjänster'!Z23</f>
        <v>77708.120560200012</v>
      </c>
      <c r="E64" s="125"/>
      <c r="F64" s="125" t="str">
        <f>'Valbara Tjänster'!Z27</f>
        <v>Prognos! Faktureras separat av tjänstens förvaltning. Kvartalsvis</v>
      </c>
      <c r="G64" s="125"/>
      <c r="H64" s="125" t="str">
        <f>'Valbara Tjänster'!Z28</f>
        <v>Dec,Mar,Jun,Sep</v>
      </c>
      <c r="I64" s="125"/>
      <c r="J64" s="126">
        <f>'Valbara Tjänster'!Z29</f>
        <v>2023</v>
      </c>
    </row>
    <row r="65" spans="3:10" hidden="1" outlineLevel="1" x14ac:dyDescent="0.25">
      <c r="C65" s="117" t="str">
        <f>'Valbara Tjänster'!AD1</f>
        <v xml:space="preserve">Ombudstjänsten </v>
      </c>
      <c r="D65" s="124">
        <f>'Valbara Tjänster'!AD23</f>
        <v>0</v>
      </c>
      <c r="E65" s="125"/>
      <c r="F65" s="125" t="str">
        <f>'Valbara Tjänster'!AD27</f>
        <v>Kvartal förskott</v>
      </c>
      <c r="G65" s="125"/>
      <c r="H65" s="125" t="str">
        <f>'Valbara Tjänster'!AD28</f>
        <v>Dec,Mar,Jun,Sep</v>
      </c>
      <c r="I65" s="125"/>
      <c r="J65" s="126" t="str">
        <f>'Valbara Tjänster'!AD29</f>
        <v>N/A</v>
      </c>
    </row>
    <row r="66" spans="3:10" ht="120" hidden="1" outlineLevel="1" x14ac:dyDescent="0.25">
      <c r="C66" s="117" t="str">
        <f>'Valbara Tjänster'!AH1</f>
        <v>Hjälpmedels-tjänsten abonnemang</v>
      </c>
      <c r="D66" s="124">
        <f>'Valbara Tjänster'!AH23</f>
        <v>30000</v>
      </c>
      <c r="E66" s="125"/>
      <c r="F66" s="125" t="str">
        <f>'Valbara Tjänster'!AH27</f>
        <v>Prognos! Faktureras kvartalsvis i förskott av förvaltning med volymsjusteringar i efterskott. Abonnemangspriset baseras på av kunden redovisad inköpsvolym. Tillkommer rörlig avgift enl. prislista på Inera.se</v>
      </c>
      <c r="G66" s="125"/>
      <c r="H66" s="125" t="str">
        <f>'Valbara Tjänster'!AH28</f>
        <v>Dec, Mar, Jun, Sep</v>
      </c>
      <c r="I66" s="125"/>
      <c r="J66" s="126" t="str">
        <f>'Valbara Tjänster'!AH29</f>
        <v>N/A</v>
      </c>
    </row>
    <row r="67" spans="3:10" ht="45" hidden="1" outlineLevel="1" x14ac:dyDescent="0.25">
      <c r="C67" s="117" t="str">
        <f>'Valbara Tjänster'!AL1</f>
        <v>E-klient</v>
      </c>
      <c r="D67" s="124">
        <f>'Valbara Tjänster'!AL23</f>
        <v>198031</v>
      </c>
      <c r="E67" s="125"/>
      <c r="F67" s="125" t="str">
        <f>'Valbara Tjänster'!AL27</f>
        <v>Halvårsvis i efterskott av förvaltning. Volymbaserade priser</v>
      </c>
      <c r="G67" s="125"/>
      <c r="H67" s="125" t="str">
        <f>'Valbara Tjänster'!AL28</f>
        <v>Jun, Dec</v>
      </c>
      <c r="I67" s="125"/>
      <c r="J67" s="126" t="str">
        <f>'Valbara Tjänster'!AL29</f>
        <v>N/A</v>
      </c>
    </row>
    <row r="68" spans="3:10" ht="60" hidden="1" outlineLevel="1" x14ac:dyDescent="0.25">
      <c r="C68" s="117" t="str">
        <f>'Valbara Tjänster'!AP1</f>
        <v>Eira Licenser (innehåll)</v>
      </c>
      <c r="D68" s="124">
        <f>'Valbara Tjänster'!AP23</f>
        <v>655624.37935110007</v>
      </c>
      <c r="E68" s="125"/>
      <c r="F68" s="125" t="str">
        <f>'Valbara Tjänster'!AP27</f>
        <v>Licenskostnaden fördelas solidariskt mellan landsting och regioner baserat på antal invånare.</v>
      </c>
      <c r="G68" s="125"/>
      <c r="H68" s="125" t="str">
        <f>'Valbara Tjänster'!AP28</f>
        <v>Årsvis engång i Dec</v>
      </c>
      <c r="I68" s="125"/>
      <c r="J68" s="126" t="str">
        <f>'Valbara Tjänster'!AP29</f>
        <v>N/A</v>
      </c>
    </row>
    <row r="69" spans="3:10" ht="30" hidden="1" outlineLevel="1" x14ac:dyDescent="0.25">
      <c r="C69" s="117" t="str">
        <f>'Valbara Tjänster'!AT1</f>
        <v>Informations- utlämning till kvalitetsregister</v>
      </c>
      <c r="D69" s="124">
        <f>'Valbara Tjänster'!AT23</f>
        <v>0</v>
      </c>
      <c r="E69" s="125"/>
      <c r="F69" s="125" t="str">
        <f>'Valbara Tjänster'!AT27</f>
        <v>Faktureras separat av tjänstens förvaltning</v>
      </c>
      <c r="G69" s="125"/>
      <c r="H69" s="125" t="str">
        <f>'Valbara Tjänster'!AT28</f>
        <v xml:space="preserve"> </v>
      </c>
      <c r="I69" s="125"/>
      <c r="J69" s="134" t="str">
        <f>'Valbara Tjänster'!AT29</f>
        <v>Ingen ab.fakturering</v>
      </c>
    </row>
    <row r="70" spans="3:10" hidden="1" outlineLevel="1" x14ac:dyDescent="0.25">
      <c r="C70" s="117" t="str">
        <f>'Valbara Tjänster'!AX1</f>
        <v>Säker Digital Kommunikation SDK Ny!</v>
      </c>
      <c r="D70" s="124">
        <f>'Valbara Tjänster'!AX23</f>
        <v>0</v>
      </c>
      <c r="E70" s="125"/>
      <c r="F70" s="125" t="str">
        <f>'Valbara Tjänster'!AX27</f>
        <v>Ingen abonnemangsfakt 2023</v>
      </c>
      <c r="G70" s="125"/>
      <c r="H70" s="125">
        <f>'Valbara Tjänster'!AX28</f>
        <v>0</v>
      </c>
      <c r="I70" s="125"/>
      <c r="J70" s="126">
        <f>'Valbara Tjänster'!AX29</f>
        <v>0</v>
      </c>
    </row>
    <row r="71" spans="3:10" hidden="1" outlineLevel="1" x14ac:dyDescent="0.25">
      <c r="C71" s="117" t="str">
        <f>'Valbara Tjänster'!BB1</f>
        <v>Bild i 1177 på telefon</v>
      </c>
      <c r="D71" s="124">
        <f>'Valbara Tjänster'!BB23</f>
        <v>98686.121981999997</v>
      </c>
      <c r="E71" s="125"/>
      <c r="F71" s="125" t="str">
        <f>'Valbara Tjänster'!BB27</f>
        <v>Kvartal förskott</v>
      </c>
      <c r="G71" s="125"/>
      <c r="H71" s="125" t="str">
        <f>'Valbara Tjänster'!BB28</f>
        <v>Dec,Mar,Jun,Sep</v>
      </c>
      <c r="I71" s="125"/>
      <c r="J71" s="126" t="str">
        <f>'Valbara Tjänster'!BB29</f>
        <v>N/A</v>
      </c>
    </row>
    <row r="72" spans="3:10" hidden="1" outlineLevel="1" x14ac:dyDescent="0.25">
      <c r="C72" s="117" t="str">
        <f>'Valbara Tjänster'!BF1</f>
        <v>Video i 1177 på telefon</v>
      </c>
      <c r="D72" s="124">
        <f>'Valbara Tjänster'!BF23</f>
        <v>0</v>
      </c>
      <c r="E72" s="125"/>
      <c r="F72" s="125" t="str">
        <f>'Valbara Tjänster'!BF27</f>
        <v>Kvartal förskott</v>
      </c>
      <c r="G72" s="125"/>
      <c r="H72" s="125" t="str">
        <f>'Valbara Tjänster'!BF28</f>
        <v>Dec,Mar,Jun,Sep</v>
      </c>
      <c r="I72" s="125"/>
      <c r="J72" s="126" t="str">
        <f>'Valbara Tjänster'!BF29</f>
        <v>N/A</v>
      </c>
    </row>
    <row r="73" spans="3:10" hidden="1" outlineLevel="1" x14ac:dyDescent="0.25">
      <c r="C73" s="117" t="str">
        <f>'Valbara Tjänster'!BJ1</f>
        <v>Utbudstjänsten</v>
      </c>
      <c r="D73" s="124">
        <f>'Valbara Tjänster'!BJ23</f>
        <v>0</v>
      </c>
      <c r="E73" s="125"/>
      <c r="F73" s="125" t="str">
        <f>'Valbara Tjänster'!BJ27</f>
        <v>Kvartal förskott</v>
      </c>
      <c r="G73" s="125"/>
      <c r="H73" s="125" t="str">
        <f>'Valbara Tjänster'!BJ28</f>
        <v>Dec,Mar,Jun,Sep</v>
      </c>
      <c r="I73" s="125"/>
      <c r="J73" s="126" t="str">
        <f>'Valbara Tjänster'!BJ29</f>
        <v>N/A</v>
      </c>
    </row>
    <row r="74" spans="3:10" hidden="1" outlineLevel="1" x14ac:dyDescent="0.25">
      <c r="C74" s="117" t="str">
        <f>'Valbara Tjänster'!BN1</f>
        <v>Statistiktjänst Organisations-statistik</v>
      </c>
      <c r="D74" s="124">
        <f>'Valbara Tjänster'!BN23</f>
        <v>0</v>
      </c>
      <c r="E74" s="125"/>
      <c r="F74" s="125" t="str">
        <f>'Valbara Tjänster'!BN27</f>
        <v>Kvartal förskott</v>
      </c>
      <c r="G74" s="125"/>
      <c r="H74" s="125" t="str">
        <f>'Valbara Tjänster'!BN28</f>
        <v>Dec,Mar,Jun,Sep</v>
      </c>
      <c r="I74" s="125"/>
      <c r="J74" s="126" t="str">
        <f>'Valbara Tjänster'!BN29</f>
        <v>N/A</v>
      </c>
    </row>
    <row r="75" spans="3:10" s="101" customFormat="1" ht="45" hidden="1" outlineLevel="1" x14ac:dyDescent="0.25">
      <c r="C75" s="117" t="str">
        <f>'Valbara Tjänster'!BR1</f>
        <v xml:space="preserve">1177 Inkorg </v>
      </c>
      <c r="D75" s="124">
        <f>'Valbara Tjänster'!BR23</f>
        <v>0</v>
      </c>
      <c r="E75" s="125"/>
      <c r="F75" s="103" t="str">
        <f>'Valbara Tjänster'!BR27</f>
        <v>Volymsbaserad. Faktureras av förvaltning kvartalsvis efterskott</v>
      </c>
      <c r="G75" s="125"/>
      <c r="H75" s="103">
        <f>'Valbara Tjänster'!BR28</f>
        <v>0</v>
      </c>
      <c r="I75" s="125"/>
      <c r="J75" s="256">
        <f>'Valbara Tjänster'!BR29</f>
        <v>0</v>
      </c>
    </row>
    <row r="76" spans="3:10" s="101" customFormat="1" hidden="1" outlineLevel="1" x14ac:dyDescent="0.25">
      <c r="C76" s="117" t="str">
        <f>'Valbara Tjänster'!BV1</f>
        <v>Svevac (prel. Avser halvår)</v>
      </c>
      <c r="D76" s="124">
        <f>'Valbara Tjänster'!BV23</f>
        <v>0</v>
      </c>
      <c r="E76" s="125"/>
      <c r="F76" s="103" t="str">
        <f>'Valbara Tjänster'!BV27</f>
        <v>Prel. Engång förskott 2023</v>
      </c>
      <c r="G76" s="125"/>
      <c r="H76" s="103" t="str">
        <f>'Valbara Tjänster'!BV28</f>
        <v>Dec,Mars</v>
      </c>
      <c r="I76" s="125"/>
      <c r="J76" s="256" t="str">
        <f>'Valbara Tjänster'!BV29</f>
        <v>Avslutas halvår 2023</v>
      </c>
    </row>
    <row r="77" spans="3:10" s="101" customFormat="1" ht="30" hidden="1" outlineLevel="1" x14ac:dyDescent="0.25">
      <c r="C77" s="117" t="str">
        <f>'Valbara Tjänster'!BZ1</f>
        <v>Digitalt möte</v>
      </c>
      <c r="D77" s="124">
        <f>'Valbara Tjänster'!BZ23</f>
        <v>0</v>
      </c>
      <c r="E77" s="125"/>
      <c r="F77" s="103" t="str">
        <f>'Valbara Tjänster'!BZ27</f>
        <v>Volym. Faktureras av förvaltning</v>
      </c>
      <c r="G77" s="125"/>
      <c r="H77" s="103">
        <f>'Valbara Tjänster'!BZ28</f>
        <v>0</v>
      </c>
      <c r="I77" s="125"/>
      <c r="J77" s="256">
        <f>'Valbara Tjänster'!BZ29</f>
        <v>0</v>
      </c>
    </row>
    <row r="78" spans="3:10" s="101" customFormat="1" hidden="1" outlineLevel="1" x14ac:dyDescent="0.25">
      <c r="C78" s="117" t="str">
        <f>'Valbara Tjänster'!CD1</f>
        <v>Video och distans Infrastruktur</v>
      </c>
      <c r="D78" s="124">
        <f>'Valbara Tjänster'!CD23</f>
        <v>45293.990728830002</v>
      </c>
      <c r="E78" s="125"/>
      <c r="F78" s="103" t="str">
        <f>'Valbara Tjänster'!CD27</f>
        <v>Kvartal förskott</v>
      </c>
      <c r="G78" s="125"/>
      <c r="H78" s="103" t="str">
        <f>'Valbara Tjänster'!CD28</f>
        <v>Dec,Mar,Jun,Sep</v>
      </c>
      <c r="I78" s="125"/>
      <c r="J78" s="256" t="str">
        <f>'Valbara Tjänster'!CD29</f>
        <v>N/A</v>
      </c>
    </row>
    <row r="79" spans="3:10" s="101" customFormat="1" hidden="1" outlineLevel="1" x14ac:dyDescent="0.25">
      <c r="C79" s="117" t="str">
        <f>'Valbara Tjänster'!CH1</f>
        <v>Video &amp; distans Flerpartsmöte</v>
      </c>
      <c r="D79" s="124">
        <f>'Valbara Tjänster'!CH23</f>
        <v>0</v>
      </c>
      <c r="E79" s="125"/>
      <c r="F79" s="103" t="str">
        <f>'Valbara Tjänster'!CH27</f>
        <v>Kvartal förskott</v>
      </c>
      <c r="G79" s="125"/>
      <c r="H79" s="103" t="str">
        <f>'Valbara Tjänster'!CH28</f>
        <v>Dec,Mar,Jun,Sep</v>
      </c>
      <c r="I79" s="125"/>
      <c r="J79" s="256" t="str">
        <f>'Valbara Tjänster'!CH29</f>
        <v>N/A</v>
      </c>
    </row>
    <row r="80" spans="3:10" s="101" customFormat="1" hidden="1" outlineLevel="1" x14ac:dyDescent="0.25">
      <c r="C80" s="117" t="str">
        <f>'Valbara Tjänster'!CL1</f>
        <v xml:space="preserve">Egen provhantering </v>
      </c>
      <c r="D80" s="124">
        <f>'Valbara Tjänster'!CL23</f>
        <v>172149.9</v>
      </c>
      <c r="E80" s="125"/>
      <c r="F80" s="103" t="str">
        <f>'Valbara Tjänster'!CL27</f>
        <v>Kvartal förskott</v>
      </c>
      <c r="G80" s="125"/>
      <c r="H80" s="103" t="str">
        <f>'Valbara Tjänster'!CL28</f>
        <v>Dec,Mar,Jun,Sep</v>
      </c>
      <c r="I80" s="125"/>
      <c r="J80" s="256" t="str">
        <f>'Valbara Tjänster'!CL29</f>
        <v>N/A</v>
      </c>
    </row>
    <row r="81" spans="3:10" s="101" customFormat="1" hidden="1" outlineLevel="1" x14ac:dyDescent="0.25">
      <c r="C81" s="117" t="str">
        <f>'Valbara Tjänster'!CP1</f>
        <v>Symtombedöm-ning och hänvisning Förvaltning</v>
      </c>
      <c r="D81" s="124">
        <f>'Valbara Tjänster'!CP23</f>
        <v>0</v>
      </c>
      <c r="E81" s="125"/>
      <c r="F81" s="103" t="str">
        <f>'Valbara Tjänster'!CP27</f>
        <v>Pris ej fastställt</v>
      </c>
      <c r="G81" s="125"/>
      <c r="H81" s="103">
        <f>'Valbara Tjänster'!CP28</f>
        <v>0</v>
      </c>
      <c r="I81" s="125"/>
      <c r="J81" s="256">
        <f>'Valbara Tjänster'!CP29</f>
        <v>0</v>
      </c>
    </row>
    <row r="82" spans="3:10" s="101" customFormat="1" hidden="1" outlineLevel="1" x14ac:dyDescent="0.25">
      <c r="C82" s="117" t="str">
        <f>'Valbara Tjänster'!CT1</f>
        <v>Beställning läkemedelsnära produkter</v>
      </c>
      <c r="D82" s="124">
        <f>'Valbara Tjänster'!CT23</f>
        <v>0</v>
      </c>
      <c r="E82" s="125"/>
      <c r="F82" s="103" t="str">
        <f>'Valbara Tjänster'!CT27</f>
        <v>Pris ej fastställt</v>
      </c>
      <c r="G82" s="125"/>
      <c r="H82" s="103">
        <f>'Valbara Tjänster'!CT28</f>
        <v>0</v>
      </c>
      <c r="I82" s="125"/>
      <c r="J82" s="256">
        <f>'Valbara Tjänster'!CT29</f>
        <v>0</v>
      </c>
    </row>
    <row r="83" spans="3:10" s="101" customFormat="1" hidden="1" outlineLevel="1" x14ac:dyDescent="0.25">
      <c r="C83" s="117" t="str">
        <f>'Valbara Tjänster'!CX1</f>
        <v>Net-Id</v>
      </c>
      <c r="D83" s="124">
        <f>'Valbara Tjänster'!CX23</f>
        <v>0</v>
      </c>
      <c r="E83" s="125"/>
      <c r="F83" s="103" t="str">
        <f>'Valbara Tjänster'!CX27</f>
        <v>Väntar på avsiktsförklaring</v>
      </c>
      <c r="G83" s="125"/>
      <c r="H83" s="103">
        <f>'Valbara Tjänster'!CX28</f>
        <v>0</v>
      </c>
      <c r="I83" s="125"/>
      <c r="J83" s="256">
        <f>'Valbara Tjänster'!CX29</f>
        <v>0</v>
      </c>
    </row>
    <row r="84" spans="3:10" s="101" customFormat="1" hidden="1" outlineLevel="1" x14ac:dyDescent="0.25">
      <c r="C84" s="117">
        <f>'Valbara Tjänster'!DB1</f>
        <v>0</v>
      </c>
      <c r="D84" s="124">
        <f>'Valbara Tjänster'!DB23</f>
        <v>0</v>
      </c>
      <c r="E84" s="125"/>
      <c r="F84" s="103">
        <f>'Valbara Tjänster'!DB27</f>
        <v>0</v>
      </c>
      <c r="G84" s="125"/>
      <c r="H84" s="103">
        <f>'Valbara Tjänster'!DB28</f>
        <v>0</v>
      </c>
      <c r="I84" s="125"/>
      <c r="J84" s="256">
        <f>'Valbara Tjänster'!DB29</f>
        <v>0</v>
      </c>
    </row>
    <row r="85" spans="3:10" s="101" customFormat="1" hidden="1" outlineLevel="1" x14ac:dyDescent="0.25">
      <c r="C85" s="117">
        <f>'Valbara Tjänster'!DF1</f>
        <v>0</v>
      </c>
      <c r="D85" s="124">
        <f>'Valbara Tjänster'!DF23</f>
        <v>0</v>
      </c>
      <c r="E85" s="125"/>
      <c r="F85" s="103">
        <f>'Valbara Tjänster'!DF27</f>
        <v>0</v>
      </c>
      <c r="G85" s="125"/>
      <c r="H85" s="103">
        <f>'Valbara Tjänster'!DF28</f>
        <v>0</v>
      </c>
      <c r="I85" s="125"/>
      <c r="J85" s="256">
        <f>'Valbara Tjänster'!DF29</f>
        <v>0</v>
      </c>
    </row>
    <row r="86" spans="3:10" s="101" customFormat="1" hidden="1" outlineLevel="1" x14ac:dyDescent="0.25">
      <c r="C86" s="117">
        <f>'Valbara Tjänster'!DJ1</f>
        <v>0</v>
      </c>
      <c r="D86" s="124">
        <f>'Valbara Tjänster'!DJ23</f>
        <v>0</v>
      </c>
      <c r="E86" s="125"/>
      <c r="F86" s="103">
        <f>'Valbara Tjänster'!DN27</f>
        <v>0</v>
      </c>
      <c r="G86" s="125"/>
      <c r="H86" s="103">
        <f>'Valbara Tjänster'!DJ28</f>
        <v>0</v>
      </c>
      <c r="I86" s="125"/>
      <c r="J86" s="256">
        <f>'Valbara Tjänster'!DJ29</f>
        <v>0</v>
      </c>
    </row>
    <row r="87" spans="3:10" s="101" customFormat="1" hidden="1" outlineLevel="1" x14ac:dyDescent="0.25">
      <c r="C87" s="117">
        <f>'Valbara Tjänster'!DN1</f>
        <v>0</v>
      </c>
      <c r="D87" s="124">
        <f>'Valbara Tjänster'!DN23</f>
        <v>0</v>
      </c>
      <c r="E87" s="125"/>
      <c r="F87" s="103">
        <f>'Valbara Tjänster'!DN27</f>
        <v>0</v>
      </c>
      <c r="G87" s="125"/>
      <c r="H87" s="103">
        <f>'Valbara Tjänster'!DN28</f>
        <v>0</v>
      </c>
      <c r="I87" s="125"/>
      <c r="J87" s="256">
        <f>'Valbara Tjänster'!DN29</f>
        <v>0</v>
      </c>
    </row>
    <row r="88" spans="3:10" s="101" customFormat="1" hidden="1" outlineLevel="1" x14ac:dyDescent="0.25">
      <c r="C88" s="117">
        <f>'Valbara Tjänster'!DR1</f>
        <v>0</v>
      </c>
      <c r="D88" s="124">
        <f>'Valbara Tjänster'!DR23</f>
        <v>0</v>
      </c>
      <c r="E88" s="125"/>
      <c r="F88" s="103">
        <f>'Valbara Tjänster'!DR27</f>
        <v>0</v>
      </c>
      <c r="G88" s="125"/>
      <c r="H88" s="103">
        <f>'Valbara Tjänster'!DR28</f>
        <v>0</v>
      </c>
      <c r="I88" s="125"/>
      <c r="J88" s="256">
        <f>'Valbara Tjänster'!DR29</f>
        <v>0</v>
      </c>
    </row>
    <row r="89" spans="3:10" s="101" customFormat="1" ht="15.75" hidden="1" outlineLevel="1" thickBot="1" x14ac:dyDescent="0.3">
      <c r="C89" s="127">
        <f>'Valbara Tjänster'!DV1</f>
        <v>0</v>
      </c>
      <c r="D89" s="128">
        <f>'Valbara Tjänster'!DV23</f>
        <v>0</v>
      </c>
      <c r="E89" s="129"/>
      <c r="F89" s="104">
        <f>'Valbara Tjänster'!DV27</f>
        <v>0</v>
      </c>
      <c r="G89" s="129"/>
      <c r="H89" s="104">
        <f>'Valbara Tjänster'!DV28</f>
        <v>0</v>
      </c>
      <c r="I89" s="129"/>
      <c r="J89" s="257">
        <f>'Valbara Tjänster'!DV29</f>
        <v>0</v>
      </c>
    </row>
    <row r="90" spans="3:10" hidden="1" outlineLevel="1" x14ac:dyDescent="0.25">
      <c r="C90" s="125"/>
      <c r="D90" s="124"/>
      <c r="E90" s="125"/>
      <c r="F90" s="125"/>
      <c r="G90" s="125"/>
      <c r="H90" s="125"/>
      <c r="I90" s="125"/>
      <c r="J90" s="125"/>
    </row>
    <row r="91" spans="3:10" ht="15.75" collapsed="1" thickBot="1" x14ac:dyDescent="0.3">
      <c r="C91" s="131"/>
      <c r="D91" s="131"/>
      <c r="E91" s="131"/>
      <c r="F91" s="131"/>
      <c r="G91" s="131"/>
      <c r="H91" s="131"/>
      <c r="I91" s="131"/>
      <c r="J91" s="131"/>
    </row>
    <row r="92" spans="3:10" ht="21" x14ac:dyDescent="0.25">
      <c r="C92" s="118" t="s">
        <v>62</v>
      </c>
      <c r="D92" s="119">
        <f>SUM(D93:D113)</f>
        <v>760875.10734186589</v>
      </c>
      <c r="E92" s="120"/>
      <c r="F92" s="102" t="s">
        <v>43</v>
      </c>
      <c r="G92" s="121"/>
      <c r="H92" s="135"/>
      <c r="I92" s="120"/>
      <c r="J92" s="133"/>
    </row>
    <row r="93" spans="3:10" ht="14.25" hidden="1" customHeight="1" outlineLevel="1" x14ac:dyDescent="0.25">
      <c r="C93" s="117" t="str">
        <f>'Gemensamma i utveckling'!C1</f>
        <v>Utvecklingsram 2022</v>
      </c>
      <c r="D93" s="124">
        <f>'Gemensamma i utveckling'!C26</f>
        <v>570656.33050639939</v>
      </c>
      <c r="E93" s="125"/>
      <c r="F93" s="103" t="str">
        <f>'Gemensamma i utveckling'!C30</f>
        <v xml:space="preserve">Faktureras i januari för helår 2022 </v>
      </c>
      <c r="G93" s="125"/>
      <c r="H93" s="125" t="str">
        <f>'Gemensamma i utveckling'!C31</f>
        <v>Engång</v>
      </c>
      <c r="I93" s="125"/>
      <c r="J93" s="126" t="str">
        <f>'Gemensamma i utveckling'!C32</f>
        <v>Januari</v>
      </c>
    </row>
    <row r="94" spans="3:10" ht="14.25" hidden="1" customHeight="1" outlineLevel="1" x14ac:dyDescent="0.25">
      <c r="C94" s="117" t="str">
        <f>'Gemensamma i utveckling'!D1</f>
        <v>Utveckling/förvaltning tidbokings-tjänst 1177</v>
      </c>
      <c r="D94" s="124">
        <f>'Gemensamma i utveckling'!D26</f>
        <v>190218.77683546647</v>
      </c>
      <c r="E94" s="125"/>
      <c r="F94" s="103" t="str">
        <f>'Gemensamma i utveckling'!D30</f>
        <v>Kvartal förskott</v>
      </c>
      <c r="G94" s="125"/>
      <c r="H94" s="125" t="str">
        <f>'Gemensamma i utveckling'!D31</f>
        <v>Dec,Mar,Jun,Sep</v>
      </c>
      <c r="I94" s="125"/>
      <c r="J94" s="126" t="str">
        <f>'Gemensamma i utveckling'!D32</f>
        <v>Pausad fakt. Avs. förkl. Retro senare 2023</v>
      </c>
    </row>
    <row r="95" spans="3:10" ht="14.25" hidden="1" customHeight="1" outlineLevel="1" x14ac:dyDescent="0.25">
      <c r="C95" s="117" t="str">
        <f>'Gemensamma i utveckling'!E1</f>
        <v>Fortsatt utveckling SITHS</v>
      </c>
      <c r="D95" s="124">
        <f>'Gemensamma i utveckling'!E26</f>
        <v>0</v>
      </c>
      <c r="E95" s="125"/>
      <c r="F95" s="116" t="str">
        <f>'Gemensamma i utveckling'!E30</f>
        <v>Ingen fakt 2023</v>
      </c>
      <c r="G95" s="125"/>
      <c r="H95" s="136" t="str">
        <f>'Gemensamma i utveckling'!E31</f>
        <v xml:space="preserve"> -</v>
      </c>
      <c r="I95" s="125"/>
      <c r="J95" s="134" t="str">
        <f>'Gemensamma i utveckling'!E32</f>
        <v xml:space="preserve"> -</v>
      </c>
    </row>
    <row r="96" spans="3:10" ht="14.25" hidden="1" customHeight="1" outlineLevel="1" x14ac:dyDescent="0.25">
      <c r="C96" s="117" t="str">
        <f>'Gemensamma i utveckling'!F1</f>
        <v>Pascal NLL-anpassning</v>
      </c>
      <c r="D96" s="124">
        <f>'Gemensamma i utveckling'!F26</f>
        <v>0</v>
      </c>
      <c r="E96" s="125"/>
      <c r="F96" s="103" t="str">
        <f>'Gemensamma i utveckling'!F30</f>
        <v>Ingen fakt 2023</v>
      </c>
      <c r="G96" s="125"/>
      <c r="H96" s="125" t="str">
        <f>'Gemensamma i utveckling'!F31</f>
        <v xml:space="preserve"> -</v>
      </c>
      <c r="I96" s="125"/>
      <c r="J96" s="126" t="str">
        <f>'Gemensamma i utveckling'!F32</f>
        <v xml:space="preserve"> -</v>
      </c>
    </row>
    <row r="97" spans="3:10" ht="14.25" hidden="1" customHeight="1" outlineLevel="1" x14ac:dyDescent="0.25">
      <c r="C97" s="117" t="str">
        <f>'Gemensamma i utveckling'!G1</f>
        <v>Utbyte av Säkerhetstj.</v>
      </c>
      <c r="D97" s="124">
        <f>'Gemensamma i utveckling'!G26</f>
        <v>0</v>
      </c>
      <c r="E97" s="125"/>
      <c r="F97" s="103" t="str">
        <f>'Gemensamma i utveckling'!G30</f>
        <v>Ingen fakt 2023</v>
      </c>
      <c r="G97" s="125"/>
      <c r="H97" s="125" t="str">
        <f>'Gemensamma i utveckling'!G31</f>
        <v xml:space="preserve"> -</v>
      </c>
      <c r="I97" s="125"/>
      <c r="J97" s="126" t="str">
        <f>'Gemensamma i utveckling'!G32</f>
        <v xml:space="preserve"> -</v>
      </c>
    </row>
    <row r="98" spans="3:10" ht="14.25" hidden="1" customHeight="1" outlineLevel="1" x14ac:dyDescent="0.25">
      <c r="C98" s="117" t="str">
        <f>'Gemensamma i utveckling'!H1</f>
        <v>Ny katalogtjänst HSA</v>
      </c>
      <c r="D98" s="124">
        <f>'Gemensamma i utveckling'!H26</f>
        <v>0</v>
      </c>
      <c r="E98" s="125"/>
      <c r="F98" s="103" t="str">
        <f>'Gemensamma i utveckling'!H30</f>
        <v>Ingen fakt 2023</v>
      </c>
      <c r="G98" s="125"/>
      <c r="H98" s="125" t="str">
        <f>'Gemensamma i utveckling'!H31</f>
        <v xml:space="preserve"> -</v>
      </c>
      <c r="I98" s="125"/>
      <c r="J98" s="126" t="str">
        <f>'Gemensamma i utveckling'!H32</f>
        <v xml:space="preserve"> -</v>
      </c>
    </row>
    <row r="99" spans="3:10" s="101" customFormat="1" ht="14.25" hidden="1" customHeight="1" outlineLevel="1" x14ac:dyDescent="0.25">
      <c r="C99" s="117" t="str">
        <f>'Gemensamma i utveckling'!I1</f>
        <v>Journalen &amp; NPÖ plattformsutv.</v>
      </c>
      <c r="D99" s="124">
        <f>'Gemensamma i utveckling'!I26</f>
        <v>0</v>
      </c>
      <c r="E99" s="125"/>
      <c r="F99" s="103" t="str">
        <f>'Gemensamma i utveckling'!I30</f>
        <v>Ingen fakt 2023</v>
      </c>
      <c r="G99" s="125"/>
      <c r="H99" s="95" t="str">
        <f>'Gemensamma i utveckling'!I31</f>
        <v xml:space="preserve"> -</v>
      </c>
      <c r="I99" s="125"/>
      <c r="J99" s="259" t="str">
        <f>'Gemensamma i utveckling'!I32</f>
        <v xml:space="preserve"> -</v>
      </c>
    </row>
    <row r="100" spans="3:10" s="101" customFormat="1" ht="14.25" hidden="1" customHeight="1" outlineLevel="1" x14ac:dyDescent="0.25">
      <c r="C100" s="117" t="str">
        <f>'Gemensamma i utveckling'!J1</f>
        <v xml:space="preserve">Hitta och jämför hjälpmedel på 1177 </v>
      </c>
      <c r="D100" s="124">
        <f>'Gemensamma i utveckling'!J26</f>
        <v>0</v>
      </c>
      <c r="E100" s="125"/>
      <c r="F100" s="103" t="str">
        <f>'Gemensamma i utveckling'!J30</f>
        <v>Ingen avs.förkl. Sannolikt finansiering utv.ram</v>
      </c>
      <c r="G100" s="125"/>
      <c r="H100" s="258" t="str">
        <f>'Gemensamma i utveckling'!J31</f>
        <v xml:space="preserve"> -</v>
      </c>
      <c r="I100" s="125"/>
      <c r="J100" s="259" t="str">
        <f>'Gemensamma i utveckling'!J32</f>
        <v xml:space="preserve"> -</v>
      </c>
    </row>
    <row r="101" spans="3:10" s="101" customFormat="1" ht="14.25" hidden="1" customHeight="1" outlineLevel="1" x14ac:dyDescent="0.25">
      <c r="C101" s="117" t="str">
        <f>'Gemensamma i utveckling'!K1</f>
        <v>Självbetjäning Hjälpmedel Via 1177</v>
      </c>
      <c r="D101" s="124">
        <f>'Gemensamma i utveckling'!K26</f>
        <v>0</v>
      </c>
      <c r="E101" s="125"/>
      <c r="F101" s="103" t="str">
        <f>'Gemensamma i utveckling'!K30</f>
        <v>Väntar på avsiktsförklaring</v>
      </c>
      <c r="G101" s="125"/>
      <c r="H101" s="258">
        <f>'Gemensamma i utveckling'!K31</f>
        <v>0</v>
      </c>
      <c r="I101" s="125"/>
      <c r="J101" s="259" t="str">
        <f>'Gemensamma i utveckling'!K32</f>
        <v xml:space="preserve"> -</v>
      </c>
    </row>
    <row r="102" spans="3:10" s="101" customFormat="1" ht="14.25" hidden="1" customHeight="1" outlineLevel="1" x14ac:dyDescent="0.25">
      <c r="C102" s="117">
        <f>'Gemensamma i utveckling'!L1</f>
        <v>0</v>
      </c>
      <c r="D102" s="124">
        <f>'Gemensamma i utveckling'!L26</f>
        <v>0</v>
      </c>
      <c r="E102" s="125"/>
      <c r="F102" s="103">
        <f>'Gemensamma i utveckling'!L30</f>
        <v>0</v>
      </c>
      <c r="G102" s="125"/>
      <c r="H102" s="258">
        <f>'Gemensamma i utveckling'!L31</f>
        <v>0</v>
      </c>
      <c r="I102" s="125"/>
      <c r="J102" s="259">
        <f>'Gemensamma i utveckling'!L32</f>
        <v>0</v>
      </c>
    </row>
    <row r="103" spans="3:10" s="101" customFormat="1" ht="14.25" hidden="1" customHeight="1" outlineLevel="1" x14ac:dyDescent="0.25">
      <c r="C103" s="117">
        <f>'Gemensamma i utveckling'!M1</f>
        <v>0</v>
      </c>
      <c r="D103" s="124">
        <f>'Gemensamma i utveckling'!M26</f>
        <v>0</v>
      </c>
      <c r="E103" s="125"/>
      <c r="F103" s="103">
        <f>'Gemensamma i utveckling'!M30</f>
        <v>0</v>
      </c>
      <c r="G103" s="125"/>
      <c r="H103" s="258">
        <f>'Gemensamma i utveckling'!M31</f>
        <v>0</v>
      </c>
      <c r="I103" s="125"/>
      <c r="J103" s="259">
        <f>'Gemensamma i utveckling'!M32</f>
        <v>0</v>
      </c>
    </row>
    <row r="104" spans="3:10" s="101" customFormat="1" ht="14.25" hidden="1" customHeight="1" outlineLevel="1" x14ac:dyDescent="0.25">
      <c r="C104" s="117">
        <f>'Gemensamma i utveckling'!N1</f>
        <v>0</v>
      </c>
      <c r="D104" s="124">
        <f>'Gemensamma i utveckling'!N26</f>
        <v>0</v>
      </c>
      <c r="E104" s="125"/>
      <c r="F104" s="103">
        <f>'Gemensamma i utveckling'!N30</f>
        <v>0</v>
      </c>
      <c r="G104" s="125"/>
      <c r="H104" s="258">
        <f>'Gemensamma i utveckling'!N31</f>
        <v>0</v>
      </c>
      <c r="I104" s="125"/>
      <c r="J104" s="259">
        <f>'Gemensamma i utveckling'!N32</f>
        <v>0</v>
      </c>
    </row>
    <row r="105" spans="3:10" s="101" customFormat="1" ht="14.25" hidden="1" customHeight="1" outlineLevel="1" x14ac:dyDescent="0.25">
      <c r="C105" s="117">
        <f>'Gemensamma i utveckling'!O1</f>
        <v>0</v>
      </c>
      <c r="D105" s="124">
        <f>'Gemensamma i utveckling'!O26</f>
        <v>0</v>
      </c>
      <c r="E105" s="125"/>
      <c r="F105" s="103">
        <f>'Gemensamma i utveckling'!O30</f>
        <v>0</v>
      </c>
      <c r="G105" s="125"/>
      <c r="H105" s="258">
        <f>'Gemensamma i utveckling'!O31</f>
        <v>0</v>
      </c>
      <c r="I105" s="125"/>
      <c r="J105" s="259">
        <f>'Gemensamma i utveckling'!O32</f>
        <v>0</v>
      </c>
    </row>
    <row r="106" spans="3:10" s="101" customFormat="1" ht="14.25" hidden="1" customHeight="1" outlineLevel="1" x14ac:dyDescent="0.25">
      <c r="C106" s="117">
        <f>'Gemensamma i utveckling'!P1</f>
        <v>0</v>
      </c>
      <c r="D106" s="124">
        <f>'Gemensamma i utveckling'!P26</f>
        <v>0</v>
      </c>
      <c r="E106" s="125"/>
      <c r="F106" s="103">
        <f>'Gemensamma i utveckling'!P30</f>
        <v>0</v>
      </c>
      <c r="G106" s="125"/>
      <c r="H106" s="258">
        <f>'Gemensamma i utveckling'!P31</f>
        <v>0</v>
      </c>
      <c r="I106" s="125"/>
      <c r="J106" s="259">
        <f>'Gemensamma i utveckling'!P32</f>
        <v>0</v>
      </c>
    </row>
    <row r="107" spans="3:10" s="101" customFormat="1" ht="14.25" hidden="1" customHeight="1" outlineLevel="1" x14ac:dyDescent="0.25">
      <c r="C107" s="117">
        <f>'Gemensamma i utveckling'!Q1</f>
        <v>0</v>
      </c>
      <c r="D107" s="124">
        <f>'Gemensamma i utveckling'!Q26</f>
        <v>0</v>
      </c>
      <c r="E107" s="125"/>
      <c r="F107" s="103">
        <f>'Gemensamma i utveckling'!Q30</f>
        <v>0</v>
      </c>
      <c r="G107" s="125"/>
      <c r="H107" s="258">
        <f>'Gemensamma i utveckling'!Q31</f>
        <v>0</v>
      </c>
      <c r="I107" s="125"/>
      <c r="J107" s="259">
        <f>'Gemensamma i utveckling'!Q32</f>
        <v>0</v>
      </c>
    </row>
    <row r="108" spans="3:10" s="101" customFormat="1" ht="14.25" hidden="1" customHeight="1" outlineLevel="1" x14ac:dyDescent="0.25">
      <c r="C108" s="117">
        <f>'Gemensamma i utveckling'!R1</f>
        <v>0</v>
      </c>
      <c r="D108" s="124">
        <f>'Gemensamma i utveckling'!R26</f>
        <v>0</v>
      </c>
      <c r="E108" s="125"/>
      <c r="F108" s="103">
        <f>'Gemensamma i utveckling'!R30</f>
        <v>0</v>
      </c>
      <c r="G108" s="125"/>
      <c r="H108" s="258">
        <f>'Gemensamma i utveckling'!R31</f>
        <v>0</v>
      </c>
      <c r="I108" s="125"/>
      <c r="J108" s="259">
        <f>'Gemensamma i utveckling'!R32</f>
        <v>0</v>
      </c>
    </row>
    <row r="109" spans="3:10" s="101" customFormat="1" ht="14.25" hidden="1" customHeight="1" outlineLevel="1" x14ac:dyDescent="0.25">
      <c r="C109" s="117">
        <f>'Gemensamma i utveckling'!S1</f>
        <v>0</v>
      </c>
      <c r="D109" s="124">
        <f>'Gemensamma i utveckling'!S26</f>
        <v>0</v>
      </c>
      <c r="E109" s="125"/>
      <c r="F109" s="103">
        <f>'Gemensamma i utveckling'!S30</f>
        <v>0</v>
      </c>
      <c r="G109" s="125"/>
      <c r="H109" s="258">
        <f>'Gemensamma i utveckling'!S31</f>
        <v>0</v>
      </c>
      <c r="I109" s="125"/>
      <c r="J109" s="259">
        <f>'Gemensamma i utveckling'!S32</f>
        <v>0</v>
      </c>
    </row>
    <row r="110" spans="3:10" s="101" customFormat="1" ht="14.25" hidden="1" customHeight="1" outlineLevel="1" x14ac:dyDescent="0.25">
      <c r="C110" s="117">
        <f>'Gemensamma i utveckling'!T1</f>
        <v>0</v>
      </c>
      <c r="D110" s="124">
        <f>'Gemensamma i utveckling'!T26</f>
        <v>0</v>
      </c>
      <c r="E110" s="125"/>
      <c r="F110" s="103">
        <f>'Gemensamma i utveckling'!T30</f>
        <v>0</v>
      </c>
      <c r="G110" s="125"/>
      <c r="H110" s="258">
        <f>'Gemensamma i utveckling'!T31</f>
        <v>0</v>
      </c>
      <c r="I110" s="125"/>
      <c r="J110" s="259">
        <f>'Gemensamma i utveckling'!T32</f>
        <v>0</v>
      </c>
    </row>
    <row r="111" spans="3:10" s="101" customFormat="1" ht="14.25" hidden="1" customHeight="1" outlineLevel="1" x14ac:dyDescent="0.25">
      <c r="C111" s="117">
        <f>'Gemensamma i utveckling'!U1</f>
        <v>0</v>
      </c>
      <c r="D111" s="124">
        <f>'Gemensamma i utveckling'!U26</f>
        <v>0</v>
      </c>
      <c r="E111" s="125"/>
      <c r="F111" s="103">
        <f>'Gemensamma i utveckling'!U30</f>
        <v>0</v>
      </c>
      <c r="G111" s="125"/>
      <c r="H111" s="258">
        <f>'Gemensamma i utveckling'!U31</f>
        <v>0</v>
      </c>
      <c r="I111" s="125"/>
      <c r="J111" s="259">
        <f>'Gemensamma i utveckling'!U32</f>
        <v>0</v>
      </c>
    </row>
    <row r="112" spans="3:10" s="101" customFormat="1" ht="14.25" hidden="1" customHeight="1" outlineLevel="1" x14ac:dyDescent="0.25">
      <c r="C112" s="117">
        <f>'Gemensamma i utveckling'!V1</f>
        <v>0</v>
      </c>
      <c r="D112" s="124">
        <f>'Gemensamma i utveckling'!V26</f>
        <v>0</v>
      </c>
      <c r="E112" s="125"/>
      <c r="F112" s="103">
        <f>'Gemensamma i utveckling'!V30</f>
        <v>0</v>
      </c>
      <c r="G112" s="125"/>
      <c r="H112" s="258">
        <f>'Gemensamma i utveckling'!V31</f>
        <v>0</v>
      </c>
      <c r="I112" s="125"/>
      <c r="J112" s="259">
        <f>'Gemensamma i utveckling'!V32</f>
        <v>0</v>
      </c>
    </row>
    <row r="113" spans="3:10" ht="14.25" hidden="1" customHeight="1" outlineLevel="1" thickBot="1" x14ac:dyDescent="0.3">
      <c r="C113" s="127">
        <f>'Gemensamma i utveckling'!W1</f>
        <v>0</v>
      </c>
      <c r="D113" s="128">
        <f>'Gemensamma i utveckling'!W26</f>
        <v>0</v>
      </c>
      <c r="E113" s="129"/>
      <c r="F113" s="104">
        <f>'Gemensamma i utveckling'!W30</f>
        <v>0</v>
      </c>
      <c r="G113" s="129"/>
      <c r="H113" s="261">
        <f>'Gemensamma i utveckling'!W31</f>
        <v>0</v>
      </c>
      <c r="I113" s="129"/>
      <c r="J113" s="262">
        <f>'Gemensamma i utveckling'!W32</f>
        <v>0</v>
      </c>
    </row>
    <row r="114" spans="3:10" hidden="1" outlineLevel="1" x14ac:dyDescent="0.25">
      <c r="C114" s="125"/>
      <c r="D114" s="124"/>
      <c r="E114" s="125"/>
      <c r="F114" s="125"/>
      <c r="G114" s="125"/>
      <c r="H114" s="125"/>
      <c r="I114" s="125"/>
      <c r="J114" s="125"/>
    </row>
    <row r="115" spans="3:10" ht="15.75" collapsed="1" thickBot="1" x14ac:dyDescent="0.3">
      <c r="C115" s="131"/>
      <c r="D115" s="131"/>
      <c r="E115" s="131"/>
      <c r="F115" s="131"/>
      <c r="G115" s="131"/>
      <c r="H115" s="131"/>
      <c r="I115" s="131"/>
      <c r="J115" s="131"/>
    </row>
    <row r="116" spans="3:10" ht="21" x14ac:dyDescent="0.25">
      <c r="C116" s="118" t="s">
        <v>63</v>
      </c>
      <c r="D116" s="119">
        <f>SUM(D117:D145)</f>
        <v>372399.7089963</v>
      </c>
      <c r="E116" s="120"/>
      <c r="F116" s="120" t="s">
        <v>43</v>
      </c>
      <c r="G116" s="120"/>
      <c r="H116" s="120"/>
      <c r="I116" s="120"/>
      <c r="J116" s="133"/>
    </row>
    <row r="117" spans="3:10" hidden="1" outlineLevel="1" x14ac:dyDescent="0.25">
      <c r="C117" s="117" t="str">
        <f>'Valbara i utveckling'!F1</f>
        <v>Terminologi- tjänst NY!</v>
      </c>
      <c r="D117" s="124">
        <f>'Valbara i utveckling'!F26</f>
        <v>0</v>
      </c>
      <c r="E117" s="125"/>
      <c r="F117" s="125" t="str">
        <f>'Valbara i utveckling'!F30</f>
        <v>Kvartal förskott</v>
      </c>
      <c r="G117" s="125"/>
      <c r="H117" s="125" t="str">
        <f>'Valbara i utveckling'!F31</f>
        <v>Dec,Mar,Jun,Sep</v>
      </c>
      <c r="I117" s="125"/>
      <c r="J117" s="126">
        <f>'Valbara i utveckling'!F32</f>
        <v>0</v>
      </c>
    </row>
    <row r="118" spans="3:10" hidden="1" outlineLevel="1" x14ac:dyDescent="0.25">
      <c r="C118" s="117" t="str">
        <f>'Valbara i utveckling'!J1</f>
        <v xml:space="preserve"> Verksamhetsstöd 1177 Vårdguiden på telefon</v>
      </c>
      <c r="D118" s="124">
        <f>'Valbara i utveckling'!J26</f>
        <v>372399.7089963</v>
      </c>
      <c r="E118" s="125"/>
      <c r="F118" s="125" t="str">
        <f>'Valbara i utveckling'!J30</f>
        <v>Kvartal förskott</v>
      </c>
      <c r="G118" s="125"/>
      <c r="H118" s="125" t="str">
        <f>'Valbara i utveckling'!J31</f>
        <v>Dec,Mar,Jun,Sep</v>
      </c>
      <c r="I118" s="125"/>
      <c r="J118" s="137">
        <f>'Valbara i utveckling'!J32</f>
        <v>0</v>
      </c>
    </row>
    <row r="119" spans="3:10" hidden="1" outlineLevel="1" x14ac:dyDescent="0.25">
      <c r="C119" s="117" t="str">
        <f>'Valbara i utveckling'!N1</f>
        <v>Statistiktjänst export</v>
      </c>
      <c r="D119" s="124">
        <f>'Valbara i utveckling'!N26</f>
        <v>0</v>
      </c>
      <c r="E119" s="125"/>
      <c r="F119" s="125" t="str">
        <f>'Valbara i utveckling'!N30</f>
        <v>Kvartal förskott</v>
      </c>
      <c r="G119" s="125"/>
      <c r="H119" s="125" t="str">
        <f>'Valbara i utveckling'!N31</f>
        <v>Dec,Mar,Jun,Sep</v>
      </c>
      <c r="I119" s="125"/>
      <c r="J119" s="137" t="str">
        <f>'Valbara i utveckling'!N32</f>
        <v>I förvaltning Q2-23</v>
      </c>
    </row>
    <row r="120" spans="3:10" hidden="1" outlineLevel="1" x14ac:dyDescent="0.25">
      <c r="C120" s="117" t="str">
        <f>'Valbara i utveckling'!R1</f>
        <v>Utvidgning Underskriftstjänst</v>
      </c>
      <c r="D120" s="124">
        <f>'Valbara i utveckling'!R26</f>
        <v>0</v>
      </c>
      <c r="E120" s="125"/>
      <c r="F120" s="125" t="str">
        <f>'Valbara i utveckling'!R30</f>
        <v>Väntar avsiktsförklaring</v>
      </c>
      <c r="G120" s="125"/>
      <c r="H120" s="125">
        <f>'Valbara i utveckling'!R31</f>
        <v>0</v>
      </c>
      <c r="I120" s="125"/>
      <c r="J120" s="137">
        <f>'Valbara i utveckling'!R32</f>
        <v>0</v>
      </c>
    </row>
    <row r="121" spans="3:10" hidden="1" outlineLevel="1" x14ac:dyDescent="0.25">
      <c r="C121" s="117" t="str">
        <f>'Valbara i utveckling'!V1</f>
        <v>ViSam</v>
      </c>
      <c r="D121" s="124">
        <f>'Valbara i utveckling'!V26</f>
        <v>0</v>
      </c>
      <c r="E121" s="125"/>
      <c r="F121" s="103" t="str">
        <f>'Valbara i utveckling'!V30</f>
        <v>Väntar avsiktsförklaring</v>
      </c>
      <c r="G121" s="125"/>
      <c r="H121" s="103">
        <f>'Valbara i utveckling'!V31</f>
        <v>0</v>
      </c>
      <c r="I121" s="125"/>
      <c r="J121" s="137">
        <f>'Valbara i utveckling'!V32</f>
        <v>0</v>
      </c>
    </row>
    <row r="122" spans="3:10" hidden="1" outlineLevel="1" x14ac:dyDescent="0.25">
      <c r="C122" s="117" t="str">
        <f>'Valbara i utveckling'!Z1</f>
        <v>Symtombedömning och hänvisning plattform</v>
      </c>
      <c r="D122" s="124">
        <f>'Valbara i utveckling'!Z26</f>
        <v>0</v>
      </c>
      <c r="E122" s="125"/>
      <c r="F122" s="125" t="str">
        <f>'Valbara i utveckling'!Z30</f>
        <v>Faktureras ej 2023</v>
      </c>
      <c r="G122" s="125"/>
      <c r="H122" s="125">
        <f>'Valbara i utveckling'!Z31</f>
        <v>0</v>
      </c>
      <c r="I122" s="125"/>
      <c r="J122" s="137">
        <f>'Valbara i utveckling'!Z32</f>
        <v>0</v>
      </c>
    </row>
    <row r="123" spans="3:10" hidden="1" outlineLevel="1" x14ac:dyDescent="0.25">
      <c r="C123" s="117">
        <f>'Valbara i utveckling'!AD1</f>
        <v>0</v>
      </c>
      <c r="D123" s="124">
        <f>'Valbara i utveckling'!AD26</f>
        <v>0</v>
      </c>
      <c r="E123" s="125"/>
      <c r="F123" s="125">
        <f>'Valbara i utveckling'!AD30</f>
        <v>0</v>
      </c>
      <c r="G123" s="125"/>
      <c r="H123" s="125">
        <f>'Valbara i utveckling'!AD31</f>
        <v>0</v>
      </c>
      <c r="I123" s="125"/>
      <c r="J123" s="137">
        <f>'Valbara i utveckling'!AD32</f>
        <v>0</v>
      </c>
    </row>
    <row r="124" spans="3:10" hidden="1" outlineLevel="1" x14ac:dyDescent="0.25">
      <c r="C124" s="117">
        <f>'Valbara i utveckling'!AH1</f>
        <v>0</v>
      </c>
      <c r="D124" s="124">
        <f>'Valbara i utveckling'!AH26</f>
        <v>0</v>
      </c>
      <c r="E124" s="125"/>
      <c r="F124" s="125">
        <f>'Valbara i utveckling'!AH30</f>
        <v>0</v>
      </c>
      <c r="G124" s="125"/>
      <c r="H124" s="125">
        <f>'Valbara i utveckling'!AH31</f>
        <v>0</v>
      </c>
      <c r="I124" s="125"/>
      <c r="J124" s="137">
        <f>'Valbara i utveckling'!AH32</f>
        <v>0</v>
      </c>
    </row>
    <row r="125" spans="3:10" hidden="1" outlineLevel="1" x14ac:dyDescent="0.25">
      <c r="C125" s="117">
        <f>'Valbara i utveckling'!AL1</f>
        <v>0</v>
      </c>
      <c r="D125" s="124">
        <f>'Valbara i utveckling'!AL26</f>
        <v>0</v>
      </c>
      <c r="E125" s="125"/>
      <c r="F125" s="125">
        <f>'Valbara i utveckling'!AL30</f>
        <v>0</v>
      </c>
      <c r="G125" s="125"/>
      <c r="H125" s="125">
        <f>'Valbara i utveckling'!AL31</f>
        <v>0</v>
      </c>
      <c r="I125" s="125"/>
      <c r="J125" s="126">
        <f>'Valbara i utveckling'!AL32</f>
        <v>0</v>
      </c>
    </row>
    <row r="126" spans="3:10" hidden="1" outlineLevel="1" x14ac:dyDescent="0.25">
      <c r="C126" s="117">
        <f>'Valbara i utveckling'!AP1</f>
        <v>0</v>
      </c>
      <c r="D126" s="124">
        <f>'Valbara i utveckling'!AP26</f>
        <v>0</v>
      </c>
      <c r="E126" s="125"/>
      <c r="F126" s="125">
        <f>'Valbara i utveckling'!AP30</f>
        <v>0</v>
      </c>
      <c r="G126" s="125"/>
      <c r="H126" s="125">
        <f>'Valbara i utveckling'!AP31</f>
        <v>0</v>
      </c>
      <c r="I126" s="125"/>
      <c r="J126" s="137">
        <f>'Valbara i utveckling'!AP32</f>
        <v>0</v>
      </c>
    </row>
    <row r="127" spans="3:10" hidden="1" outlineLevel="1" x14ac:dyDescent="0.25">
      <c r="C127" s="117">
        <f>'Valbara i utveckling'!AT1</f>
        <v>0</v>
      </c>
      <c r="D127" s="124">
        <f>'Valbara i utveckling'!AT26</f>
        <v>0</v>
      </c>
      <c r="E127" s="125"/>
      <c r="F127" s="125">
        <f>'Valbara i utveckling'!AT30</f>
        <v>0</v>
      </c>
      <c r="G127" s="125"/>
      <c r="H127" s="125">
        <f>'Valbara i utveckling'!AT31</f>
        <v>0</v>
      </c>
      <c r="I127" s="125"/>
      <c r="J127" s="137">
        <f>'Valbara i utveckling'!AT32</f>
        <v>0</v>
      </c>
    </row>
    <row r="128" spans="3:10" hidden="1" outlineLevel="1" x14ac:dyDescent="0.25">
      <c r="C128" s="117">
        <f>'Valbara i utveckling'!AX1</f>
        <v>0</v>
      </c>
      <c r="D128" s="124">
        <f>'Valbara i utveckling'!AX26</f>
        <v>0</v>
      </c>
      <c r="E128" s="125"/>
      <c r="F128" s="125">
        <f>'Valbara i utveckling'!AX30</f>
        <v>0</v>
      </c>
      <c r="G128" s="125"/>
      <c r="H128" s="125">
        <f>'Valbara i utveckling'!AX31</f>
        <v>0</v>
      </c>
      <c r="I128" s="125"/>
      <c r="J128" s="137">
        <f>'Valbara i utveckling'!AX32</f>
        <v>0</v>
      </c>
    </row>
    <row r="129" spans="3:10" hidden="1" outlineLevel="1" x14ac:dyDescent="0.25">
      <c r="C129" s="117">
        <f>'Valbara i utveckling'!BB1</f>
        <v>0</v>
      </c>
      <c r="D129" s="124">
        <f>'Valbara i utveckling'!BB26</f>
        <v>0</v>
      </c>
      <c r="E129" s="125"/>
      <c r="F129" s="125">
        <f>'Valbara i utveckling'!BB30</f>
        <v>0</v>
      </c>
      <c r="G129" s="125"/>
      <c r="H129" s="125">
        <f>'Valbara i utveckling'!BB31</f>
        <v>0</v>
      </c>
      <c r="I129" s="125"/>
      <c r="J129" s="137">
        <f>'Valbara i utveckling'!BB32</f>
        <v>0</v>
      </c>
    </row>
    <row r="130" spans="3:10" hidden="1" outlineLevel="1" x14ac:dyDescent="0.25">
      <c r="C130" s="117">
        <f>'Valbara i utveckling'!BF1</f>
        <v>0</v>
      </c>
      <c r="D130" s="124">
        <f>'Valbara i utveckling'!BF26</f>
        <v>0</v>
      </c>
      <c r="E130" s="125"/>
      <c r="F130" s="125">
        <f>'Valbara i utveckling'!BF30</f>
        <v>0</v>
      </c>
      <c r="G130" s="125"/>
      <c r="H130" s="125">
        <f>'Valbara i utveckling'!BF31</f>
        <v>0</v>
      </c>
      <c r="I130" s="125"/>
      <c r="J130" s="137">
        <f>'Valbara i utveckling'!BF32</f>
        <v>0</v>
      </c>
    </row>
    <row r="131" spans="3:10" ht="15" hidden="1" customHeight="1" outlineLevel="1" x14ac:dyDescent="0.25">
      <c r="C131" s="117">
        <f>'Valbara i utveckling'!BJ1</f>
        <v>0</v>
      </c>
      <c r="D131" s="124">
        <f>'Valbara i utveckling'!BJ26</f>
        <v>0</v>
      </c>
      <c r="E131" s="125"/>
      <c r="F131" s="125">
        <f>'Valbara i utveckling'!BJ30</f>
        <v>0</v>
      </c>
      <c r="G131" s="125"/>
      <c r="H131" s="125">
        <f>'Valbara i utveckling'!BJ31</f>
        <v>0</v>
      </c>
      <c r="I131" s="125"/>
      <c r="J131" s="137">
        <f>'Valbara i utveckling'!BJ32</f>
        <v>0</v>
      </c>
    </row>
    <row r="132" spans="3:10" ht="15" hidden="1" customHeight="1" outlineLevel="1" x14ac:dyDescent="0.25">
      <c r="C132" s="117">
        <f>'Valbara i utveckling'!BN1</f>
        <v>0</v>
      </c>
      <c r="D132" s="124">
        <f>'Valbara i utveckling'!BN26</f>
        <v>0</v>
      </c>
      <c r="E132" s="125"/>
      <c r="F132" s="125">
        <f>'Valbara i utveckling'!BN30</f>
        <v>0</v>
      </c>
      <c r="G132" s="125"/>
      <c r="H132" s="125">
        <f>'Valbara i utveckling'!BN31</f>
        <v>0</v>
      </c>
      <c r="I132" s="125"/>
      <c r="J132" s="137">
        <f>'Valbara i utveckling'!BN32</f>
        <v>0</v>
      </c>
    </row>
    <row r="133" spans="3:10" ht="15" hidden="1" customHeight="1" outlineLevel="1" x14ac:dyDescent="0.25">
      <c r="C133" s="117">
        <f>'Valbara i utveckling'!BR1</f>
        <v>0</v>
      </c>
      <c r="D133" s="124">
        <f>'Valbara i utveckling'!BR26</f>
        <v>0</v>
      </c>
      <c r="E133" s="125"/>
      <c r="F133" s="125">
        <f>'Valbara i utveckling'!BR30</f>
        <v>0</v>
      </c>
      <c r="G133" s="125"/>
      <c r="H133" s="125">
        <f>'Valbara i utveckling'!BR31</f>
        <v>0</v>
      </c>
      <c r="I133" s="125"/>
      <c r="J133" s="126">
        <f>'Valbara i utveckling'!BR32</f>
        <v>0</v>
      </c>
    </row>
    <row r="134" spans="3:10" ht="15" hidden="1" customHeight="1" outlineLevel="1" x14ac:dyDescent="0.25">
      <c r="C134" s="117">
        <f>'Valbara i utveckling'!BV1</f>
        <v>0</v>
      </c>
      <c r="D134" s="124">
        <f>'Valbara i utveckling'!BV26</f>
        <v>0</v>
      </c>
      <c r="E134" s="125"/>
      <c r="F134" s="125">
        <f>'Valbara i utveckling'!BV30</f>
        <v>0</v>
      </c>
      <c r="G134" s="125"/>
      <c r="H134" s="125">
        <f>'Valbara i utveckling'!BV31</f>
        <v>0</v>
      </c>
      <c r="I134" s="125"/>
      <c r="J134" s="126">
        <f>'Valbara i utveckling'!BV32</f>
        <v>0</v>
      </c>
    </row>
    <row r="135" spans="3:10" ht="15" hidden="1" customHeight="1" outlineLevel="1" x14ac:dyDescent="0.25">
      <c r="C135" s="117">
        <f>'Valbara i utveckling'!BZ1</f>
        <v>0</v>
      </c>
      <c r="D135" s="124">
        <f>'Valbara i utveckling'!BZ26</f>
        <v>0</v>
      </c>
      <c r="E135" s="125"/>
      <c r="F135" s="125">
        <f>'Valbara i utveckling'!BZ30</f>
        <v>0</v>
      </c>
      <c r="G135" s="125"/>
      <c r="H135" s="125">
        <f>'Valbara i utveckling'!BZ31</f>
        <v>0</v>
      </c>
      <c r="I135" s="125"/>
      <c r="J135" s="126">
        <f>'Valbara i utveckling'!BZ32</f>
        <v>0</v>
      </c>
    </row>
    <row r="136" spans="3:10" ht="15" hidden="1" customHeight="1" outlineLevel="1" x14ac:dyDescent="0.25">
      <c r="C136" s="263">
        <f>'Valbara i utveckling'!CD1</f>
        <v>0</v>
      </c>
      <c r="D136" s="124">
        <f>'Valbara i utveckling'!CD26</f>
        <v>0</v>
      </c>
      <c r="E136" s="95"/>
      <c r="F136" s="95">
        <f>'Valbara i utveckling'!CD30</f>
        <v>0</v>
      </c>
      <c r="G136" s="95"/>
      <c r="H136" s="95">
        <f>'Valbara i utveckling'!CD31</f>
        <v>0</v>
      </c>
      <c r="I136" s="95"/>
      <c r="J136" s="264">
        <f>'Valbara i utveckling'!CD32</f>
        <v>0</v>
      </c>
    </row>
    <row r="137" spans="3:10" ht="15" hidden="1" customHeight="1" outlineLevel="1" x14ac:dyDescent="0.25">
      <c r="C137" s="263">
        <f>'Valbara i utveckling'!CH1</f>
        <v>0</v>
      </c>
      <c r="D137" s="124">
        <f>'Valbara i utveckling'!CH26</f>
        <v>0</v>
      </c>
      <c r="E137" s="95"/>
      <c r="F137" s="95">
        <f>'Valbara i utveckling'!CH30</f>
        <v>0</v>
      </c>
      <c r="G137" s="95"/>
      <c r="H137" s="95">
        <f>'Valbara i utveckling'!CH31</f>
        <v>0</v>
      </c>
      <c r="I137" s="95"/>
      <c r="J137" s="264">
        <f>'Valbara i utveckling'!CH32</f>
        <v>0</v>
      </c>
    </row>
    <row r="138" spans="3:10" ht="15" hidden="1" customHeight="1" outlineLevel="1" x14ac:dyDescent="0.25">
      <c r="C138" s="263">
        <f>'Valbara i utveckling'!CL1</f>
        <v>0</v>
      </c>
      <c r="D138" s="124">
        <f>'Valbara i utveckling'!CL26</f>
        <v>0</v>
      </c>
      <c r="E138" s="95"/>
      <c r="F138" s="95">
        <f>'Valbara i utveckling'!CL30</f>
        <v>0</v>
      </c>
      <c r="G138" s="95"/>
      <c r="H138" s="95">
        <f>'Valbara i utveckling'!CL31</f>
        <v>0</v>
      </c>
      <c r="I138" s="95"/>
      <c r="J138" s="264">
        <f>'Valbara i utveckling'!CL32</f>
        <v>0</v>
      </c>
    </row>
    <row r="139" spans="3:10" ht="15" hidden="1" customHeight="1" outlineLevel="1" x14ac:dyDescent="0.25">
      <c r="C139" s="263">
        <f>'Valbara i utveckling'!CP1</f>
        <v>0</v>
      </c>
      <c r="D139" s="124">
        <f>'Valbara i utveckling'!CP26</f>
        <v>0</v>
      </c>
      <c r="E139" s="95"/>
      <c r="F139" s="95">
        <f>'Valbara i utveckling'!CP30</f>
        <v>0</v>
      </c>
      <c r="G139" s="95"/>
      <c r="H139" s="95">
        <f>'Valbara i utveckling'!CP31</f>
        <v>0</v>
      </c>
      <c r="I139" s="95"/>
      <c r="J139" s="264">
        <f>'Valbara i utveckling'!CP32</f>
        <v>0</v>
      </c>
    </row>
    <row r="140" spans="3:10" ht="15" hidden="1" customHeight="1" outlineLevel="1" x14ac:dyDescent="0.25">
      <c r="C140" s="263">
        <f>'Valbara i utveckling'!CT1</f>
        <v>0</v>
      </c>
      <c r="D140" s="124">
        <f>'Valbara i utveckling'!CT26</f>
        <v>0</v>
      </c>
      <c r="E140" s="95"/>
      <c r="F140" s="95">
        <f>'Valbara i utveckling'!CT30</f>
        <v>0</v>
      </c>
      <c r="G140" s="95"/>
      <c r="H140" s="95">
        <f>'Valbara i utveckling'!CT31</f>
        <v>0</v>
      </c>
      <c r="I140" s="95"/>
      <c r="J140" s="264">
        <f>'Valbara i utveckling'!CT32</f>
        <v>0</v>
      </c>
    </row>
    <row r="141" spans="3:10" ht="15" hidden="1" customHeight="1" outlineLevel="1" x14ac:dyDescent="0.25">
      <c r="C141" s="263">
        <f>'Valbara i utveckling'!CX1</f>
        <v>0</v>
      </c>
      <c r="D141" s="124">
        <f>'Valbara i utveckling'!CX26</f>
        <v>0</v>
      </c>
      <c r="E141" s="95"/>
      <c r="F141" s="95">
        <f>'Valbara i utveckling'!CX30</f>
        <v>0</v>
      </c>
      <c r="G141" s="95"/>
      <c r="H141" s="95">
        <f>'Valbara i utveckling'!CX31</f>
        <v>0</v>
      </c>
      <c r="I141" s="95"/>
      <c r="J141" s="264">
        <f>'Valbara i utveckling'!CX32</f>
        <v>0</v>
      </c>
    </row>
    <row r="142" spans="3:10" ht="15" hidden="1" customHeight="1" outlineLevel="1" x14ac:dyDescent="0.25">
      <c r="C142" s="263">
        <f>'Valbara i utveckling'!DB1</f>
        <v>0</v>
      </c>
      <c r="D142" s="124">
        <f>'Valbara i utveckling'!DB26</f>
        <v>0</v>
      </c>
      <c r="E142" s="95"/>
      <c r="F142" s="95">
        <f>'Valbara i utveckling'!DB30</f>
        <v>0</v>
      </c>
      <c r="G142" s="95"/>
      <c r="H142" s="95">
        <f>'Valbara i utveckling'!DB31</f>
        <v>0</v>
      </c>
      <c r="I142" s="95"/>
      <c r="J142" s="264">
        <f>'Valbara i utveckling'!DB32</f>
        <v>0</v>
      </c>
    </row>
    <row r="143" spans="3:10" ht="15" hidden="1" customHeight="1" outlineLevel="1" x14ac:dyDescent="0.25">
      <c r="C143" s="263">
        <f>'Valbara i utveckling'!DF1</f>
        <v>0</v>
      </c>
      <c r="D143" s="124">
        <f>'Valbara i utveckling'!DF26</f>
        <v>0</v>
      </c>
      <c r="E143" s="95"/>
      <c r="F143" s="95">
        <f>'Valbara i utveckling'!DF30</f>
        <v>0</v>
      </c>
      <c r="G143" s="95"/>
      <c r="H143" s="95">
        <f>'Valbara i utveckling'!DF31</f>
        <v>0</v>
      </c>
      <c r="I143" s="95"/>
      <c r="J143" s="264">
        <f>'Valbara i utveckling'!DF32</f>
        <v>0</v>
      </c>
    </row>
    <row r="144" spans="3:10" ht="15" hidden="1" customHeight="1" outlineLevel="1" x14ac:dyDescent="0.25">
      <c r="C144" s="263">
        <f>'Valbara i utveckling'!DJ1</f>
        <v>0</v>
      </c>
      <c r="D144" s="124">
        <f>'Valbara i utveckling'!DJ26</f>
        <v>0</v>
      </c>
      <c r="E144" s="95"/>
      <c r="F144" s="95">
        <f>'Valbara i utveckling'!DJ30</f>
        <v>0</v>
      </c>
      <c r="G144" s="95"/>
      <c r="H144" s="95">
        <f>'Valbara i utveckling'!DJ31</f>
        <v>0</v>
      </c>
      <c r="I144" s="95"/>
      <c r="J144" s="264">
        <f>'Valbara i utveckling'!DJ32</f>
        <v>0</v>
      </c>
    </row>
    <row r="145" spans="3:10" ht="15" hidden="1" customHeight="1" outlineLevel="1" thickBot="1" x14ac:dyDescent="0.3">
      <c r="C145" s="265">
        <f>'Valbara i utveckling'!DN1</f>
        <v>0</v>
      </c>
      <c r="D145" s="128">
        <f>'Valbara i utveckling'!DN26</f>
        <v>0</v>
      </c>
      <c r="E145" s="266"/>
      <c r="F145" s="266">
        <f>'Valbara i utveckling'!DN30</f>
        <v>0</v>
      </c>
      <c r="G145" s="266"/>
      <c r="H145" s="266">
        <f>'Valbara i utveckling'!DN31</f>
        <v>0</v>
      </c>
      <c r="I145" s="266"/>
      <c r="J145" s="267">
        <f>'Valbara i utveckling'!DN32</f>
        <v>0</v>
      </c>
    </row>
    <row r="146" spans="3:10" hidden="1" outlineLevel="1" x14ac:dyDescent="0.25">
      <c r="C146" s="131"/>
      <c r="D146" s="131"/>
      <c r="E146" s="131"/>
      <c r="F146" s="131"/>
      <c r="G146" s="131"/>
      <c r="H146" s="131"/>
      <c r="I146" s="131"/>
      <c r="J146" s="131"/>
    </row>
    <row r="147" spans="3:10" collapsed="1" x14ac:dyDescent="0.25">
      <c r="C147" s="131"/>
      <c r="D147" s="131"/>
      <c r="E147" s="131"/>
      <c r="F147" s="131"/>
      <c r="G147" s="131"/>
      <c r="H147" s="131"/>
      <c r="I147" s="131"/>
      <c r="J147" s="131"/>
    </row>
  </sheetData>
  <mergeCells count="3">
    <mergeCell ref="C2:J2"/>
    <mergeCell ref="A3:A7"/>
    <mergeCell ref="C3:J3"/>
  </mergeCells>
  <conditionalFormatting sqref="D8:D40">
    <cfRule type="cellIs" dxfId="7" priority="8" operator="equal">
      <formula>0</formula>
    </cfRule>
  </conditionalFormatting>
  <conditionalFormatting sqref="D41">
    <cfRule type="cellIs" dxfId="6" priority="1" operator="equal">
      <formula>0</formula>
    </cfRule>
  </conditionalFormatting>
  <conditionalFormatting sqref="D42:D55">
    <cfRule type="cellIs" dxfId="5" priority="2" operator="equal">
      <formula>0</formula>
    </cfRule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C943F2-E1FA-498F-A7B2-8ED212F772F0}">
  <sheetPr>
    <tabColor rgb="FF92D050"/>
  </sheetPr>
  <dimension ref="A1:K147"/>
  <sheetViews>
    <sheetView showZeros="0" workbookViewId="0">
      <selection activeCell="F87" sqref="F87"/>
    </sheetView>
  </sheetViews>
  <sheetFormatPr defaultRowHeight="15" outlineLevelRow="1" x14ac:dyDescent="0.25"/>
  <cols>
    <col min="1" max="1" width="21" customWidth="1"/>
    <col min="3" max="3" width="44.85546875" bestFit="1" customWidth="1"/>
    <col min="4" max="4" width="26.42578125" customWidth="1"/>
    <col min="6" max="6" width="28.85546875" customWidth="1"/>
    <col min="7" max="7" width="5.28515625" customWidth="1"/>
    <col min="8" max="8" width="21.7109375" bestFit="1" customWidth="1"/>
    <col min="9" max="9" width="4.7109375" customWidth="1"/>
    <col min="10" max="10" width="24.28515625" bestFit="1" customWidth="1"/>
    <col min="11" max="11" width="4.7109375" customWidth="1"/>
  </cols>
  <sheetData>
    <row r="1" spans="1:11" ht="40.700000000000003" customHeight="1" thickBot="1" x14ac:dyDescent="0.55000000000000004">
      <c r="C1" s="60" t="str">
        <f>'Gemensamma Tjänster'!B10</f>
        <v>Region Uppsala</v>
      </c>
    </row>
    <row r="2" spans="1:11" ht="92.25" customHeight="1" x14ac:dyDescent="0.4">
      <c r="C2" s="341" t="s">
        <v>64</v>
      </c>
      <c r="D2" s="342"/>
      <c r="E2" s="342"/>
      <c r="F2" s="342"/>
      <c r="G2" s="342"/>
      <c r="H2" s="342"/>
      <c r="I2" s="342"/>
      <c r="J2" s="343"/>
    </row>
    <row r="3" spans="1:11" ht="16.5" thickBot="1" x14ac:dyDescent="0.3">
      <c r="A3" s="347" t="s">
        <v>45</v>
      </c>
      <c r="C3" s="344" t="s">
        <v>46</v>
      </c>
      <c r="D3" s="345"/>
      <c r="E3" s="345"/>
      <c r="F3" s="345"/>
      <c r="G3" s="345"/>
      <c r="H3" s="345"/>
      <c r="I3" s="345"/>
      <c r="J3" s="346"/>
    </row>
    <row r="4" spans="1:11" x14ac:dyDescent="0.25">
      <c r="A4" s="347"/>
    </row>
    <row r="5" spans="1:11" ht="15.75" x14ac:dyDescent="0.25">
      <c r="A5" s="347"/>
      <c r="D5" s="53" t="s">
        <v>198</v>
      </c>
      <c r="E5" s="58"/>
      <c r="F5" s="53"/>
      <c r="G5" s="53"/>
      <c r="H5" s="59"/>
      <c r="I5" s="53"/>
      <c r="J5" s="53"/>
      <c r="K5" s="7"/>
    </row>
    <row r="6" spans="1:11" ht="15.75" thickBot="1" x14ac:dyDescent="0.3">
      <c r="A6" s="347"/>
    </row>
    <row r="7" spans="1:11" ht="21" x14ac:dyDescent="0.25">
      <c r="A7" s="347"/>
      <c r="C7" s="138" t="s">
        <v>34</v>
      </c>
      <c r="D7" s="139">
        <f>SUM(D8:D55)</f>
        <v>24400712.07799631</v>
      </c>
      <c r="E7" s="140"/>
      <c r="F7" s="141" t="s">
        <v>40</v>
      </c>
      <c r="G7" s="141"/>
      <c r="H7" s="142" t="s">
        <v>41</v>
      </c>
      <c r="I7" s="143"/>
      <c r="J7" s="144" t="s">
        <v>50</v>
      </c>
      <c r="K7" s="54"/>
    </row>
    <row r="8" spans="1:11" hidden="1" outlineLevel="1" x14ac:dyDescent="0.25">
      <c r="C8" s="145" t="str">
        <f>'Gemensamma Tjänster'!E2</f>
        <v>Identifierings-tjänster SITHS</v>
      </c>
      <c r="D8" s="146">
        <f>'Gemensamma Tjänster'!E10</f>
        <v>1595186.0122466441</v>
      </c>
      <c r="E8" s="147"/>
      <c r="F8" s="148" t="str">
        <f>'Gemensamma Tjänster'!E31</f>
        <v>Kvartal förskott</v>
      </c>
      <c r="G8" s="147"/>
      <c r="H8" s="148" t="str">
        <f>'Gemensamma Tjänster'!E32</f>
        <v>Dec,Mar,Jun,Sep</v>
      </c>
      <c r="I8" s="147"/>
      <c r="J8" s="149" t="str">
        <f>'Gemensamma Tjänster'!E33</f>
        <v xml:space="preserve"> -</v>
      </c>
    </row>
    <row r="9" spans="1:11" hidden="1" outlineLevel="1" x14ac:dyDescent="0.25">
      <c r="C9" s="145" t="str">
        <f>'Gemensamma Tjänster'!F2</f>
        <v>Katalogtjänster HSA</v>
      </c>
      <c r="D9" s="146">
        <f>'Gemensamma Tjänster'!F10</f>
        <v>222698.87067063671</v>
      </c>
      <c r="E9" s="147"/>
      <c r="F9" s="148" t="str">
        <f>'Gemensamma Tjänster'!F31</f>
        <v>Kvartal förskott</v>
      </c>
      <c r="G9" s="147"/>
      <c r="H9" s="148" t="str">
        <f>'Gemensamma Tjänster'!F32</f>
        <v>Dec,Mar,Jun,Sep</v>
      </c>
      <c r="I9" s="147"/>
      <c r="J9" s="149" t="str">
        <f>'Gemensamma Tjänster'!F33</f>
        <v xml:space="preserve"> -</v>
      </c>
    </row>
    <row r="10" spans="1:11" hidden="1" outlineLevel="1" x14ac:dyDescent="0.25">
      <c r="C10" s="145" t="str">
        <f>'Gemensamma Tjänster'!G2</f>
        <v>Kommunikations-tjänster Sjunet</v>
      </c>
      <c r="D10" s="146">
        <f>'Gemensamma Tjänster'!G10</f>
        <v>70727.582008079815</v>
      </c>
      <c r="E10" s="147"/>
      <c r="F10" s="148" t="str">
        <f>'Gemensamma Tjänster'!G31</f>
        <v>Kvartal förskott</v>
      </c>
      <c r="G10" s="147"/>
      <c r="H10" s="148" t="str">
        <f>'Gemensamma Tjänster'!G32</f>
        <v>Dec,Mar,Jun,Sep</v>
      </c>
      <c r="I10" s="147"/>
      <c r="J10" s="149" t="str">
        <f>'Gemensamma Tjänster'!G33</f>
        <v xml:space="preserve"> -</v>
      </c>
    </row>
    <row r="11" spans="1:11" hidden="1" outlineLevel="1" x14ac:dyDescent="0.25">
      <c r="C11" s="145" t="str">
        <f>'Gemensamma Tjänster'!H2</f>
        <v>Säkerhetstjänster</v>
      </c>
      <c r="D11" s="146">
        <f>'Gemensamma Tjänster'!H10</f>
        <v>258005.71515132068</v>
      </c>
      <c r="E11" s="147"/>
      <c r="F11" s="148" t="str">
        <f>'Gemensamma Tjänster'!H31</f>
        <v>Kvartal förskott</v>
      </c>
      <c r="G11" s="147"/>
      <c r="H11" s="148" t="str">
        <f>'Gemensamma Tjänster'!H32</f>
        <v>Dec,Mar,Jun,Sep</v>
      </c>
      <c r="I11" s="147"/>
      <c r="J11" s="149" t="str">
        <f>'Gemensamma Tjänster'!H33</f>
        <v xml:space="preserve"> -</v>
      </c>
    </row>
    <row r="12" spans="1:11" hidden="1" outlineLevel="1" x14ac:dyDescent="0.25">
      <c r="C12" s="145" t="str">
        <f>'Gemensamma Tjänster'!I2</f>
        <v>1177 Vårdguidens e-tjänster</v>
      </c>
      <c r="D12" s="146">
        <f>'Gemensamma Tjänster'!I10</f>
        <v>3025644.7145990003</v>
      </c>
      <c r="E12" s="147"/>
      <c r="F12" s="148" t="str">
        <f>'Gemensamma Tjänster'!I31</f>
        <v>Kvartal förskott</v>
      </c>
      <c r="G12" s="147"/>
      <c r="H12" s="148" t="str">
        <f>'Gemensamma Tjänster'!I32</f>
        <v>Dec,Mar,Jun,Sep</v>
      </c>
      <c r="I12" s="147"/>
      <c r="J12" s="149" t="str">
        <f>'Gemensamma Tjänster'!I33</f>
        <v xml:space="preserve"> -</v>
      </c>
    </row>
    <row r="13" spans="1:11" hidden="1" outlineLevel="1" x14ac:dyDescent="0.25">
      <c r="C13" s="145" t="str">
        <f>'Gemensamma Tjänster'!J2</f>
        <v xml:space="preserve">1177 Vårdguiden på telefon </v>
      </c>
      <c r="D13" s="146">
        <f>'Gemensamma Tjänster'!J10</f>
        <v>2428883.1141776331</v>
      </c>
      <c r="E13" s="147"/>
      <c r="F13" s="148" t="str">
        <f>'Gemensamma Tjänster'!J31</f>
        <v>Kvartal förskott</v>
      </c>
      <c r="G13" s="147"/>
      <c r="H13" s="148" t="str">
        <f>'Gemensamma Tjänster'!J32</f>
        <v>Dec,Mar,Jun,Sep</v>
      </c>
      <c r="I13" s="147"/>
      <c r="J13" s="149" t="str">
        <f>'Gemensamma Tjänster'!J33</f>
        <v xml:space="preserve"> -</v>
      </c>
    </row>
    <row r="14" spans="1:11" hidden="1" outlineLevel="1" x14ac:dyDescent="0.25">
      <c r="C14" s="145" t="str">
        <f>'Gemensamma Tjänster'!K2</f>
        <v>1177 Vårdguiden på webben</v>
      </c>
      <c r="D14" s="146">
        <f>'Gemensamma Tjänster'!K10</f>
        <v>2660655.4642363167</v>
      </c>
      <c r="E14" s="147"/>
      <c r="F14" s="148" t="str">
        <f>'Gemensamma Tjänster'!K31</f>
        <v>Kvartal förskott</v>
      </c>
      <c r="G14" s="147"/>
      <c r="H14" s="148" t="str">
        <f>'Gemensamma Tjänster'!K32</f>
        <v>Dec,Mar,Jun,Sep</v>
      </c>
      <c r="I14" s="147"/>
      <c r="J14" s="149" t="str">
        <f>'Gemensamma Tjänster'!K33</f>
        <v xml:space="preserve"> -</v>
      </c>
    </row>
    <row r="15" spans="1:11" hidden="1" outlineLevel="1" x14ac:dyDescent="0.25">
      <c r="C15" s="145" t="str">
        <f>'Gemensamma Tjänster'!L2</f>
        <v>Eira 
(biblioteks- konsortium)</v>
      </c>
      <c r="D15" s="146">
        <f>'Gemensamma Tjänster'!L10</f>
        <v>150414.75035749449</v>
      </c>
      <c r="E15" s="147"/>
      <c r="F15" s="148" t="str">
        <f>'Gemensamma Tjänster'!L31</f>
        <v>Kvartal förskott. Licens separat</v>
      </c>
      <c r="G15" s="147"/>
      <c r="H15" s="148" t="str">
        <f>'Gemensamma Tjänster'!L32</f>
        <v>Dec,Mar,Jun,Sep</v>
      </c>
      <c r="I15" s="147"/>
      <c r="J15" s="149" t="str">
        <f>'Gemensamma Tjänster'!L33</f>
        <v xml:space="preserve"> -</v>
      </c>
    </row>
    <row r="16" spans="1:11" hidden="1" outlineLevel="1" x14ac:dyDescent="0.25">
      <c r="C16" s="145" t="str">
        <f>'Gemensamma Tjänster'!M2</f>
        <v>Elektronisk remiss</v>
      </c>
      <c r="D16" s="146">
        <f>'Gemensamma Tjänster'!M10</f>
        <v>193656.14375910637</v>
      </c>
      <c r="E16" s="147"/>
      <c r="F16" s="148" t="str">
        <f>'Gemensamma Tjänster'!M31</f>
        <v>Kvartal förskott</v>
      </c>
      <c r="G16" s="147"/>
      <c r="H16" s="148" t="str">
        <f>'Gemensamma Tjänster'!M32</f>
        <v>Dec,Mar,Jun,Sep</v>
      </c>
      <c r="I16" s="147"/>
      <c r="J16" s="149" t="str">
        <f>'Gemensamma Tjänster'!M33</f>
        <v xml:space="preserve"> -</v>
      </c>
    </row>
    <row r="17" spans="3:10" hidden="1" outlineLevel="1" x14ac:dyDescent="0.25">
      <c r="C17" s="145" t="str">
        <f>'Gemensamma Tjänster'!N2</f>
        <v>Födelseanmälan</v>
      </c>
      <c r="D17" s="146">
        <f>'Gemensamma Tjänster'!N10</f>
        <v>127901.89145744547</v>
      </c>
      <c r="E17" s="147"/>
      <c r="F17" s="148" t="str">
        <f>'Gemensamma Tjänster'!N31</f>
        <v>Kvartal förskott</v>
      </c>
      <c r="G17" s="147"/>
      <c r="H17" s="148" t="str">
        <f>'Gemensamma Tjänster'!N32</f>
        <v>Dec,Mar,Jun,Sep</v>
      </c>
      <c r="I17" s="147"/>
      <c r="J17" s="149" t="str">
        <f>'Gemensamma Tjänster'!N33</f>
        <v xml:space="preserve"> -</v>
      </c>
    </row>
    <row r="18" spans="3:10" hidden="1" outlineLevel="1" x14ac:dyDescent="0.25">
      <c r="C18" s="145" t="str">
        <f>'Gemensamma Tjänster'!O2</f>
        <v>Infektions-verktyget</v>
      </c>
      <c r="D18" s="146">
        <f>'Gemensamma Tjänster'!O10</f>
        <v>364609.60687364388</v>
      </c>
      <c r="E18" s="147"/>
      <c r="F18" s="148" t="str">
        <f>'Gemensamma Tjänster'!O31</f>
        <v>Kvartal förskott</v>
      </c>
      <c r="G18" s="147"/>
      <c r="H18" s="148" t="str">
        <f>'Gemensamma Tjänster'!O32</f>
        <v>Dec,Mar,Jun,Sep</v>
      </c>
      <c r="I18" s="147"/>
      <c r="J18" s="149" t="str">
        <f>'Gemensamma Tjänster'!O33</f>
        <v xml:space="preserve"> -</v>
      </c>
    </row>
    <row r="19" spans="3:10" hidden="1" outlineLevel="1" x14ac:dyDescent="0.25">
      <c r="C19" s="145" t="str">
        <f>'Gemensamma Tjänster'!P2</f>
        <v>Journalen</v>
      </c>
      <c r="D19" s="146">
        <f>'Gemensamma Tjänster'!P10</f>
        <v>1132514.4921540683</v>
      </c>
      <c r="E19" s="147"/>
      <c r="F19" s="148" t="str">
        <f>'Gemensamma Tjänster'!P31</f>
        <v>Kvartal förskott</v>
      </c>
      <c r="G19" s="147"/>
      <c r="H19" s="148" t="str">
        <f>'Gemensamma Tjänster'!P32</f>
        <v>Dec,Mar,Jun,Sep</v>
      </c>
      <c r="I19" s="147"/>
      <c r="J19" s="149" t="str">
        <f>'Gemensamma Tjänster'!P33</f>
        <v xml:space="preserve"> -</v>
      </c>
    </row>
    <row r="20" spans="3:10" hidden="1" outlineLevel="1" x14ac:dyDescent="0.25">
      <c r="C20" s="145" t="str">
        <f>'Gemensamma Tjänster'!Q2</f>
        <v>Intygstjänster Webcert</v>
      </c>
      <c r="D20" s="146">
        <f>'Gemensamma Tjänster'!Q10</f>
        <v>535069.53345242993</v>
      </c>
      <c r="E20" s="147"/>
      <c r="F20" s="148" t="str">
        <f>'Gemensamma Tjänster'!Q31</f>
        <v>Kvartal förskott</v>
      </c>
      <c r="G20" s="147"/>
      <c r="H20" s="148" t="str">
        <f>'Gemensamma Tjänster'!Q32</f>
        <v>Dec,Mar,Jun,Sep</v>
      </c>
      <c r="I20" s="147"/>
      <c r="J20" s="149" t="str">
        <f>'Gemensamma Tjänster'!Q33</f>
        <v xml:space="preserve"> -</v>
      </c>
    </row>
    <row r="21" spans="3:10" hidden="1" outlineLevel="1" x14ac:dyDescent="0.25">
      <c r="C21" s="145" t="str">
        <f>'Gemensamma Tjänster'!R2</f>
        <v>Nationell patientöversikt</v>
      </c>
      <c r="D21" s="146">
        <f>'Gemensamma Tjänster'!R10</f>
        <v>601696.96577888192</v>
      </c>
      <c r="E21" s="147"/>
      <c r="F21" s="148" t="str">
        <f>'Gemensamma Tjänster'!R31</f>
        <v>Kvartal förskott</v>
      </c>
      <c r="G21" s="147"/>
      <c r="H21" s="148" t="str">
        <f>'Gemensamma Tjänster'!R32</f>
        <v>Dec,Mar,Jun,Sep</v>
      </c>
      <c r="I21" s="147"/>
      <c r="J21" s="149" t="str">
        <f>'Gemensamma Tjänster'!R33</f>
        <v xml:space="preserve"> -</v>
      </c>
    </row>
    <row r="22" spans="3:10" hidden="1" outlineLevel="1" x14ac:dyDescent="0.25">
      <c r="C22" s="145" t="str">
        <f>'Gemensamma Tjänster'!S2</f>
        <v>Pascal</v>
      </c>
      <c r="D22" s="146">
        <f>'Gemensamma Tjänster'!S10</f>
        <v>86520.751152127705</v>
      </c>
      <c r="E22" s="147"/>
      <c r="F22" s="148" t="str">
        <f>'Gemensamma Tjänster'!S31</f>
        <v>Kvartal förskott</v>
      </c>
      <c r="G22" s="147"/>
      <c r="H22" s="148" t="str">
        <f>'Gemensamma Tjänster'!S32</f>
        <v>Dec,Mar,Jun,Sep</v>
      </c>
      <c r="I22" s="147"/>
      <c r="J22" s="149" t="str">
        <f>'Gemensamma Tjänster'!S33</f>
        <v xml:space="preserve"> -</v>
      </c>
    </row>
    <row r="23" spans="3:10" hidden="1" outlineLevel="1" x14ac:dyDescent="0.25">
      <c r="C23" s="145" t="str">
        <f>'Gemensamma Tjänster'!T2</f>
        <v>Rikshandboken i barnhälsovård</v>
      </c>
      <c r="D23" s="146">
        <f>'Gemensamma Tjänster'!T10</f>
        <v>398777.52088720904</v>
      </c>
      <c r="E23" s="147"/>
      <c r="F23" s="148" t="str">
        <f>'Gemensamma Tjänster'!T31</f>
        <v>Kvartal förskott</v>
      </c>
      <c r="G23" s="147"/>
      <c r="H23" s="148" t="str">
        <f>'Gemensamma Tjänster'!T32</f>
        <v>Dec,Mar,Jun,Sep</v>
      </c>
      <c r="I23" s="147"/>
      <c r="J23" s="149" t="str">
        <f>'Gemensamma Tjänster'!T33</f>
        <v xml:space="preserve"> -</v>
      </c>
    </row>
    <row r="24" spans="3:10" hidden="1" outlineLevel="1" x14ac:dyDescent="0.25">
      <c r="C24" s="145" t="str">
        <f>'Gemensamma Tjänster'!U2</f>
        <v>Högkostnadsskydd</v>
      </c>
      <c r="D24" s="146">
        <f>'Gemensamma Tjänster'!U10</f>
        <v>234467.81883086471</v>
      </c>
      <c r="E24" s="147"/>
      <c r="F24" s="148" t="str">
        <f>'Gemensamma Tjänster'!U31</f>
        <v>Kvartal förskott</v>
      </c>
      <c r="G24" s="147"/>
      <c r="H24" s="148" t="str">
        <f>'Gemensamma Tjänster'!U32</f>
        <v>Dec,Mar,Jun,Sep</v>
      </c>
      <c r="I24" s="147"/>
      <c r="J24" s="149" t="str">
        <f>'Gemensamma Tjänster'!U33</f>
        <v xml:space="preserve"> -</v>
      </c>
    </row>
    <row r="25" spans="3:10" hidden="1" outlineLevel="1" x14ac:dyDescent="0.25">
      <c r="C25" s="145" t="str">
        <f>'Gemensamma Tjänster'!V2</f>
        <v>NKK Nationellt kliniskt kunskapsstöd</v>
      </c>
      <c r="D25" s="146">
        <f>'Gemensamma Tjänster'!V10</f>
        <v>1230044.9044883447</v>
      </c>
      <c r="E25" s="147"/>
      <c r="F25" s="148" t="str">
        <f>'Gemensamma Tjänster'!V31</f>
        <v>Kvartal förskott</v>
      </c>
      <c r="G25" s="147"/>
      <c r="H25" s="148" t="str">
        <f>'Gemensamma Tjänster'!V32</f>
        <v>Dec,Mar,Jun,Sep</v>
      </c>
      <c r="I25" s="147"/>
      <c r="J25" s="149">
        <f>'Gemensamma Tjänster'!V33</f>
        <v>0</v>
      </c>
    </row>
    <row r="26" spans="3:10" hidden="1" outlineLevel="1" x14ac:dyDescent="0.25">
      <c r="C26" s="145" t="str">
        <f>'Gemensamma Tjänster'!W2</f>
        <v>Svenska informationstjänster för läkemedel (Sil)</v>
      </c>
      <c r="D26" s="146">
        <f>'Gemensamma Tjänster'!W10</f>
        <v>1684630.0182643768</v>
      </c>
      <c r="E26" s="147"/>
      <c r="F26" s="148" t="str">
        <f>'Gemensamma Tjänster'!W31</f>
        <v>Kvartal förskott</v>
      </c>
      <c r="G26" s="147"/>
      <c r="H26" s="148" t="str">
        <f>'Gemensamma Tjänster'!W32</f>
        <v>Dec,Mar,Jun,Sep</v>
      </c>
      <c r="I26" s="147"/>
      <c r="J26" s="149" t="str">
        <f>'Gemensamma Tjänster'!W33</f>
        <v xml:space="preserve"> -</v>
      </c>
    </row>
    <row r="27" spans="3:10" hidden="1" outlineLevel="1" x14ac:dyDescent="0.25">
      <c r="C27" s="145" t="str">
        <f>'Gemensamma Tjänster'!X2</f>
        <v>UMO (Youmo)</v>
      </c>
      <c r="D27" s="146">
        <f>'Gemensamma Tjänster'!X10</f>
        <v>808488.77425875887</v>
      </c>
      <c r="E27" s="147"/>
      <c r="F27" s="148" t="str">
        <f>'Gemensamma Tjänster'!X31</f>
        <v>Kvartal förskott</v>
      </c>
      <c r="G27" s="147"/>
      <c r="H27" s="148" t="str">
        <f>'Gemensamma Tjänster'!X32</f>
        <v>Dec,Mar,Jun,Sep</v>
      </c>
      <c r="I27" s="147"/>
      <c r="J27" s="149" t="str">
        <f>'Gemensamma Tjänster'!X33</f>
        <v xml:space="preserve"> -</v>
      </c>
    </row>
    <row r="28" spans="3:10" hidden="1" outlineLevel="1" x14ac:dyDescent="0.25">
      <c r="C28" s="145" t="str">
        <f>'Gemensamma Tjänster'!Y2</f>
        <v>Vårdhandboken</v>
      </c>
      <c r="D28" s="146">
        <f>'Gemensamma Tjänster'!Y10</f>
        <v>384237.17525699188</v>
      </c>
      <c r="E28" s="147"/>
      <c r="F28" s="148" t="str">
        <f>'Gemensamma Tjänster'!Y31</f>
        <v>Kvartal förskott</v>
      </c>
      <c r="G28" s="147"/>
      <c r="H28" s="148" t="str">
        <f>'Gemensamma Tjänster'!Y32</f>
        <v>Dec,Mar,Jun,Sep</v>
      </c>
      <c r="I28" s="147"/>
      <c r="J28" s="149" t="str">
        <f>'Gemensamma Tjänster'!Y33</f>
        <v xml:space="preserve"> -</v>
      </c>
    </row>
    <row r="29" spans="3:10" hidden="1" outlineLevel="1" x14ac:dyDescent="0.25">
      <c r="C29" s="145" t="str">
        <f>'Gemensamma Tjänster'!Z2</f>
        <v>Rådgivnings-stöd webb</v>
      </c>
      <c r="D29" s="146">
        <f>'Gemensamma Tjänster'!Z10</f>
        <v>311383.58971029019</v>
      </c>
      <c r="E29" s="147"/>
      <c r="F29" s="148" t="str">
        <f>'Gemensamma Tjänster'!Z31</f>
        <v>Kvartal förskott</v>
      </c>
      <c r="G29" s="147"/>
      <c r="H29" s="148" t="str">
        <f>'Gemensamma Tjänster'!Z32</f>
        <v>Dec,Mar,Jun,Sep</v>
      </c>
      <c r="I29" s="147"/>
      <c r="J29" s="149" t="str">
        <f>'Gemensamma Tjänster'!Z33</f>
        <v xml:space="preserve"> -</v>
      </c>
    </row>
    <row r="30" spans="3:10" hidden="1" outlineLevel="1" x14ac:dyDescent="0.25">
      <c r="C30" s="145" t="str">
        <f>'Gemensamma Tjänster'!AA2</f>
        <v>Plattformen för stöd och behandling</v>
      </c>
      <c r="D30" s="146">
        <f>'Gemensamma Tjänster'!AA10</f>
        <v>1360224.6568800278</v>
      </c>
      <c r="E30" s="147"/>
      <c r="F30" s="148" t="str">
        <f>'Gemensamma Tjänster'!AA31</f>
        <v>Kvartal förskott</v>
      </c>
      <c r="G30" s="147"/>
      <c r="H30" s="148" t="str">
        <f>'Gemensamma Tjänster'!AA32</f>
        <v>Dec,Mar,Jun,Sep</v>
      </c>
      <c r="I30" s="147"/>
      <c r="J30" s="149" t="str">
        <f>'Gemensamma Tjänster'!AA33</f>
        <v xml:space="preserve"> -</v>
      </c>
    </row>
    <row r="31" spans="3:10" hidden="1" outlineLevel="1" x14ac:dyDescent="0.25">
      <c r="C31" s="145" t="str">
        <f>'Gemensamma Tjänster'!AB2</f>
        <v>Utomläns- fakturering</v>
      </c>
      <c r="D31" s="146">
        <f>'Gemensamma Tjänster'!AB10</f>
        <v>173459.11014219897</v>
      </c>
      <c r="E31" s="147"/>
      <c r="F31" s="148" t="str">
        <f>'Gemensamma Tjänster'!AB31</f>
        <v>Kvartal förskott</v>
      </c>
      <c r="G31" s="147"/>
      <c r="H31" s="148" t="str">
        <f>'Gemensamma Tjänster'!AB32</f>
        <v>Dec,Mar,Jun,Sep</v>
      </c>
      <c r="I31" s="147"/>
      <c r="J31" s="149" t="str">
        <f>'Gemensamma Tjänster'!AB33</f>
        <v xml:space="preserve"> -</v>
      </c>
    </row>
    <row r="32" spans="3:10" hidden="1" outlineLevel="1" x14ac:dyDescent="0.25">
      <c r="C32" s="145" t="str">
        <f>'Gemensamma Tjänster'!AC2</f>
        <v>Gemensam infrastruktur</v>
      </c>
      <c r="D32" s="146">
        <f>'Gemensamma Tjänster'!AC10</f>
        <v>3029327.2564426842</v>
      </c>
      <c r="E32" s="147"/>
      <c r="F32" s="148" t="str">
        <f>'Gemensamma Tjänster'!AC31</f>
        <v>Kvartal förskott</v>
      </c>
      <c r="G32" s="147"/>
      <c r="H32" s="148" t="str">
        <f>'Gemensamma Tjänster'!AC32</f>
        <v>Dec,Mar,Jun,Sep</v>
      </c>
      <c r="I32" s="147"/>
      <c r="J32" s="149" t="str">
        <f>'Gemensamma Tjänster'!AC33</f>
        <v xml:space="preserve"> -</v>
      </c>
    </row>
    <row r="33" spans="3:10" hidden="1" outlineLevel="1" x14ac:dyDescent="0.25">
      <c r="C33" s="145" t="str">
        <f>'Gemensamma Tjänster'!AD2</f>
        <v>Gemensam arkitektur</v>
      </c>
      <c r="D33" s="146">
        <f>'Gemensamma Tjänster'!AD10</f>
        <v>876482.92314575345</v>
      </c>
      <c r="E33" s="147"/>
      <c r="F33" s="148" t="str">
        <f>'Gemensamma Tjänster'!AD31</f>
        <v>Kvartal förskott</v>
      </c>
      <c r="G33" s="147"/>
      <c r="H33" s="148" t="str">
        <f>'Gemensamma Tjänster'!AD32</f>
        <v>Dec,Mar,Jun,Sep</v>
      </c>
      <c r="I33" s="147"/>
      <c r="J33" s="149" t="str">
        <f>'Gemensamma Tjänster'!AD33</f>
        <v xml:space="preserve"> -</v>
      </c>
    </row>
    <row r="34" spans="3:10" hidden="1" outlineLevel="1" x14ac:dyDescent="0.25">
      <c r="C34" s="145" t="str">
        <f>'Gemensamma Tjänster'!AE2</f>
        <v>1177 Listning</v>
      </c>
      <c r="D34" s="146">
        <f>'Gemensamma Tjänster'!AE10</f>
        <v>137165.19259001201</v>
      </c>
      <c r="E34" s="147"/>
      <c r="F34" s="148" t="str">
        <f>'Gemensamma Tjänster'!AE31</f>
        <v>Kvartal förskott</v>
      </c>
      <c r="G34" s="147"/>
      <c r="H34" s="148" t="str">
        <f>'Gemensamma Tjänster'!AE32</f>
        <v>Dec,Mar,Jun,Sep</v>
      </c>
      <c r="I34" s="147"/>
      <c r="J34" s="149" t="str">
        <f>'Gemensamma Tjänster'!AE33</f>
        <v xml:space="preserve"> -</v>
      </c>
    </row>
    <row r="35" spans="3:10" hidden="1" outlineLevel="1" x14ac:dyDescent="0.25">
      <c r="C35" s="145" t="str">
        <f>'Gemensamma Tjänster'!AF2</f>
        <v>IAM IDP Gemensam del</v>
      </c>
      <c r="D35" s="146">
        <f>'Gemensamma Tjänster'!AF10</f>
        <v>317837.52902396361</v>
      </c>
      <c r="E35" s="147"/>
      <c r="F35" s="148" t="str">
        <f>'Gemensamma Tjänster'!AF31</f>
        <v>Kvartal förskott</v>
      </c>
      <c r="G35" s="147"/>
      <c r="H35" s="148" t="str">
        <f>'Gemensamma Tjänster'!AF32</f>
        <v>Dec,Mar,Jun,Sep</v>
      </c>
      <c r="I35" s="147"/>
      <c r="J35" s="149">
        <f>'Gemensamma Tjänster'!AF33</f>
        <v>0</v>
      </c>
    </row>
    <row r="36" spans="3:10" hidden="1" outlineLevel="1" x14ac:dyDescent="0.25">
      <c r="C36" s="145">
        <f>'Gemensamma Tjänster'!AG2</f>
        <v>0</v>
      </c>
      <c r="D36" s="146">
        <f>'Gemensamma Tjänster'!AG10</f>
        <v>0</v>
      </c>
      <c r="E36" s="147"/>
      <c r="F36" s="148">
        <f>'Gemensamma Tjänster'!AG31</f>
        <v>0</v>
      </c>
      <c r="G36" s="147"/>
      <c r="H36" s="148">
        <f>'Gemensamma Tjänster'!AG32</f>
        <v>0</v>
      </c>
      <c r="I36" s="147"/>
      <c r="J36" s="149">
        <f>'Gemensamma Tjänster'!AG33</f>
        <v>0</v>
      </c>
    </row>
    <row r="37" spans="3:10" hidden="1" outlineLevel="1" x14ac:dyDescent="0.25">
      <c r="C37" s="145">
        <f>'Gemensamma Tjänster'!AH2</f>
        <v>0</v>
      </c>
      <c r="D37" s="146">
        <f>'Gemensamma Tjänster'!AH10</f>
        <v>0</v>
      </c>
      <c r="E37" s="147"/>
      <c r="F37" s="148">
        <f>'Gemensamma Tjänster'!AH31</f>
        <v>0</v>
      </c>
      <c r="G37" s="147"/>
      <c r="H37" s="148">
        <f>'Gemensamma Tjänster'!AH32</f>
        <v>0</v>
      </c>
      <c r="I37" s="147"/>
      <c r="J37" s="149">
        <f>'Gemensamma Tjänster'!AH33</f>
        <v>0</v>
      </c>
    </row>
    <row r="38" spans="3:10" hidden="1" outlineLevel="1" x14ac:dyDescent="0.25">
      <c r="C38" s="145">
        <f>'Gemensamma Tjänster'!AI2</f>
        <v>0</v>
      </c>
      <c r="D38" s="146">
        <f>'Gemensamma Tjänster'!AI10</f>
        <v>0</v>
      </c>
      <c r="E38" s="147"/>
      <c r="F38" s="148">
        <f>'Gemensamma Tjänster'!AI31</f>
        <v>0</v>
      </c>
      <c r="G38" s="147"/>
      <c r="H38" s="148">
        <f>'Gemensamma Tjänster'!AI32</f>
        <v>0</v>
      </c>
      <c r="I38" s="147"/>
      <c r="J38" s="149">
        <f>'Gemensamma Tjänster'!AI33</f>
        <v>0</v>
      </c>
    </row>
    <row r="39" spans="3:10" hidden="1" outlineLevel="1" x14ac:dyDescent="0.25">
      <c r="C39" s="145">
        <f>'Gemensamma Tjänster'!AJ2</f>
        <v>0</v>
      </c>
      <c r="D39" s="146">
        <f>'Gemensamma Tjänster'!AJ10</f>
        <v>0</v>
      </c>
      <c r="E39" s="147"/>
      <c r="F39" s="148">
        <f>'Gemensamma Tjänster'!AJ31</f>
        <v>0</v>
      </c>
      <c r="G39" s="147"/>
      <c r="H39" s="148">
        <f>'Gemensamma Tjänster'!AJ32</f>
        <v>0</v>
      </c>
      <c r="I39" s="147"/>
      <c r="J39" s="149">
        <f>'Gemensamma Tjänster'!AJ33</f>
        <v>0</v>
      </c>
    </row>
    <row r="40" spans="3:10" hidden="1" outlineLevel="1" x14ac:dyDescent="0.25">
      <c r="C40" s="145">
        <f>'Gemensamma Tjänster'!AK2</f>
        <v>0</v>
      </c>
      <c r="D40" s="146">
        <f>'Gemensamma Tjänster'!AK10</f>
        <v>0</v>
      </c>
      <c r="E40" s="147"/>
      <c r="F40" s="148">
        <f>'Gemensamma Tjänster'!AK31</f>
        <v>0</v>
      </c>
      <c r="G40" s="147"/>
      <c r="H40" s="148">
        <f>'Gemensamma Tjänster'!AK32</f>
        <v>0</v>
      </c>
      <c r="I40" s="147"/>
      <c r="J40" s="149">
        <f>'Gemensamma Tjänster'!AK33</f>
        <v>0</v>
      </c>
    </row>
    <row r="41" spans="3:10" hidden="1" outlineLevel="1" x14ac:dyDescent="0.25">
      <c r="C41" s="145">
        <f>'Gemensamma Tjänster'!AL2</f>
        <v>0</v>
      </c>
      <c r="D41" s="146">
        <f>'Gemensamma Tjänster'!AL10</f>
        <v>0</v>
      </c>
      <c r="E41" s="147"/>
      <c r="F41" s="148">
        <f>'Gemensamma Tjänster'!AL31</f>
        <v>0</v>
      </c>
      <c r="G41" s="147"/>
      <c r="H41" s="148">
        <f>'Gemensamma Tjänster'!AL32</f>
        <v>0</v>
      </c>
      <c r="I41" s="147"/>
      <c r="J41" s="149">
        <f>'Gemensamma Tjänster'!AL33</f>
        <v>0</v>
      </c>
    </row>
    <row r="42" spans="3:10" hidden="1" outlineLevel="1" x14ac:dyDescent="0.25">
      <c r="C42" s="145">
        <f>'Gemensamma Tjänster'!AM2</f>
        <v>0</v>
      </c>
      <c r="D42" s="146">
        <f>'Gemensamma Tjänster'!AM10</f>
        <v>0</v>
      </c>
      <c r="E42" s="147"/>
      <c r="F42" s="148">
        <f>'Gemensamma Tjänster'!AM31</f>
        <v>0</v>
      </c>
      <c r="G42" s="147"/>
      <c r="H42" s="148">
        <f>'Gemensamma Tjänster'!AM32</f>
        <v>0</v>
      </c>
      <c r="I42" s="147"/>
      <c r="J42" s="149">
        <f>'Gemensamma Tjänster'!AM33</f>
        <v>0</v>
      </c>
    </row>
    <row r="43" spans="3:10" hidden="1" outlineLevel="1" x14ac:dyDescent="0.25">
      <c r="C43" s="145">
        <f>'Gemensamma Tjänster'!AN2</f>
        <v>0</v>
      </c>
      <c r="D43" s="146">
        <f>'Gemensamma Tjänster'!AN10</f>
        <v>0</v>
      </c>
      <c r="E43" s="147"/>
      <c r="F43" s="148">
        <f>'Gemensamma Tjänster'!AN31</f>
        <v>0</v>
      </c>
      <c r="G43" s="147"/>
      <c r="H43" s="148">
        <f>'Gemensamma Tjänster'!AN32</f>
        <v>0</v>
      </c>
      <c r="I43" s="147"/>
      <c r="J43" s="149">
        <f>'Gemensamma Tjänster'!AN33</f>
        <v>0</v>
      </c>
    </row>
    <row r="44" spans="3:10" hidden="1" outlineLevel="1" x14ac:dyDescent="0.25">
      <c r="C44" s="145">
        <f>'Gemensamma Tjänster'!AO2</f>
        <v>0</v>
      </c>
      <c r="D44" s="146">
        <f>'Gemensamma Tjänster'!AO10</f>
        <v>0</v>
      </c>
      <c r="E44" s="147"/>
      <c r="F44" s="148">
        <f>'Gemensamma Tjänster'!AO31</f>
        <v>0</v>
      </c>
      <c r="G44" s="147"/>
      <c r="H44" s="148">
        <f>'Gemensamma Tjänster'!AO32</f>
        <v>0</v>
      </c>
      <c r="I44" s="147"/>
      <c r="J44" s="149">
        <f>'Gemensamma Tjänster'!AO33</f>
        <v>0</v>
      </c>
    </row>
    <row r="45" spans="3:10" hidden="1" outlineLevel="1" x14ac:dyDescent="0.25">
      <c r="C45" s="145">
        <f>'Gemensamma Tjänster'!AP2</f>
        <v>0</v>
      </c>
      <c r="D45" s="146">
        <f>'Gemensamma Tjänster'!AP10</f>
        <v>0</v>
      </c>
      <c r="E45" s="147"/>
      <c r="F45" s="148">
        <f>'Gemensamma Tjänster'!AP31</f>
        <v>0</v>
      </c>
      <c r="G45" s="147"/>
      <c r="H45" s="148">
        <f>'Gemensamma Tjänster'!AP32</f>
        <v>0</v>
      </c>
      <c r="I45" s="147"/>
      <c r="J45" s="149">
        <f>'Gemensamma Tjänster'!AP33</f>
        <v>0</v>
      </c>
    </row>
    <row r="46" spans="3:10" hidden="1" outlineLevel="1" x14ac:dyDescent="0.25">
      <c r="C46" s="145">
        <f>'Gemensamma Tjänster'!AQ2</f>
        <v>0</v>
      </c>
      <c r="D46" s="146">
        <f>'Gemensamma Tjänster'!AQ10</f>
        <v>0</v>
      </c>
      <c r="E46" s="147"/>
      <c r="F46" s="148">
        <f>'Gemensamma Tjänster'!AQ31</f>
        <v>0</v>
      </c>
      <c r="G46" s="147"/>
      <c r="H46" s="148">
        <f>'Gemensamma Tjänster'!AQ32</f>
        <v>0</v>
      </c>
      <c r="I46" s="147"/>
      <c r="J46" s="149">
        <f>'Gemensamma Tjänster'!AQ33</f>
        <v>0</v>
      </c>
    </row>
    <row r="47" spans="3:10" hidden="1" outlineLevel="1" x14ac:dyDescent="0.25">
      <c r="C47" s="145">
        <f>'Gemensamma Tjänster'!AR2</f>
        <v>0</v>
      </c>
      <c r="D47" s="146">
        <f>'Gemensamma Tjänster'!AR10</f>
        <v>0</v>
      </c>
      <c r="E47" s="147"/>
      <c r="F47" s="148">
        <f>'Gemensamma Tjänster'!AR31</f>
        <v>0</v>
      </c>
      <c r="G47" s="147"/>
      <c r="H47" s="148">
        <f>'Gemensamma Tjänster'!AR32</f>
        <v>0</v>
      </c>
      <c r="I47" s="147"/>
      <c r="J47" s="149">
        <f>'Gemensamma Tjänster'!AR33</f>
        <v>0</v>
      </c>
    </row>
    <row r="48" spans="3:10" hidden="1" outlineLevel="1" x14ac:dyDescent="0.25">
      <c r="C48" s="145">
        <f>'Gemensamma Tjänster'!AS2</f>
        <v>0</v>
      </c>
      <c r="D48" s="146">
        <f>'Gemensamma Tjänster'!AS10</f>
        <v>0</v>
      </c>
      <c r="E48" s="147"/>
      <c r="F48" s="148">
        <f>'Gemensamma Tjänster'!AS31</f>
        <v>0</v>
      </c>
      <c r="G48" s="147"/>
      <c r="H48" s="148">
        <f>'Gemensamma Tjänster'!AS32</f>
        <v>0</v>
      </c>
      <c r="I48" s="147"/>
      <c r="J48" s="149">
        <f>'Gemensamma Tjänster'!AS33</f>
        <v>0</v>
      </c>
    </row>
    <row r="49" spans="3:10" hidden="1" outlineLevel="1" x14ac:dyDescent="0.25">
      <c r="C49" s="145">
        <f>'Gemensamma Tjänster'!AT2</f>
        <v>0</v>
      </c>
      <c r="D49" s="146">
        <f>'Gemensamma Tjänster'!AT10</f>
        <v>0</v>
      </c>
      <c r="E49" s="147"/>
      <c r="F49" s="148">
        <f>'Gemensamma Tjänster'!AT31</f>
        <v>0</v>
      </c>
      <c r="G49" s="147"/>
      <c r="H49" s="148">
        <f>'Gemensamma Tjänster'!AT32</f>
        <v>0</v>
      </c>
      <c r="I49" s="147"/>
      <c r="J49" s="149">
        <f>'Gemensamma Tjänster'!AT33</f>
        <v>0</v>
      </c>
    </row>
    <row r="50" spans="3:10" hidden="1" outlineLevel="1" x14ac:dyDescent="0.25">
      <c r="C50" s="145">
        <f>'Gemensamma Tjänster'!AU2</f>
        <v>0</v>
      </c>
      <c r="D50" s="146">
        <f>'Gemensamma Tjänster'!AU10</f>
        <v>0</v>
      </c>
      <c r="E50" s="147"/>
      <c r="F50" s="148">
        <f>'Gemensamma Tjänster'!AU31</f>
        <v>0</v>
      </c>
      <c r="G50" s="147"/>
      <c r="H50" s="148">
        <f>'Gemensamma Tjänster'!AU32</f>
        <v>0</v>
      </c>
      <c r="I50" s="147"/>
      <c r="J50" s="149">
        <f>'Gemensamma Tjänster'!AU33</f>
        <v>0</v>
      </c>
    </row>
    <row r="51" spans="3:10" hidden="1" outlineLevel="1" x14ac:dyDescent="0.25">
      <c r="C51" s="145">
        <f>'Gemensamma Tjänster'!AV2</f>
        <v>0</v>
      </c>
      <c r="D51" s="146">
        <f>'Gemensamma Tjänster'!AV10</f>
        <v>0</v>
      </c>
      <c r="E51" s="147"/>
      <c r="F51" s="148">
        <f>'Gemensamma Tjänster'!AV31</f>
        <v>0</v>
      </c>
      <c r="G51" s="147"/>
      <c r="H51" s="148">
        <f>'Gemensamma Tjänster'!AV32</f>
        <v>0</v>
      </c>
      <c r="I51" s="147"/>
      <c r="J51" s="149">
        <f>'Gemensamma Tjänster'!AV33</f>
        <v>0</v>
      </c>
    </row>
    <row r="52" spans="3:10" hidden="1" outlineLevel="1" x14ac:dyDescent="0.25">
      <c r="C52" s="145">
        <f>'Gemensamma Tjänster'!AW2</f>
        <v>0</v>
      </c>
      <c r="D52" s="146">
        <f>'Gemensamma Tjänster'!AW10</f>
        <v>0</v>
      </c>
      <c r="E52" s="147"/>
      <c r="F52" s="148">
        <f>'Gemensamma Tjänster'!AW31</f>
        <v>0</v>
      </c>
      <c r="G52" s="147"/>
      <c r="H52" s="148">
        <f>'Gemensamma Tjänster'!AW32</f>
        <v>0</v>
      </c>
      <c r="I52" s="147"/>
      <c r="J52" s="149">
        <f>'Gemensamma Tjänster'!AW33</f>
        <v>0</v>
      </c>
    </row>
    <row r="53" spans="3:10" hidden="1" outlineLevel="1" x14ac:dyDescent="0.25">
      <c r="C53" s="145">
        <f>'Gemensamma Tjänster'!AX2</f>
        <v>0</v>
      </c>
      <c r="D53" s="146">
        <f>'Gemensamma Tjänster'!AX10</f>
        <v>0</v>
      </c>
      <c r="E53" s="147"/>
      <c r="F53" s="148">
        <f>'Gemensamma Tjänster'!AX31</f>
        <v>0</v>
      </c>
      <c r="G53" s="147"/>
      <c r="H53" s="148">
        <f>'Gemensamma Tjänster'!AX32</f>
        <v>0</v>
      </c>
      <c r="I53" s="147"/>
      <c r="J53" s="149">
        <f>'Gemensamma Tjänster'!AX33</f>
        <v>0</v>
      </c>
    </row>
    <row r="54" spans="3:10" hidden="1" outlineLevel="1" x14ac:dyDescent="0.25">
      <c r="C54" s="145">
        <f>'Gemensamma Tjänster'!AY2</f>
        <v>0</v>
      </c>
      <c r="D54" s="146">
        <f>'Gemensamma Tjänster'!AY10</f>
        <v>0</v>
      </c>
      <c r="E54" s="147"/>
      <c r="F54" s="148">
        <f>'Gemensamma Tjänster'!AY31</f>
        <v>0</v>
      </c>
      <c r="G54" s="147"/>
      <c r="H54" s="148">
        <f>'Gemensamma Tjänster'!AY32</f>
        <v>0</v>
      </c>
      <c r="I54" s="147"/>
      <c r="J54" s="149">
        <f>'Gemensamma Tjänster'!AY33</f>
        <v>0</v>
      </c>
    </row>
    <row r="55" spans="3:10" ht="15.75" hidden="1" outlineLevel="1" thickBot="1" x14ac:dyDescent="0.3">
      <c r="C55" s="127">
        <f>'Gemensamma Tjänster'!AZ2</f>
        <v>0</v>
      </c>
      <c r="D55" s="128">
        <f>'Gemensamma Tjänster'!AZ10</f>
        <v>0</v>
      </c>
      <c r="E55" s="129"/>
      <c r="F55" s="104">
        <f>'Gemensamma Tjänster'!AZ31</f>
        <v>0</v>
      </c>
      <c r="G55" s="129"/>
      <c r="H55" s="104">
        <f>'Gemensamma Tjänster'!AZ32</f>
        <v>0</v>
      </c>
      <c r="I55" s="129"/>
      <c r="J55" s="130">
        <f>'Gemensamma Tjänster'!AZ33</f>
        <v>0</v>
      </c>
    </row>
    <row r="56" spans="3:10" hidden="1" outlineLevel="1" x14ac:dyDescent="0.25">
      <c r="C56" s="147"/>
      <c r="D56" s="146"/>
      <c r="E56" s="147"/>
      <c r="F56" s="147"/>
      <c r="G56" s="147"/>
      <c r="H56" s="147"/>
      <c r="I56" s="147"/>
      <c r="J56" s="147"/>
    </row>
    <row r="57" spans="3:10" ht="15.75" collapsed="1" thickBot="1" x14ac:dyDescent="0.3">
      <c r="C57" s="69"/>
      <c r="D57" s="150"/>
      <c r="E57" s="69"/>
      <c r="F57" s="69"/>
      <c r="G57" s="69"/>
      <c r="H57" s="69"/>
      <c r="I57" s="69"/>
      <c r="J57" s="69"/>
    </row>
    <row r="58" spans="3:10" ht="21" x14ac:dyDescent="0.25">
      <c r="C58" s="138" t="s">
        <v>35</v>
      </c>
      <c r="D58" s="139">
        <f>SUM(D59:D89)</f>
        <v>5565961.3947585803</v>
      </c>
      <c r="E58" s="140"/>
      <c r="F58" s="120" t="s">
        <v>43</v>
      </c>
      <c r="G58" s="140"/>
      <c r="H58" s="140"/>
      <c r="I58" s="140"/>
      <c r="J58" s="151"/>
    </row>
    <row r="59" spans="3:10" hidden="1" outlineLevel="1" x14ac:dyDescent="0.25">
      <c r="C59" s="145" t="str">
        <f>'Valbara Tjänster'!F1</f>
        <v>Händelseanalys (Nitha)</v>
      </c>
      <c r="D59" s="146">
        <f>'Valbara Tjänster'!F6</f>
        <v>210952.3389</v>
      </c>
      <c r="E59" s="147"/>
      <c r="F59" s="125" t="str">
        <f>'Valbara Tjänster'!F27</f>
        <v>Kvartal förskott</v>
      </c>
      <c r="G59" s="147"/>
      <c r="H59" s="147" t="str">
        <f>'Valbara Tjänster'!F28</f>
        <v>Dec,Mar,Jun,Sep</v>
      </c>
      <c r="I59" s="147"/>
      <c r="J59" s="149" t="str">
        <f>'Valbara Tjänster'!F29</f>
        <v>N/A</v>
      </c>
    </row>
    <row r="60" spans="3:10" hidden="1" outlineLevel="1" x14ac:dyDescent="0.25">
      <c r="C60" s="145" t="str">
        <f>'Valbara Tjänster'!J1</f>
        <v>IAM IdP
(egna anslutningar)</v>
      </c>
      <c r="D60" s="146">
        <f>'Valbara Tjänster'!J6</f>
        <v>59810.7</v>
      </c>
      <c r="E60" s="147"/>
      <c r="F60" s="125" t="str">
        <f>'Valbara Tjänster'!J27</f>
        <v>Kvartal förskott</v>
      </c>
      <c r="G60" s="147"/>
      <c r="H60" s="147" t="str">
        <f>'Valbara Tjänster'!J28</f>
        <v>Dec,Mar,Jun,Sep</v>
      </c>
      <c r="I60" s="147"/>
      <c r="J60" s="149" t="str">
        <f>'Valbara Tjänster'!J29</f>
        <v>N/A</v>
      </c>
    </row>
    <row r="61" spans="3:10" hidden="1" outlineLevel="1" x14ac:dyDescent="0.25">
      <c r="C61" s="145" t="str">
        <f>'Valbara Tjänster'!N1</f>
        <v>Säkerhets-tjänster Logg, spärr &amp; samtycke</v>
      </c>
      <c r="D61" s="146">
        <f>'Valbara Tjänster'!N6</f>
        <v>59810.7</v>
      </c>
      <c r="E61" s="147"/>
      <c r="F61" s="125" t="str">
        <f>'Valbara Tjänster'!N27</f>
        <v>Kvartal förskott</v>
      </c>
      <c r="G61" s="147"/>
      <c r="H61" s="147" t="str">
        <f>'Valbara Tjänster'!N28</f>
        <v>Dec,Mar,Jun,Sep</v>
      </c>
      <c r="I61" s="147"/>
      <c r="J61" s="149" t="str">
        <f>'Valbara Tjänster'!N29</f>
        <v>N/A</v>
      </c>
    </row>
    <row r="62" spans="3:10" hidden="1" outlineLevel="1" x14ac:dyDescent="0.25">
      <c r="C62" s="145" t="str">
        <f>'Valbara Tjänster'!R1</f>
        <v>IAM Autentisering (egna anslutningar)</v>
      </c>
      <c r="D62" s="146">
        <f>'Valbara Tjänster'!R6</f>
        <v>0</v>
      </c>
      <c r="E62" s="147"/>
      <c r="F62" s="125" t="str">
        <f>'Valbara Tjänster'!R27</f>
        <v>Kvartal förskott</v>
      </c>
      <c r="G62" s="147"/>
      <c r="H62" s="147" t="str">
        <f>'Valbara Tjänster'!R28</f>
        <v>Dec,Mar,Jun,Sep</v>
      </c>
      <c r="I62" s="147"/>
      <c r="J62" s="149" t="str">
        <f>'Valbara Tjänster'!R29</f>
        <v>N/A</v>
      </c>
    </row>
    <row r="63" spans="3:10" hidden="1" outlineLevel="1" x14ac:dyDescent="0.25">
      <c r="C63" s="145" t="str">
        <f>'Valbara Tjänster'!V1</f>
        <v>Personuppgifts- tjänst</v>
      </c>
      <c r="D63" s="146">
        <f>'Valbara Tjänster'!V6</f>
        <v>59810.7</v>
      </c>
      <c r="E63" s="147"/>
      <c r="F63" s="125" t="str">
        <f>'Valbara Tjänster'!V27</f>
        <v>Kvartal förskott</v>
      </c>
      <c r="G63" s="147"/>
      <c r="H63" s="147" t="str">
        <f>'Valbara Tjänster'!V28</f>
        <v>Dec,Mar,Jun,Sep</v>
      </c>
      <c r="I63" s="147"/>
      <c r="J63" s="149" t="str">
        <f>'Valbara Tjänster'!V29</f>
        <v>N/A</v>
      </c>
    </row>
    <row r="64" spans="3:10" ht="45" hidden="1" outlineLevel="1" x14ac:dyDescent="0.25">
      <c r="C64" s="145" t="str">
        <f>'Valbara Tjänster'!Z1</f>
        <v xml:space="preserve">Formulär- hantering </v>
      </c>
      <c r="D64" s="146">
        <f>'Valbara Tjänster'!Z6</f>
        <v>233986.39644120002</v>
      </c>
      <c r="E64" s="147"/>
      <c r="F64" s="125" t="str">
        <f>'Valbara Tjänster'!Z27</f>
        <v>Prognos! Faktureras separat av tjänstens förvaltning. Kvartalsvis</v>
      </c>
      <c r="G64" s="147"/>
      <c r="H64" s="147" t="str">
        <f>'Valbara Tjänster'!Z28</f>
        <v>Dec,Mar,Jun,Sep</v>
      </c>
      <c r="I64" s="147"/>
      <c r="J64" s="149">
        <f>'Valbara Tjänster'!Z29</f>
        <v>2023</v>
      </c>
    </row>
    <row r="65" spans="3:10" hidden="1" outlineLevel="1" x14ac:dyDescent="0.25">
      <c r="C65" s="145" t="str">
        <f>'Valbara Tjänster'!AD1</f>
        <v xml:space="preserve">Ombudstjänsten </v>
      </c>
      <c r="D65" s="146">
        <f>'Valbara Tjänster'!AD6</f>
        <v>146799.38207999998</v>
      </c>
      <c r="E65" s="147"/>
      <c r="F65" s="125" t="str">
        <f>'Valbara Tjänster'!AD27</f>
        <v>Kvartal förskott</v>
      </c>
      <c r="G65" s="147"/>
      <c r="H65" s="147" t="str">
        <f>'Valbara Tjänster'!AD28</f>
        <v>Dec,Mar,Jun,Sep</v>
      </c>
      <c r="I65" s="147"/>
      <c r="J65" s="149" t="str">
        <f>'Valbara Tjänster'!AD29</f>
        <v>N/A</v>
      </c>
    </row>
    <row r="66" spans="3:10" ht="120" hidden="1" outlineLevel="1" x14ac:dyDescent="0.25">
      <c r="C66" s="145" t="str">
        <f>'Valbara Tjänster'!AH1</f>
        <v>Hjälpmedels-tjänsten abonnemang</v>
      </c>
      <c r="D66" s="146">
        <f>'Valbara Tjänster'!AH6</f>
        <v>50000</v>
      </c>
      <c r="E66" s="147"/>
      <c r="F66" s="125" t="str">
        <f>'Valbara Tjänster'!AH27</f>
        <v>Prognos! Faktureras kvartalsvis i förskott av förvaltning med volymsjusteringar i efterskott. Abonnemangspriset baseras på av kunden redovisad inköpsvolym. Tillkommer rörlig avgift enl. prislista på Inera.se</v>
      </c>
      <c r="G66" s="147"/>
      <c r="H66" s="147" t="str">
        <f>'Valbara Tjänster'!AH28</f>
        <v>Dec, Mar, Jun, Sep</v>
      </c>
      <c r="I66" s="147"/>
      <c r="J66" s="149" t="str">
        <f>'Valbara Tjänster'!AH29</f>
        <v>N/A</v>
      </c>
    </row>
    <row r="67" spans="3:10" ht="45" hidden="1" outlineLevel="1" x14ac:dyDescent="0.25">
      <c r="C67" s="145" t="str">
        <f>'Valbara Tjänster'!AL1</f>
        <v>E-klient</v>
      </c>
      <c r="D67" s="146">
        <f>'Valbara Tjänster'!AL6</f>
        <v>1480692</v>
      </c>
      <c r="E67" s="147"/>
      <c r="F67" s="125" t="str">
        <f>'Valbara Tjänster'!AL27</f>
        <v>Halvårsvis i efterskott av förvaltning. Volymbaserade priser</v>
      </c>
      <c r="G67" s="147"/>
      <c r="H67" s="147" t="str">
        <f>'Valbara Tjänster'!AL28</f>
        <v>Jun, Dec</v>
      </c>
      <c r="I67" s="147"/>
      <c r="J67" s="149" t="str">
        <f>'Valbara Tjänster'!AL29</f>
        <v>N/A</v>
      </c>
    </row>
    <row r="68" spans="3:10" ht="60" hidden="1" outlineLevel="1" x14ac:dyDescent="0.25">
      <c r="C68" s="145" t="str">
        <f>'Valbara Tjänster'!AP1</f>
        <v>Eira Licenser (innehåll)</v>
      </c>
      <c r="D68" s="146">
        <f>'Valbara Tjänster'!AP6</f>
        <v>1974146.1360466001</v>
      </c>
      <c r="E68" s="147"/>
      <c r="F68" s="125" t="str">
        <f>'Valbara Tjänster'!AP27</f>
        <v>Licenskostnaden fördelas solidariskt mellan landsting och regioner baserat på antal invånare.</v>
      </c>
      <c r="G68" s="147"/>
      <c r="H68" s="147" t="str">
        <f>'Valbara Tjänster'!AP28</f>
        <v>Årsvis engång i Dec</v>
      </c>
      <c r="I68" s="147"/>
      <c r="J68" s="149" t="str">
        <f>'Valbara Tjänster'!AP29</f>
        <v>N/A</v>
      </c>
    </row>
    <row r="69" spans="3:10" ht="30" hidden="1" outlineLevel="1" x14ac:dyDescent="0.25">
      <c r="C69" s="145" t="str">
        <f>'Valbara Tjänster'!AT1</f>
        <v>Informations- utlämning till kvalitetsregister</v>
      </c>
      <c r="D69" s="146">
        <f>'Valbara Tjänster'!AT6</f>
        <v>0</v>
      </c>
      <c r="E69" s="147"/>
      <c r="F69" s="125" t="str">
        <f>'Valbara Tjänster'!AT27</f>
        <v>Faktureras separat av tjänstens förvaltning</v>
      </c>
      <c r="G69" s="147"/>
      <c r="H69" s="147" t="str">
        <f>'Valbara Tjänster'!AT28</f>
        <v xml:space="preserve"> </v>
      </c>
      <c r="I69" s="147"/>
      <c r="J69" s="152" t="str">
        <f>'Valbara Tjänster'!AT29</f>
        <v>Ingen ab.fakturering</v>
      </c>
    </row>
    <row r="70" spans="3:10" hidden="1" outlineLevel="1" x14ac:dyDescent="0.25">
      <c r="C70" s="145" t="str">
        <f>'Valbara Tjänster'!AX1</f>
        <v>Säker Digital Kommunikation SDK Ny!</v>
      </c>
      <c r="D70" s="146">
        <f>'Valbara Tjänster'!AX6</f>
        <v>0</v>
      </c>
      <c r="E70" s="147"/>
      <c r="F70" s="125" t="str">
        <f>'Valbara Tjänster'!AX27</f>
        <v>Ingen abonnemangsfakt 2023</v>
      </c>
      <c r="G70" s="147"/>
      <c r="H70" s="147">
        <f>'Valbara Tjänster'!AX28</f>
        <v>0</v>
      </c>
      <c r="I70" s="147"/>
      <c r="J70" s="149">
        <f>'Valbara Tjänster'!AX29</f>
        <v>0</v>
      </c>
    </row>
    <row r="71" spans="3:10" hidden="1" outlineLevel="1" x14ac:dyDescent="0.25">
      <c r="C71" s="145" t="str">
        <f>'Valbara Tjänster'!BB1</f>
        <v>Bild i 1177 på telefon</v>
      </c>
      <c r="D71" s="146">
        <f>'Valbara Tjänster'!BB6</f>
        <v>297153.11469199997</v>
      </c>
      <c r="E71" s="147"/>
      <c r="F71" s="125" t="str">
        <f>'Valbara Tjänster'!BB27</f>
        <v>Kvartal förskott</v>
      </c>
      <c r="G71" s="147"/>
      <c r="H71" s="147" t="str">
        <f>'Valbara Tjänster'!BB28</f>
        <v>Dec,Mar,Jun,Sep</v>
      </c>
      <c r="I71" s="147"/>
      <c r="J71" s="149" t="str">
        <f>'Valbara Tjänster'!BB29</f>
        <v>N/A</v>
      </c>
    </row>
    <row r="72" spans="3:10" hidden="1" outlineLevel="1" x14ac:dyDescent="0.25">
      <c r="C72" s="145" t="str">
        <f>'Valbara Tjänster'!BF1</f>
        <v>Video i 1177 på telefon</v>
      </c>
      <c r="D72" s="146">
        <f>'Valbara Tjänster'!BF6</f>
        <v>0</v>
      </c>
      <c r="E72" s="147"/>
      <c r="F72" s="125" t="str">
        <f>'Valbara Tjänster'!BF27</f>
        <v>Kvartal förskott</v>
      </c>
      <c r="G72" s="147"/>
      <c r="H72" s="147" t="str">
        <f>'Valbara Tjänster'!BF28</f>
        <v>Dec,Mar,Jun,Sep</v>
      </c>
      <c r="I72" s="147"/>
      <c r="J72" s="149" t="str">
        <f>'Valbara Tjänster'!BF29</f>
        <v>N/A</v>
      </c>
    </row>
    <row r="73" spans="3:10" hidden="1" outlineLevel="1" x14ac:dyDescent="0.25">
      <c r="C73" s="145" t="str">
        <f>'Valbara Tjänster'!BJ1</f>
        <v>Utbudstjänsten</v>
      </c>
      <c r="D73" s="146">
        <f>'Valbara Tjänster'!BJ6</f>
        <v>285913.12908380001</v>
      </c>
      <c r="E73" s="147"/>
      <c r="F73" s="125" t="str">
        <f>'Valbara Tjänster'!BJ27</f>
        <v>Kvartal förskott</v>
      </c>
      <c r="G73" s="147"/>
      <c r="H73" s="147" t="str">
        <f>'Valbara Tjänster'!BJ28</f>
        <v>Dec,Mar,Jun,Sep</v>
      </c>
      <c r="I73" s="147"/>
      <c r="J73" s="149" t="str">
        <f>'Valbara Tjänster'!BJ29</f>
        <v>N/A</v>
      </c>
    </row>
    <row r="74" spans="3:10" hidden="1" outlineLevel="1" x14ac:dyDescent="0.25">
      <c r="C74" s="145" t="str">
        <f>'Valbara Tjänster'!BN1</f>
        <v>Statistiktjänst Organisations-statistik</v>
      </c>
      <c r="D74" s="146">
        <f>'Valbara Tjänster'!BN6</f>
        <v>52142.968260000001</v>
      </c>
      <c r="E74" s="147"/>
      <c r="F74" s="125" t="str">
        <f>'Valbara Tjänster'!BN27</f>
        <v>Kvartal förskott</v>
      </c>
      <c r="G74" s="147"/>
      <c r="H74" s="147" t="str">
        <f>'Valbara Tjänster'!BN28</f>
        <v>Dec,Mar,Jun,Sep</v>
      </c>
      <c r="I74" s="147"/>
      <c r="J74" s="149" t="str">
        <f>'Valbara Tjänster'!BN29</f>
        <v>N/A</v>
      </c>
    </row>
    <row r="75" spans="3:10" ht="45" hidden="1" outlineLevel="1" x14ac:dyDescent="0.25">
      <c r="C75" s="145" t="str">
        <f>'Valbara Tjänster'!BR1</f>
        <v xml:space="preserve">1177 Inkorg </v>
      </c>
      <c r="D75" s="146">
        <f>'Valbara Tjänster'!BR6</f>
        <v>0</v>
      </c>
      <c r="E75" s="147"/>
      <c r="F75" s="125" t="str">
        <f>'Valbara Tjänster'!BR27</f>
        <v>Volymsbaserad. Faktureras av förvaltning kvartalsvis efterskott</v>
      </c>
      <c r="G75" s="147"/>
      <c r="H75" s="147">
        <f>'Valbara Tjänster'!BR28</f>
        <v>0</v>
      </c>
      <c r="I75" s="147"/>
      <c r="J75" s="149">
        <f>'Valbara Tjänster'!BR29</f>
        <v>0</v>
      </c>
    </row>
    <row r="76" spans="3:10" s="101" customFormat="1" hidden="1" outlineLevel="1" x14ac:dyDescent="0.25">
      <c r="C76" s="117" t="str">
        <f>'Valbara Tjänster'!BV1</f>
        <v>Svevac (prel. Avser halvår)</v>
      </c>
      <c r="D76" s="124">
        <f>'Valbara Tjänster'!BV6</f>
        <v>0</v>
      </c>
      <c r="E76" s="125"/>
      <c r="F76" s="103" t="str">
        <f>'Valbara Tjänster'!BV27</f>
        <v>Prel. Engång förskott 2023</v>
      </c>
      <c r="G76" s="125"/>
      <c r="H76" s="103" t="str">
        <f>'Valbara Tjänster'!BV28</f>
        <v>Dec,Mars</v>
      </c>
      <c r="I76" s="125"/>
      <c r="J76" s="256" t="str">
        <f>'Valbara Tjänster'!BV29</f>
        <v>Avslutas halvår 2023</v>
      </c>
    </row>
    <row r="77" spans="3:10" s="101" customFormat="1" ht="30" hidden="1" outlineLevel="1" x14ac:dyDescent="0.25">
      <c r="C77" s="117" t="str">
        <f>'Valbara Tjänster'!BZ1</f>
        <v>Digitalt möte</v>
      </c>
      <c r="D77" s="124">
        <f>'Valbara Tjänster'!BZ6</f>
        <v>0</v>
      </c>
      <c r="E77" s="125"/>
      <c r="F77" s="103" t="str">
        <f>'Valbara Tjänster'!BZ27</f>
        <v>Volym. Faktureras av förvaltning</v>
      </c>
      <c r="G77" s="125"/>
      <c r="H77" s="103">
        <f>'Valbara Tjänster'!BZ28</f>
        <v>0</v>
      </c>
      <c r="I77" s="125"/>
      <c r="J77" s="256">
        <f>'Valbara Tjänster'!BZ29</f>
        <v>0</v>
      </c>
    </row>
    <row r="78" spans="3:10" s="101" customFormat="1" hidden="1" outlineLevel="1" x14ac:dyDescent="0.25">
      <c r="C78" s="117" t="str">
        <f>'Valbara Tjänster'!CD1</f>
        <v>Video och distans Infrastruktur</v>
      </c>
      <c r="D78" s="124">
        <f>'Valbara Tjänster'!CD6</f>
        <v>136384.42925498</v>
      </c>
      <c r="E78" s="125"/>
      <c r="F78" s="103" t="str">
        <f>'Valbara Tjänster'!CD27</f>
        <v>Kvartal förskott</v>
      </c>
      <c r="G78" s="125"/>
      <c r="H78" s="103" t="str">
        <f>'Valbara Tjänster'!CD28</f>
        <v>Dec,Mar,Jun,Sep</v>
      </c>
      <c r="I78" s="125"/>
      <c r="J78" s="256" t="str">
        <f>'Valbara Tjänster'!CD29</f>
        <v>N/A</v>
      </c>
    </row>
    <row r="79" spans="3:10" s="101" customFormat="1" hidden="1" outlineLevel="1" x14ac:dyDescent="0.25">
      <c r="C79" s="117" t="str">
        <f>'Valbara Tjänster'!CH1</f>
        <v>Video &amp; distans Flerpartsmöte</v>
      </c>
      <c r="D79" s="124">
        <f>'Valbara Tjänster'!CH6</f>
        <v>0</v>
      </c>
      <c r="E79" s="125"/>
      <c r="F79" s="103" t="str">
        <f>'Valbara Tjänster'!CH27</f>
        <v>Kvartal förskott</v>
      </c>
      <c r="G79" s="125"/>
      <c r="H79" s="103" t="str">
        <f>'Valbara Tjänster'!CH28</f>
        <v>Dec,Mar,Jun,Sep</v>
      </c>
      <c r="I79" s="125"/>
      <c r="J79" s="256" t="str">
        <f>'Valbara Tjänster'!CH29</f>
        <v>N/A</v>
      </c>
    </row>
    <row r="80" spans="3:10" s="101" customFormat="1" hidden="1" outlineLevel="1" x14ac:dyDescent="0.25">
      <c r="C80" s="117" t="str">
        <f>'Valbara Tjänster'!CL1</f>
        <v xml:space="preserve">Egen provhantering </v>
      </c>
      <c r="D80" s="124">
        <f>'Valbara Tjänster'!CL6</f>
        <v>518359.4</v>
      </c>
      <c r="E80" s="125"/>
      <c r="F80" s="103" t="str">
        <f>'Valbara Tjänster'!CL27</f>
        <v>Kvartal förskott</v>
      </c>
      <c r="G80" s="125"/>
      <c r="H80" s="103" t="str">
        <f>'Valbara Tjänster'!CL28</f>
        <v>Dec,Mar,Jun,Sep</v>
      </c>
      <c r="I80" s="125"/>
      <c r="J80" s="256" t="str">
        <f>'Valbara Tjänster'!CL29</f>
        <v>N/A</v>
      </c>
    </row>
    <row r="81" spans="3:10" s="101" customFormat="1" hidden="1" outlineLevel="1" x14ac:dyDescent="0.25">
      <c r="C81" s="117" t="str">
        <f>'Valbara Tjänster'!CP1</f>
        <v>Symtombedöm-ning och hänvisning Förvaltning</v>
      </c>
      <c r="D81" s="124">
        <f>'Valbara Tjänster'!CP6</f>
        <v>0</v>
      </c>
      <c r="E81" s="125"/>
      <c r="F81" s="103" t="str">
        <f>'Valbara Tjänster'!CP27</f>
        <v>Pris ej fastställt</v>
      </c>
      <c r="G81" s="125"/>
      <c r="H81" s="103">
        <f>'Valbara Tjänster'!CP28</f>
        <v>0</v>
      </c>
      <c r="I81" s="125"/>
      <c r="J81" s="256">
        <f>'Valbara Tjänster'!CP29</f>
        <v>0</v>
      </c>
    </row>
    <row r="82" spans="3:10" s="101" customFormat="1" hidden="1" outlineLevel="1" x14ac:dyDescent="0.25">
      <c r="C82" s="117" t="str">
        <f>'Valbara Tjänster'!CT1</f>
        <v>Beställning läkemedelsnära produkter</v>
      </c>
      <c r="D82" s="124">
        <f>'Valbara Tjänster'!CT6</f>
        <v>0</v>
      </c>
      <c r="E82" s="125"/>
      <c r="F82" s="103" t="str">
        <f>'Valbara Tjänster'!CT27</f>
        <v>Pris ej fastställt</v>
      </c>
      <c r="G82" s="125"/>
      <c r="H82" s="103">
        <f>'Valbara Tjänster'!CT28</f>
        <v>0</v>
      </c>
      <c r="I82" s="125"/>
      <c r="J82" s="256">
        <f>'Valbara Tjänster'!CT29</f>
        <v>0</v>
      </c>
    </row>
    <row r="83" spans="3:10" s="101" customFormat="1" hidden="1" outlineLevel="1" x14ac:dyDescent="0.25">
      <c r="C83" s="117" t="str">
        <f>'Valbara Tjänster'!CX1</f>
        <v>Net-Id</v>
      </c>
      <c r="D83" s="124">
        <f>'Valbara Tjänster'!CX6</f>
        <v>0</v>
      </c>
      <c r="E83" s="125"/>
      <c r="F83" s="103" t="str">
        <f>'Valbara Tjänster'!CX27</f>
        <v>Väntar på avsiktsförklaring</v>
      </c>
      <c r="G83" s="125"/>
      <c r="H83" s="103">
        <f>'Valbara Tjänster'!CX28</f>
        <v>0</v>
      </c>
      <c r="I83" s="125"/>
      <c r="J83" s="256">
        <f>'Valbara Tjänster'!CX29</f>
        <v>0</v>
      </c>
    </row>
    <row r="84" spans="3:10" s="101" customFormat="1" hidden="1" outlineLevel="1" x14ac:dyDescent="0.25">
      <c r="C84" s="117">
        <f>'Valbara Tjänster'!DB1</f>
        <v>0</v>
      </c>
      <c r="D84" s="124">
        <f>'Valbara Tjänster'!DB6</f>
        <v>0</v>
      </c>
      <c r="E84" s="125"/>
      <c r="F84" s="103">
        <f>'Valbara Tjänster'!DB27</f>
        <v>0</v>
      </c>
      <c r="G84" s="125"/>
      <c r="H84" s="103">
        <f>'Valbara Tjänster'!DB28</f>
        <v>0</v>
      </c>
      <c r="I84" s="125"/>
      <c r="J84" s="256">
        <f>'Valbara Tjänster'!DB29</f>
        <v>0</v>
      </c>
    </row>
    <row r="85" spans="3:10" s="101" customFormat="1" hidden="1" outlineLevel="1" x14ac:dyDescent="0.25">
      <c r="C85" s="117">
        <f>'Valbara Tjänster'!DF1</f>
        <v>0</v>
      </c>
      <c r="D85" s="124">
        <f>'Valbara Tjänster'!DF6</f>
        <v>0</v>
      </c>
      <c r="E85" s="125"/>
      <c r="F85" s="103">
        <f>'Valbara Tjänster'!DF27</f>
        <v>0</v>
      </c>
      <c r="G85" s="125"/>
      <c r="H85" s="103">
        <f>'Valbara Tjänster'!DF28</f>
        <v>0</v>
      </c>
      <c r="I85" s="125"/>
      <c r="J85" s="256">
        <f>'Valbara Tjänster'!DF29</f>
        <v>0</v>
      </c>
    </row>
    <row r="86" spans="3:10" s="101" customFormat="1" hidden="1" outlineLevel="1" x14ac:dyDescent="0.25">
      <c r="C86" s="117">
        <f>'Valbara Tjänster'!DJ1</f>
        <v>0</v>
      </c>
      <c r="D86" s="124">
        <f>'Valbara Tjänster'!DJ6</f>
        <v>0</v>
      </c>
      <c r="E86" s="125"/>
      <c r="F86" s="103">
        <f>'Valbara Tjänster'!DN27</f>
        <v>0</v>
      </c>
      <c r="G86" s="125"/>
      <c r="H86" s="103">
        <f>'Valbara Tjänster'!DJ28</f>
        <v>0</v>
      </c>
      <c r="I86" s="125"/>
      <c r="J86" s="256">
        <f>'Valbara Tjänster'!DJ29</f>
        <v>0</v>
      </c>
    </row>
    <row r="87" spans="3:10" s="101" customFormat="1" hidden="1" outlineLevel="1" x14ac:dyDescent="0.25">
      <c r="C87" s="117">
        <f>'Valbara Tjänster'!DN1</f>
        <v>0</v>
      </c>
      <c r="D87" s="124">
        <f>'Valbara Tjänster'!DN6</f>
        <v>0</v>
      </c>
      <c r="E87" s="125"/>
      <c r="F87" s="103">
        <f>'Valbara Tjänster'!DN27</f>
        <v>0</v>
      </c>
      <c r="G87" s="125"/>
      <c r="H87" s="103">
        <f>'Valbara Tjänster'!DN28</f>
        <v>0</v>
      </c>
      <c r="I87" s="125"/>
      <c r="J87" s="256">
        <f>'Valbara Tjänster'!DN29</f>
        <v>0</v>
      </c>
    </row>
    <row r="88" spans="3:10" s="101" customFormat="1" hidden="1" outlineLevel="1" x14ac:dyDescent="0.25">
      <c r="C88" s="117">
        <f>'Valbara Tjänster'!DR1</f>
        <v>0</v>
      </c>
      <c r="D88" s="124">
        <f>'Valbara Tjänster'!DR6</f>
        <v>0</v>
      </c>
      <c r="E88" s="125"/>
      <c r="F88" s="103">
        <f>'Valbara Tjänster'!DR27</f>
        <v>0</v>
      </c>
      <c r="G88" s="125"/>
      <c r="H88" s="103">
        <f>'Valbara Tjänster'!DR28</f>
        <v>0</v>
      </c>
      <c r="I88" s="125"/>
      <c r="J88" s="256">
        <f>'Valbara Tjänster'!DR29</f>
        <v>0</v>
      </c>
    </row>
    <row r="89" spans="3:10" s="101" customFormat="1" ht="15.75" hidden="1" outlineLevel="1" thickBot="1" x14ac:dyDescent="0.3">
      <c r="C89" s="127">
        <f>'Valbara Tjänster'!DV1</f>
        <v>0</v>
      </c>
      <c r="D89" s="128">
        <f>'Valbara Tjänster'!DV6</f>
        <v>0</v>
      </c>
      <c r="E89" s="129"/>
      <c r="F89" s="104">
        <f>'Valbara Tjänster'!DV27</f>
        <v>0</v>
      </c>
      <c r="G89" s="129"/>
      <c r="H89" s="104">
        <f>'Valbara Tjänster'!DV28</f>
        <v>0</v>
      </c>
      <c r="I89" s="129"/>
      <c r="J89" s="257">
        <f>'Valbara Tjänster'!DV29</f>
        <v>0</v>
      </c>
    </row>
    <row r="90" spans="3:10" hidden="1" outlineLevel="1" x14ac:dyDescent="0.25">
      <c r="C90" s="147"/>
      <c r="D90" s="146"/>
      <c r="E90" s="147"/>
      <c r="F90" s="147"/>
      <c r="G90" s="147"/>
      <c r="H90" s="147"/>
      <c r="I90" s="147"/>
      <c r="J90" s="147"/>
    </row>
    <row r="91" spans="3:10" ht="15.75" collapsed="1" thickBot="1" x14ac:dyDescent="0.3">
      <c r="C91" s="69"/>
      <c r="D91" s="69"/>
      <c r="E91" s="69"/>
      <c r="F91" s="69"/>
      <c r="G91" s="69"/>
      <c r="H91" s="69"/>
      <c r="I91" s="69"/>
      <c r="J91" s="69"/>
    </row>
    <row r="92" spans="3:10" ht="21" x14ac:dyDescent="0.25">
      <c r="C92" s="138" t="s">
        <v>62</v>
      </c>
      <c r="D92" s="139">
        <f>SUM(D93:D113)</f>
        <v>2291065.8915088843</v>
      </c>
      <c r="E92" s="140"/>
      <c r="F92" s="102" t="s">
        <v>43</v>
      </c>
      <c r="G92" s="121"/>
      <c r="H92" s="135"/>
      <c r="I92" s="120"/>
      <c r="J92" s="133"/>
    </row>
    <row r="93" spans="3:10" ht="17.25" hidden="1" customHeight="1" outlineLevel="1" x14ac:dyDescent="0.25">
      <c r="C93" s="145" t="str">
        <f>'Gemensamma i utveckling'!C1</f>
        <v>Utvecklingsram 2022</v>
      </c>
      <c r="D93" s="146">
        <f>'Gemensamma i utveckling'!C9</f>
        <v>1718299.4186316631</v>
      </c>
      <c r="E93" s="147"/>
      <c r="F93" s="103" t="str">
        <f>'Gemensamma i utveckling'!C30</f>
        <v xml:space="preserve">Faktureras i januari för helår 2022 </v>
      </c>
      <c r="G93" s="125"/>
      <c r="H93" s="125" t="str">
        <f>'Gemensamma i utveckling'!C31</f>
        <v>Engång</v>
      </c>
      <c r="I93" s="125"/>
      <c r="J93" s="126" t="str">
        <f>'Gemensamma i utveckling'!C32</f>
        <v>Januari</v>
      </c>
    </row>
    <row r="94" spans="3:10" ht="17.25" hidden="1" customHeight="1" outlineLevel="1" x14ac:dyDescent="0.25">
      <c r="C94" s="145" t="str">
        <f>'Gemensamma i utveckling'!D1</f>
        <v>Utveckling/förvaltning tidbokings-tjänst 1177</v>
      </c>
      <c r="D94" s="146">
        <f>'Gemensamma i utveckling'!D9</f>
        <v>572766.47287722107</v>
      </c>
      <c r="E94" s="147"/>
      <c r="F94" s="103" t="str">
        <f>'Gemensamma i utveckling'!D30</f>
        <v>Kvartal förskott</v>
      </c>
      <c r="G94" s="125"/>
      <c r="H94" s="125" t="str">
        <f>'Gemensamma i utveckling'!D31</f>
        <v>Dec,Mar,Jun,Sep</v>
      </c>
      <c r="I94" s="125"/>
      <c r="J94" s="126" t="str">
        <f>'Gemensamma i utveckling'!D32</f>
        <v>Pausad fakt. Avs. förkl. Retro senare 2023</v>
      </c>
    </row>
    <row r="95" spans="3:10" ht="17.25" hidden="1" customHeight="1" outlineLevel="1" x14ac:dyDescent="0.25">
      <c r="C95" s="145" t="str">
        <f>'Gemensamma i utveckling'!E1</f>
        <v>Fortsatt utveckling SITHS</v>
      </c>
      <c r="D95" s="146">
        <f>'Gemensamma i utveckling'!E9</f>
        <v>0</v>
      </c>
      <c r="E95" s="147"/>
      <c r="F95" s="116" t="str">
        <f>'Gemensamma i utveckling'!E30</f>
        <v>Ingen fakt 2023</v>
      </c>
      <c r="G95" s="125"/>
      <c r="H95" s="136" t="str">
        <f>'Gemensamma i utveckling'!E31</f>
        <v xml:space="preserve"> -</v>
      </c>
      <c r="I95" s="125"/>
      <c r="J95" s="134" t="str">
        <f>'Gemensamma i utveckling'!E32</f>
        <v xml:space="preserve"> -</v>
      </c>
    </row>
    <row r="96" spans="3:10" ht="17.25" hidden="1" customHeight="1" outlineLevel="1" x14ac:dyDescent="0.25">
      <c r="C96" s="145" t="str">
        <f>'Gemensamma i utveckling'!F1</f>
        <v>Pascal NLL-anpassning</v>
      </c>
      <c r="D96" s="146">
        <f>'Gemensamma i utveckling'!F9</f>
        <v>0</v>
      </c>
      <c r="E96" s="147"/>
      <c r="F96" s="103" t="str">
        <f>'Gemensamma i utveckling'!F30</f>
        <v>Ingen fakt 2023</v>
      </c>
      <c r="G96" s="125"/>
      <c r="H96" s="125" t="str">
        <f>'Gemensamma i utveckling'!F31</f>
        <v xml:space="preserve"> -</v>
      </c>
      <c r="I96" s="125"/>
      <c r="J96" s="126" t="str">
        <f>'Gemensamma i utveckling'!F32</f>
        <v xml:space="preserve"> -</v>
      </c>
    </row>
    <row r="97" spans="3:10" ht="17.25" hidden="1" customHeight="1" outlineLevel="1" x14ac:dyDescent="0.25">
      <c r="C97" s="145" t="str">
        <f>'Gemensamma i utveckling'!G1</f>
        <v>Utbyte av Säkerhetstj.</v>
      </c>
      <c r="D97" s="146">
        <f>'Gemensamma i utveckling'!G9</f>
        <v>0</v>
      </c>
      <c r="E97" s="147"/>
      <c r="F97" s="103" t="str">
        <f>'Gemensamma i utveckling'!G30</f>
        <v>Ingen fakt 2023</v>
      </c>
      <c r="G97" s="125"/>
      <c r="H97" s="125" t="str">
        <f>'Gemensamma i utveckling'!G31</f>
        <v xml:space="preserve"> -</v>
      </c>
      <c r="I97" s="125"/>
      <c r="J97" s="126" t="str">
        <f>'Gemensamma i utveckling'!G32</f>
        <v xml:space="preserve"> -</v>
      </c>
    </row>
    <row r="98" spans="3:10" ht="17.25" hidden="1" customHeight="1" outlineLevel="1" x14ac:dyDescent="0.25">
      <c r="C98" s="145" t="str">
        <f>'Gemensamma i utveckling'!H1</f>
        <v>Ny katalogtjänst HSA</v>
      </c>
      <c r="D98" s="146">
        <f>'Gemensamma i utveckling'!H9</f>
        <v>0</v>
      </c>
      <c r="E98" s="147"/>
      <c r="F98" s="103" t="str">
        <f>'Gemensamma i utveckling'!H30</f>
        <v>Ingen fakt 2023</v>
      </c>
      <c r="G98" s="125"/>
      <c r="H98" s="125" t="str">
        <f>'Gemensamma i utveckling'!H31</f>
        <v xml:space="preserve"> -</v>
      </c>
      <c r="I98" s="125"/>
      <c r="J98" s="126" t="str">
        <f>'Gemensamma i utveckling'!H32</f>
        <v xml:space="preserve"> -</v>
      </c>
    </row>
    <row r="99" spans="3:10" s="101" customFormat="1" ht="17.25" hidden="1" customHeight="1" outlineLevel="1" x14ac:dyDescent="0.25">
      <c r="C99" s="117" t="str">
        <f>'Gemensamma i utveckling'!I1</f>
        <v>Journalen &amp; NPÖ plattformsutv.</v>
      </c>
      <c r="D99" s="124">
        <f>'Gemensamma i utveckling'!I9</f>
        <v>0</v>
      </c>
      <c r="E99" s="125"/>
      <c r="F99" s="103" t="str">
        <f>'Gemensamma i utveckling'!I30</f>
        <v>Ingen fakt 2023</v>
      </c>
      <c r="G99" s="125"/>
      <c r="H99" s="95" t="str">
        <f>'Gemensamma i utveckling'!I31</f>
        <v xml:space="preserve"> -</v>
      </c>
      <c r="I99" s="125"/>
      <c r="J99" s="259" t="str">
        <f>'Gemensamma i utveckling'!I32</f>
        <v xml:space="preserve"> -</v>
      </c>
    </row>
    <row r="100" spans="3:10" s="101" customFormat="1" ht="17.25" hidden="1" customHeight="1" outlineLevel="1" x14ac:dyDescent="0.25">
      <c r="C100" s="117" t="str">
        <f>'Gemensamma i utveckling'!J1</f>
        <v xml:space="preserve">Hitta och jämför hjälpmedel på 1177 </v>
      </c>
      <c r="D100" s="124">
        <f>'Gemensamma i utveckling'!J9</f>
        <v>0</v>
      </c>
      <c r="E100" s="125"/>
      <c r="F100" s="103" t="str">
        <f>'Gemensamma i utveckling'!J30</f>
        <v>Ingen avs.förkl. Sannolikt finansiering utv.ram</v>
      </c>
      <c r="G100" s="125"/>
      <c r="H100" s="258" t="str">
        <f>'Gemensamma i utveckling'!J31</f>
        <v xml:space="preserve"> -</v>
      </c>
      <c r="I100" s="125"/>
      <c r="J100" s="259" t="str">
        <f>'Gemensamma i utveckling'!J32</f>
        <v xml:space="preserve"> -</v>
      </c>
    </row>
    <row r="101" spans="3:10" s="101" customFormat="1" ht="17.25" hidden="1" customHeight="1" outlineLevel="1" x14ac:dyDescent="0.25">
      <c r="C101" s="117" t="str">
        <f>'Gemensamma i utveckling'!K1</f>
        <v>Självbetjäning Hjälpmedel Via 1177</v>
      </c>
      <c r="D101" s="124">
        <f>'Gemensamma i utveckling'!K9</f>
        <v>0</v>
      </c>
      <c r="E101" s="125"/>
      <c r="F101" s="103" t="str">
        <f>'Gemensamma i utveckling'!K30</f>
        <v>Väntar på avsiktsförklaring</v>
      </c>
      <c r="G101" s="125"/>
      <c r="H101" s="258">
        <f>'Gemensamma i utveckling'!K31</f>
        <v>0</v>
      </c>
      <c r="I101" s="125"/>
      <c r="J101" s="259" t="str">
        <f>'Gemensamma i utveckling'!K32</f>
        <v xml:space="preserve"> -</v>
      </c>
    </row>
    <row r="102" spans="3:10" s="101" customFormat="1" ht="17.25" hidden="1" customHeight="1" outlineLevel="1" x14ac:dyDescent="0.25">
      <c r="C102" s="117">
        <f>'Gemensamma i utveckling'!L1</f>
        <v>0</v>
      </c>
      <c r="D102" s="124">
        <f>'Gemensamma i utveckling'!L9</f>
        <v>0</v>
      </c>
      <c r="E102" s="125"/>
      <c r="F102" s="103">
        <f>'Gemensamma i utveckling'!L30</f>
        <v>0</v>
      </c>
      <c r="G102" s="125"/>
      <c r="H102" s="258">
        <f>'Gemensamma i utveckling'!L31</f>
        <v>0</v>
      </c>
      <c r="I102" s="125"/>
      <c r="J102" s="259">
        <f>'Gemensamma i utveckling'!L32</f>
        <v>0</v>
      </c>
    </row>
    <row r="103" spans="3:10" s="101" customFormat="1" ht="17.25" hidden="1" customHeight="1" outlineLevel="1" x14ac:dyDescent="0.25">
      <c r="C103" s="117">
        <f>'Gemensamma i utveckling'!M1</f>
        <v>0</v>
      </c>
      <c r="D103" s="124">
        <f>'Gemensamma i utveckling'!M9</f>
        <v>0</v>
      </c>
      <c r="E103" s="125"/>
      <c r="F103" s="103">
        <f>'Gemensamma i utveckling'!M30</f>
        <v>0</v>
      </c>
      <c r="G103" s="125"/>
      <c r="H103" s="258">
        <f>'Gemensamma i utveckling'!M31</f>
        <v>0</v>
      </c>
      <c r="I103" s="125"/>
      <c r="J103" s="259">
        <f>'Gemensamma i utveckling'!M32</f>
        <v>0</v>
      </c>
    </row>
    <row r="104" spans="3:10" s="101" customFormat="1" ht="17.25" hidden="1" customHeight="1" outlineLevel="1" x14ac:dyDescent="0.25">
      <c r="C104" s="117">
        <f>'Gemensamma i utveckling'!N1</f>
        <v>0</v>
      </c>
      <c r="D104" s="124">
        <f>'Gemensamma i utveckling'!N9</f>
        <v>0</v>
      </c>
      <c r="E104" s="125"/>
      <c r="F104" s="103">
        <f>'Gemensamma i utveckling'!N30</f>
        <v>0</v>
      </c>
      <c r="G104" s="125"/>
      <c r="H104" s="258">
        <f>'Gemensamma i utveckling'!N31</f>
        <v>0</v>
      </c>
      <c r="I104" s="125"/>
      <c r="J104" s="259">
        <f>'Gemensamma i utveckling'!N32</f>
        <v>0</v>
      </c>
    </row>
    <row r="105" spans="3:10" s="101" customFormat="1" ht="17.25" hidden="1" customHeight="1" outlineLevel="1" x14ac:dyDescent="0.25">
      <c r="C105" s="117">
        <f>'Gemensamma i utveckling'!O1</f>
        <v>0</v>
      </c>
      <c r="D105" s="124">
        <f>'Gemensamma i utveckling'!O9</f>
        <v>0</v>
      </c>
      <c r="E105" s="125"/>
      <c r="F105" s="103">
        <f>'Gemensamma i utveckling'!O30</f>
        <v>0</v>
      </c>
      <c r="G105" s="125"/>
      <c r="H105" s="258">
        <f>'Gemensamma i utveckling'!O31</f>
        <v>0</v>
      </c>
      <c r="I105" s="125"/>
      <c r="J105" s="259">
        <f>'Gemensamma i utveckling'!O32</f>
        <v>0</v>
      </c>
    </row>
    <row r="106" spans="3:10" s="101" customFormat="1" ht="17.25" hidden="1" customHeight="1" outlineLevel="1" x14ac:dyDescent="0.25">
      <c r="C106" s="117">
        <f>'Gemensamma i utveckling'!P1</f>
        <v>0</v>
      </c>
      <c r="D106" s="124">
        <f>'Gemensamma i utveckling'!P9</f>
        <v>0</v>
      </c>
      <c r="E106" s="125"/>
      <c r="F106" s="103">
        <f>'Gemensamma i utveckling'!P30</f>
        <v>0</v>
      </c>
      <c r="G106" s="125"/>
      <c r="H106" s="258">
        <f>'Gemensamma i utveckling'!P31</f>
        <v>0</v>
      </c>
      <c r="I106" s="125"/>
      <c r="J106" s="259">
        <f>'Gemensamma i utveckling'!P32</f>
        <v>0</v>
      </c>
    </row>
    <row r="107" spans="3:10" s="101" customFormat="1" ht="17.25" hidden="1" customHeight="1" outlineLevel="1" x14ac:dyDescent="0.25">
      <c r="C107" s="117">
        <f>'Gemensamma i utveckling'!Q1</f>
        <v>0</v>
      </c>
      <c r="D107" s="124">
        <f>'Gemensamma i utveckling'!Q9</f>
        <v>0</v>
      </c>
      <c r="E107" s="125"/>
      <c r="F107" s="103">
        <f>'Gemensamma i utveckling'!Q30</f>
        <v>0</v>
      </c>
      <c r="G107" s="125"/>
      <c r="H107" s="258">
        <f>'Gemensamma i utveckling'!Q31</f>
        <v>0</v>
      </c>
      <c r="I107" s="125"/>
      <c r="J107" s="259">
        <f>'Gemensamma i utveckling'!Q32</f>
        <v>0</v>
      </c>
    </row>
    <row r="108" spans="3:10" s="101" customFormat="1" ht="17.25" hidden="1" customHeight="1" outlineLevel="1" x14ac:dyDescent="0.25">
      <c r="C108" s="117">
        <f>'Gemensamma i utveckling'!R1</f>
        <v>0</v>
      </c>
      <c r="D108" s="124">
        <f>'Gemensamma i utveckling'!R9</f>
        <v>0</v>
      </c>
      <c r="E108" s="125"/>
      <c r="F108" s="103">
        <f>'Gemensamma i utveckling'!R30</f>
        <v>0</v>
      </c>
      <c r="G108" s="125"/>
      <c r="H108" s="258">
        <f>'Gemensamma i utveckling'!R31</f>
        <v>0</v>
      </c>
      <c r="I108" s="125"/>
      <c r="J108" s="259">
        <f>'Gemensamma i utveckling'!R32</f>
        <v>0</v>
      </c>
    </row>
    <row r="109" spans="3:10" s="101" customFormat="1" ht="17.25" hidden="1" customHeight="1" outlineLevel="1" x14ac:dyDescent="0.25">
      <c r="C109" s="117">
        <f>'Gemensamma i utveckling'!S1</f>
        <v>0</v>
      </c>
      <c r="D109" s="124">
        <f>'Gemensamma i utveckling'!S9</f>
        <v>0</v>
      </c>
      <c r="E109" s="125"/>
      <c r="F109" s="103">
        <f>'Gemensamma i utveckling'!S30</f>
        <v>0</v>
      </c>
      <c r="G109" s="125"/>
      <c r="H109" s="258">
        <f>'Gemensamma i utveckling'!S31</f>
        <v>0</v>
      </c>
      <c r="I109" s="125"/>
      <c r="J109" s="259">
        <f>'Gemensamma i utveckling'!S32</f>
        <v>0</v>
      </c>
    </row>
    <row r="110" spans="3:10" s="101" customFormat="1" ht="17.25" hidden="1" customHeight="1" outlineLevel="1" x14ac:dyDescent="0.25">
      <c r="C110" s="117">
        <f>'Gemensamma i utveckling'!T1</f>
        <v>0</v>
      </c>
      <c r="D110" s="124">
        <f>'Gemensamma i utveckling'!T9</f>
        <v>0</v>
      </c>
      <c r="E110" s="125"/>
      <c r="F110" s="103">
        <f>'Gemensamma i utveckling'!T30</f>
        <v>0</v>
      </c>
      <c r="G110" s="125"/>
      <c r="H110" s="258">
        <f>'Gemensamma i utveckling'!T31</f>
        <v>0</v>
      </c>
      <c r="I110" s="125"/>
      <c r="J110" s="259">
        <f>'Gemensamma i utveckling'!T32</f>
        <v>0</v>
      </c>
    </row>
    <row r="111" spans="3:10" s="101" customFormat="1" ht="17.25" hidden="1" customHeight="1" outlineLevel="1" x14ac:dyDescent="0.25">
      <c r="C111" s="117">
        <f>'Gemensamma i utveckling'!U1</f>
        <v>0</v>
      </c>
      <c r="D111" s="124">
        <f>'Gemensamma i utveckling'!U9</f>
        <v>0</v>
      </c>
      <c r="E111" s="125"/>
      <c r="F111" s="103">
        <f>'Gemensamma i utveckling'!U30</f>
        <v>0</v>
      </c>
      <c r="G111" s="125"/>
      <c r="H111" s="258">
        <f>'Gemensamma i utveckling'!U31</f>
        <v>0</v>
      </c>
      <c r="I111" s="125"/>
      <c r="J111" s="259">
        <f>'Gemensamma i utveckling'!U32</f>
        <v>0</v>
      </c>
    </row>
    <row r="112" spans="3:10" s="101" customFormat="1" ht="17.25" hidden="1" customHeight="1" outlineLevel="1" x14ac:dyDescent="0.25">
      <c r="C112" s="117">
        <f>'Gemensamma i utveckling'!V1</f>
        <v>0</v>
      </c>
      <c r="D112" s="124">
        <f>'Gemensamma i utveckling'!V9</f>
        <v>0</v>
      </c>
      <c r="E112" s="125"/>
      <c r="F112" s="103">
        <f>'Gemensamma i utveckling'!V30</f>
        <v>0</v>
      </c>
      <c r="G112" s="125"/>
      <c r="H112" s="258">
        <f>'Gemensamma i utveckling'!V31</f>
        <v>0</v>
      </c>
      <c r="I112" s="125"/>
      <c r="J112" s="259">
        <f>'Gemensamma i utveckling'!V32</f>
        <v>0</v>
      </c>
    </row>
    <row r="113" spans="3:10" ht="17.25" hidden="1" customHeight="1" outlineLevel="1" thickBot="1" x14ac:dyDescent="0.3">
      <c r="C113" s="127">
        <f>'Gemensamma i utveckling'!W1</f>
        <v>0</v>
      </c>
      <c r="D113" s="128">
        <f>'Gemensamma i utveckling'!W9</f>
        <v>0</v>
      </c>
      <c r="E113" s="129"/>
      <c r="F113" s="104">
        <f>'Gemensamma i utveckling'!W30</f>
        <v>0</v>
      </c>
      <c r="G113" s="129"/>
      <c r="H113" s="261">
        <f>'Gemensamma i utveckling'!W31</f>
        <v>0</v>
      </c>
      <c r="I113" s="129"/>
      <c r="J113" s="262">
        <f>'Gemensamma i utveckling'!W32</f>
        <v>0</v>
      </c>
    </row>
    <row r="114" spans="3:10" hidden="1" outlineLevel="1" x14ac:dyDescent="0.25">
      <c r="C114" s="147"/>
      <c r="D114" s="146"/>
      <c r="E114" s="147"/>
      <c r="F114" s="147"/>
      <c r="G114" s="147"/>
      <c r="H114" s="147"/>
      <c r="I114" s="147"/>
      <c r="J114" s="147"/>
    </row>
    <row r="115" spans="3:10" ht="15.75" collapsed="1" thickBot="1" x14ac:dyDescent="0.3">
      <c r="C115" s="69"/>
      <c r="D115" s="69"/>
      <c r="E115" s="69"/>
      <c r="F115" s="69"/>
      <c r="G115" s="69"/>
      <c r="H115" s="69"/>
      <c r="I115" s="69"/>
      <c r="J115" s="69"/>
    </row>
    <row r="116" spans="3:10" ht="21" x14ac:dyDescent="0.25">
      <c r="C116" s="138" t="s">
        <v>63</v>
      </c>
      <c r="D116" s="139">
        <f>SUM(D117:D145)</f>
        <v>1444012.2878870026</v>
      </c>
      <c r="E116" s="140"/>
      <c r="F116" s="140" t="s">
        <v>43</v>
      </c>
      <c r="G116" s="140"/>
      <c r="H116" s="140"/>
      <c r="I116" s="140"/>
      <c r="J116" s="151"/>
    </row>
    <row r="117" spans="3:10" hidden="1" outlineLevel="1" x14ac:dyDescent="0.25">
      <c r="C117" s="145" t="str">
        <f>'Valbara i utveckling'!F1</f>
        <v>Terminologi- tjänst NY!</v>
      </c>
      <c r="D117" s="146">
        <f>'Valbara i utveckling'!F9</f>
        <v>322682.04188920261</v>
      </c>
      <c r="E117" s="147"/>
      <c r="F117" s="125" t="str">
        <f>'Valbara i utveckling'!F30</f>
        <v>Kvartal förskott</v>
      </c>
      <c r="G117" s="125"/>
      <c r="H117" s="125" t="str">
        <f>'Valbara i utveckling'!F31</f>
        <v>Dec,Mar,Jun,Sep</v>
      </c>
      <c r="I117" s="125"/>
      <c r="J117" s="126">
        <f>'Valbara i utveckling'!F32</f>
        <v>0</v>
      </c>
    </row>
    <row r="118" spans="3:10" hidden="1" outlineLevel="1" x14ac:dyDescent="0.25">
      <c r="C118" s="145" t="str">
        <f>'Valbara i utveckling'!J1</f>
        <v xml:space="preserve"> Verksamhetsstöd 1177 Vårdguiden på telefon</v>
      </c>
      <c r="D118" s="146">
        <f>'Valbara i utveckling'!J9</f>
        <v>1121330.2459978</v>
      </c>
      <c r="E118" s="147"/>
      <c r="F118" s="147" t="str">
        <f>'Valbara i utveckling'!J30</f>
        <v>Kvartal förskott</v>
      </c>
      <c r="G118" s="147"/>
      <c r="H118" s="147" t="str">
        <f>'Valbara i utveckling'!J31</f>
        <v>Dec,Mar,Jun,Sep</v>
      </c>
      <c r="I118" s="147"/>
      <c r="J118" s="153">
        <f>'Valbara i utveckling'!J32</f>
        <v>0</v>
      </c>
    </row>
    <row r="119" spans="3:10" hidden="1" outlineLevel="1" x14ac:dyDescent="0.25">
      <c r="C119" s="145" t="str">
        <f>'Valbara i utveckling'!N1</f>
        <v>Statistiktjänst export</v>
      </c>
      <c r="D119" s="146">
        <f>'Valbara i utveckling'!N9</f>
        <v>0</v>
      </c>
      <c r="E119" s="147"/>
      <c r="F119" s="147" t="str">
        <f>'Valbara i utveckling'!N30</f>
        <v>Kvartal förskott</v>
      </c>
      <c r="G119" s="147"/>
      <c r="H119" s="147" t="str">
        <f>'Valbara i utveckling'!N31</f>
        <v>Dec,Mar,Jun,Sep</v>
      </c>
      <c r="I119" s="147"/>
      <c r="J119" s="153" t="str">
        <f>'Valbara i utveckling'!N32</f>
        <v>I förvaltning Q2-23</v>
      </c>
    </row>
    <row r="120" spans="3:10" hidden="1" outlineLevel="1" x14ac:dyDescent="0.25">
      <c r="C120" s="145" t="str">
        <f>'Valbara i utveckling'!R1</f>
        <v>Utvidgning Underskriftstjänst</v>
      </c>
      <c r="D120" s="146">
        <f>'Valbara i utveckling'!R9</f>
        <v>0</v>
      </c>
      <c r="E120" s="147"/>
      <c r="F120" s="147" t="str">
        <f>'Valbara i utveckling'!R30</f>
        <v>Väntar avsiktsförklaring</v>
      </c>
      <c r="G120" s="147"/>
      <c r="H120" s="147">
        <f>'Valbara i utveckling'!R31</f>
        <v>0</v>
      </c>
      <c r="I120" s="147"/>
      <c r="J120" s="153">
        <f>'Valbara i utveckling'!R32</f>
        <v>0</v>
      </c>
    </row>
    <row r="121" spans="3:10" hidden="1" outlineLevel="1" x14ac:dyDescent="0.25">
      <c r="C121" s="145" t="str">
        <f>'Valbara i utveckling'!V1</f>
        <v>ViSam</v>
      </c>
      <c r="D121" s="146">
        <f>'Valbara i utveckling'!V9</f>
        <v>0</v>
      </c>
      <c r="E121" s="147"/>
      <c r="F121" s="103" t="str">
        <f>'Valbara i utveckling'!V30</f>
        <v>Väntar avsiktsförklaring</v>
      </c>
      <c r="G121" s="125"/>
      <c r="H121" s="103">
        <f>'Valbara i utveckling'!V31</f>
        <v>0</v>
      </c>
      <c r="I121" s="125"/>
      <c r="J121" s="137">
        <f>'Valbara i utveckling'!V32</f>
        <v>0</v>
      </c>
    </row>
    <row r="122" spans="3:10" hidden="1" outlineLevel="1" x14ac:dyDescent="0.25">
      <c r="C122" s="145" t="str">
        <f>'Valbara i utveckling'!Z1</f>
        <v>Symtombedömning och hänvisning plattform</v>
      </c>
      <c r="D122" s="146">
        <f>'Valbara i utveckling'!Z9</f>
        <v>0</v>
      </c>
      <c r="E122" s="147"/>
      <c r="F122" s="147" t="str">
        <f>'Valbara i utveckling'!Z30</f>
        <v>Faktureras ej 2023</v>
      </c>
      <c r="G122" s="147"/>
      <c r="H122" s="147">
        <f>'Valbara i utveckling'!Z31</f>
        <v>0</v>
      </c>
      <c r="I122" s="147"/>
      <c r="J122" s="153">
        <f>'Valbara i utveckling'!Z32</f>
        <v>0</v>
      </c>
    </row>
    <row r="123" spans="3:10" hidden="1" outlineLevel="1" x14ac:dyDescent="0.25">
      <c r="C123" s="145">
        <f>'Valbara i utveckling'!AD1</f>
        <v>0</v>
      </c>
      <c r="D123" s="146">
        <f>'Valbara i utveckling'!AD9</f>
        <v>0</v>
      </c>
      <c r="E123" s="147"/>
      <c r="F123" s="147">
        <f>'Valbara i utveckling'!AD30</f>
        <v>0</v>
      </c>
      <c r="G123" s="147"/>
      <c r="H123" s="147">
        <f>'Valbara i utveckling'!AD31</f>
        <v>0</v>
      </c>
      <c r="I123" s="147"/>
      <c r="J123" s="153">
        <f>'Valbara i utveckling'!AD32</f>
        <v>0</v>
      </c>
    </row>
    <row r="124" spans="3:10" hidden="1" outlineLevel="1" x14ac:dyDescent="0.25">
      <c r="C124" s="145">
        <f>'Valbara i utveckling'!AH1</f>
        <v>0</v>
      </c>
      <c r="D124" s="146">
        <f>'Valbara i utveckling'!AH9</f>
        <v>0</v>
      </c>
      <c r="E124" s="147"/>
      <c r="F124" s="147">
        <f>'Valbara i utveckling'!AH30</f>
        <v>0</v>
      </c>
      <c r="G124" s="147"/>
      <c r="H124" s="147">
        <f>'Valbara i utveckling'!AH31</f>
        <v>0</v>
      </c>
      <c r="I124" s="147"/>
      <c r="J124" s="153">
        <f>'Valbara i utveckling'!AH32</f>
        <v>0</v>
      </c>
    </row>
    <row r="125" spans="3:10" hidden="1" outlineLevel="1" x14ac:dyDescent="0.25">
      <c r="C125" s="145">
        <f>'Valbara i utveckling'!AL1</f>
        <v>0</v>
      </c>
      <c r="D125" s="146">
        <f>'Valbara i utveckling'!AL9</f>
        <v>0</v>
      </c>
      <c r="E125" s="147"/>
      <c r="F125" s="147">
        <f>'Valbara i utveckling'!AL30</f>
        <v>0</v>
      </c>
      <c r="G125" s="147"/>
      <c r="H125" s="147">
        <f>'Valbara i utveckling'!AL31</f>
        <v>0</v>
      </c>
      <c r="I125" s="147"/>
      <c r="J125" s="153">
        <f>'Valbara i utveckling'!AL32</f>
        <v>0</v>
      </c>
    </row>
    <row r="126" spans="3:10" hidden="1" outlineLevel="1" x14ac:dyDescent="0.25">
      <c r="C126" s="145">
        <f>'Valbara i utveckling'!AP1</f>
        <v>0</v>
      </c>
      <c r="D126" s="146">
        <f>'Valbara i utveckling'!AP9</f>
        <v>0</v>
      </c>
      <c r="E126" s="147"/>
      <c r="F126" s="147">
        <f>'Valbara i utveckling'!AP30</f>
        <v>0</v>
      </c>
      <c r="G126" s="147"/>
      <c r="H126" s="147">
        <f>'Valbara i utveckling'!AP31</f>
        <v>0</v>
      </c>
      <c r="I126" s="147"/>
      <c r="J126" s="153">
        <f>'Valbara i utveckling'!AP32</f>
        <v>0</v>
      </c>
    </row>
    <row r="127" spans="3:10" hidden="1" outlineLevel="1" x14ac:dyDescent="0.25">
      <c r="C127" s="145">
        <f>'Valbara i utveckling'!AT1</f>
        <v>0</v>
      </c>
      <c r="D127" s="146">
        <f>'Valbara i utveckling'!AT9</f>
        <v>0</v>
      </c>
      <c r="E127" s="147"/>
      <c r="F127" s="147">
        <f>'Valbara i utveckling'!AT30</f>
        <v>0</v>
      </c>
      <c r="G127" s="147"/>
      <c r="H127" s="147">
        <f>'Valbara i utveckling'!AT31</f>
        <v>0</v>
      </c>
      <c r="I127" s="147"/>
      <c r="J127" s="153">
        <f>'Valbara i utveckling'!AT32</f>
        <v>0</v>
      </c>
    </row>
    <row r="128" spans="3:10" hidden="1" outlineLevel="1" x14ac:dyDescent="0.25">
      <c r="C128" s="145">
        <f>'Valbara i utveckling'!AX1</f>
        <v>0</v>
      </c>
      <c r="D128" s="146">
        <f>'Valbara i utveckling'!AX9</f>
        <v>0</v>
      </c>
      <c r="E128" s="147"/>
      <c r="F128" s="147">
        <f>'Valbara i utveckling'!AX30</f>
        <v>0</v>
      </c>
      <c r="G128" s="147"/>
      <c r="H128" s="147">
        <f>'Valbara i utveckling'!AX31</f>
        <v>0</v>
      </c>
      <c r="I128" s="147"/>
      <c r="J128" s="153">
        <f>'Valbara i utveckling'!AX32</f>
        <v>0</v>
      </c>
    </row>
    <row r="129" spans="3:10" hidden="1" outlineLevel="1" x14ac:dyDescent="0.25">
      <c r="C129" s="145">
        <f>'Valbara i utveckling'!BB1</f>
        <v>0</v>
      </c>
      <c r="D129" s="146">
        <f>'Valbara i utveckling'!BB9</f>
        <v>0</v>
      </c>
      <c r="E129" s="147"/>
      <c r="F129" s="147">
        <f>'Valbara i utveckling'!BB30</f>
        <v>0</v>
      </c>
      <c r="G129" s="147"/>
      <c r="H129" s="147">
        <f>'Valbara i utveckling'!BB31</f>
        <v>0</v>
      </c>
      <c r="I129" s="147"/>
      <c r="J129" s="153">
        <f>'Valbara i utveckling'!BB32</f>
        <v>0</v>
      </c>
    </row>
    <row r="130" spans="3:10" hidden="1" outlineLevel="1" x14ac:dyDescent="0.25">
      <c r="C130" s="145">
        <f>'Valbara i utveckling'!BF1</f>
        <v>0</v>
      </c>
      <c r="D130" s="146">
        <f>'Valbara i utveckling'!BF9</f>
        <v>0</v>
      </c>
      <c r="E130" s="147"/>
      <c r="F130" s="147">
        <f>'Valbara i utveckling'!BF30</f>
        <v>0</v>
      </c>
      <c r="G130" s="147"/>
      <c r="H130" s="147">
        <f>'Valbara i utveckling'!BF31</f>
        <v>0</v>
      </c>
      <c r="I130" s="147"/>
      <c r="J130" s="153">
        <f>'Valbara i utveckling'!BF32</f>
        <v>0</v>
      </c>
    </row>
    <row r="131" spans="3:10" ht="15" hidden="1" customHeight="1" outlineLevel="1" x14ac:dyDescent="0.25">
      <c r="C131" s="117">
        <f>'Valbara i utveckling'!BJ1</f>
        <v>0</v>
      </c>
      <c r="D131" s="124">
        <f>'Valbara i utveckling'!BJ9</f>
        <v>0</v>
      </c>
      <c r="E131" s="125"/>
      <c r="F131" s="125">
        <f>'Valbara i utveckling'!BJ30</f>
        <v>0</v>
      </c>
      <c r="G131" s="125"/>
      <c r="H131" s="125">
        <f>'Valbara i utveckling'!BJ31</f>
        <v>0</v>
      </c>
      <c r="I131" s="125"/>
      <c r="J131" s="137">
        <f>'Valbara i utveckling'!BJ32</f>
        <v>0</v>
      </c>
    </row>
    <row r="132" spans="3:10" ht="15" hidden="1" customHeight="1" outlineLevel="1" x14ac:dyDescent="0.25">
      <c r="C132" s="117">
        <f>'Valbara i utveckling'!BN1</f>
        <v>0</v>
      </c>
      <c r="D132" s="124">
        <f>'Valbara i utveckling'!BN9</f>
        <v>0</v>
      </c>
      <c r="E132" s="125"/>
      <c r="F132" s="125">
        <f>'Valbara i utveckling'!BN30</f>
        <v>0</v>
      </c>
      <c r="G132" s="125"/>
      <c r="H132" s="125">
        <f>'Valbara i utveckling'!BN31</f>
        <v>0</v>
      </c>
      <c r="I132" s="125"/>
      <c r="J132" s="137">
        <f>'Valbara i utveckling'!BN32</f>
        <v>0</v>
      </c>
    </row>
    <row r="133" spans="3:10" ht="15" hidden="1" customHeight="1" outlineLevel="1" x14ac:dyDescent="0.25">
      <c r="C133" s="117">
        <f>'Valbara i utveckling'!BR1</f>
        <v>0</v>
      </c>
      <c r="D133" s="124">
        <f>'Valbara i utveckling'!BR9</f>
        <v>0</v>
      </c>
      <c r="E133" s="125"/>
      <c r="F133" s="125">
        <f>'Valbara i utveckling'!BR30</f>
        <v>0</v>
      </c>
      <c r="G133" s="125"/>
      <c r="H133" s="125">
        <f>'Valbara i utveckling'!BR31</f>
        <v>0</v>
      </c>
      <c r="I133" s="125"/>
      <c r="J133" s="126">
        <f>'Valbara i utveckling'!BR32</f>
        <v>0</v>
      </c>
    </row>
    <row r="134" spans="3:10" ht="15" hidden="1" customHeight="1" outlineLevel="1" x14ac:dyDescent="0.25">
      <c r="C134" s="117">
        <f>'Valbara i utveckling'!BV1</f>
        <v>0</v>
      </c>
      <c r="D134" s="124">
        <f>'Valbara i utveckling'!BV9</f>
        <v>0</v>
      </c>
      <c r="E134" s="125"/>
      <c r="F134" s="125">
        <f>'Valbara i utveckling'!BV30</f>
        <v>0</v>
      </c>
      <c r="G134" s="125"/>
      <c r="H134" s="125">
        <f>'Valbara i utveckling'!BV31</f>
        <v>0</v>
      </c>
      <c r="I134" s="125"/>
      <c r="J134" s="126">
        <f>'Valbara i utveckling'!BV32</f>
        <v>0</v>
      </c>
    </row>
    <row r="135" spans="3:10" ht="15" hidden="1" customHeight="1" outlineLevel="1" x14ac:dyDescent="0.25">
      <c r="C135" s="117">
        <f>'Valbara i utveckling'!BZ1</f>
        <v>0</v>
      </c>
      <c r="D135" s="124">
        <f>'Valbara i utveckling'!BZ9</f>
        <v>0</v>
      </c>
      <c r="E135" s="125"/>
      <c r="F135" s="125">
        <f>'Valbara i utveckling'!BZ30</f>
        <v>0</v>
      </c>
      <c r="G135" s="125"/>
      <c r="H135" s="125">
        <f>'Valbara i utveckling'!BZ31</f>
        <v>0</v>
      </c>
      <c r="I135" s="125"/>
      <c r="J135" s="126">
        <f>'Valbara i utveckling'!BZ32</f>
        <v>0</v>
      </c>
    </row>
    <row r="136" spans="3:10" ht="15" hidden="1" customHeight="1" outlineLevel="1" x14ac:dyDescent="0.25">
      <c r="C136" s="263">
        <f>'Valbara i utveckling'!CD1</f>
        <v>0</v>
      </c>
      <c r="D136" s="124">
        <f>'Valbara i utveckling'!CD9</f>
        <v>0</v>
      </c>
      <c r="E136" s="95"/>
      <c r="F136" s="95">
        <f>'Valbara i utveckling'!CD30</f>
        <v>0</v>
      </c>
      <c r="G136" s="95"/>
      <c r="H136" s="95">
        <f>'Valbara i utveckling'!CD31</f>
        <v>0</v>
      </c>
      <c r="I136" s="95"/>
      <c r="J136" s="264">
        <f>'Valbara i utveckling'!CD32</f>
        <v>0</v>
      </c>
    </row>
    <row r="137" spans="3:10" ht="15" hidden="1" customHeight="1" outlineLevel="1" x14ac:dyDescent="0.25">
      <c r="C137" s="263">
        <f>'Valbara i utveckling'!CH1</f>
        <v>0</v>
      </c>
      <c r="D137" s="124">
        <f>'Valbara i utveckling'!CH9</f>
        <v>0</v>
      </c>
      <c r="E137" s="95"/>
      <c r="F137" s="95">
        <f>'Valbara i utveckling'!CH30</f>
        <v>0</v>
      </c>
      <c r="G137" s="95"/>
      <c r="H137" s="95">
        <f>'Valbara i utveckling'!CH31</f>
        <v>0</v>
      </c>
      <c r="I137" s="95"/>
      <c r="J137" s="264">
        <f>'Valbara i utveckling'!CH32</f>
        <v>0</v>
      </c>
    </row>
    <row r="138" spans="3:10" ht="15" hidden="1" customHeight="1" outlineLevel="1" x14ac:dyDescent="0.25">
      <c r="C138" s="263">
        <f>'Valbara i utveckling'!CL1</f>
        <v>0</v>
      </c>
      <c r="D138" s="124">
        <f>'Valbara i utveckling'!CL9</f>
        <v>0</v>
      </c>
      <c r="E138" s="95"/>
      <c r="F138" s="95">
        <f>'Valbara i utveckling'!CL30</f>
        <v>0</v>
      </c>
      <c r="G138" s="95"/>
      <c r="H138" s="95">
        <f>'Valbara i utveckling'!CL31</f>
        <v>0</v>
      </c>
      <c r="I138" s="95"/>
      <c r="J138" s="264">
        <f>'Valbara i utveckling'!CL32</f>
        <v>0</v>
      </c>
    </row>
    <row r="139" spans="3:10" ht="15" hidden="1" customHeight="1" outlineLevel="1" x14ac:dyDescent="0.25">
      <c r="C139" s="263">
        <f>'Valbara i utveckling'!CP1</f>
        <v>0</v>
      </c>
      <c r="D139" s="124">
        <f>'Valbara i utveckling'!CP9</f>
        <v>0</v>
      </c>
      <c r="E139" s="95"/>
      <c r="F139" s="95">
        <f>'Valbara i utveckling'!CP30</f>
        <v>0</v>
      </c>
      <c r="G139" s="95"/>
      <c r="H139" s="95">
        <f>'Valbara i utveckling'!CP31</f>
        <v>0</v>
      </c>
      <c r="I139" s="95"/>
      <c r="J139" s="264">
        <f>'Valbara i utveckling'!CP32</f>
        <v>0</v>
      </c>
    </row>
    <row r="140" spans="3:10" ht="15" hidden="1" customHeight="1" outlineLevel="1" x14ac:dyDescent="0.25">
      <c r="C140" s="263">
        <f>'Valbara i utveckling'!CT1</f>
        <v>0</v>
      </c>
      <c r="D140" s="124">
        <f>'Valbara i utveckling'!CT9</f>
        <v>0</v>
      </c>
      <c r="E140" s="95"/>
      <c r="F140" s="95">
        <f>'Valbara i utveckling'!CT30</f>
        <v>0</v>
      </c>
      <c r="G140" s="95"/>
      <c r="H140" s="95">
        <f>'Valbara i utveckling'!CT31</f>
        <v>0</v>
      </c>
      <c r="I140" s="95"/>
      <c r="J140" s="264">
        <f>'Valbara i utveckling'!CT32</f>
        <v>0</v>
      </c>
    </row>
    <row r="141" spans="3:10" ht="15" hidden="1" customHeight="1" outlineLevel="1" x14ac:dyDescent="0.25">
      <c r="C141" s="263">
        <f>'Valbara i utveckling'!CX1</f>
        <v>0</v>
      </c>
      <c r="D141" s="124">
        <f>'Valbara i utveckling'!CX9</f>
        <v>0</v>
      </c>
      <c r="E141" s="95"/>
      <c r="F141" s="95">
        <f>'Valbara i utveckling'!CX30</f>
        <v>0</v>
      </c>
      <c r="G141" s="95"/>
      <c r="H141" s="95">
        <f>'Valbara i utveckling'!CX31</f>
        <v>0</v>
      </c>
      <c r="I141" s="95"/>
      <c r="J141" s="264">
        <f>'Valbara i utveckling'!CX32</f>
        <v>0</v>
      </c>
    </row>
    <row r="142" spans="3:10" ht="15" hidden="1" customHeight="1" outlineLevel="1" x14ac:dyDescent="0.25">
      <c r="C142" s="263">
        <f>'Valbara i utveckling'!DB1</f>
        <v>0</v>
      </c>
      <c r="D142" s="124">
        <f>'Valbara i utveckling'!DB9</f>
        <v>0</v>
      </c>
      <c r="E142" s="95"/>
      <c r="F142" s="95">
        <f>'Valbara i utveckling'!DB30</f>
        <v>0</v>
      </c>
      <c r="G142" s="95"/>
      <c r="H142" s="95">
        <f>'Valbara i utveckling'!DB31</f>
        <v>0</v>
      </c>
      <c r="I142" s="95"/>
      <c r="J142" s="264">
        <f>'Valbara i utveckling'!DB32</f>
        <v>0</v>
      </c>
    </row>
    <row r="143" spans="3:10" ht="15" hidden="1" customHeight="1" outlineLevel="1" x14ac:dyDescent="0.25">
      <c r="C143" s="263">
        <f>'Valbara i utveckling'!DF1</f>
        <v>0</v>
      </c>
      <c r="D143" s="124">
        <f>'Valbara i utveckling'!DF9</f>
        <v>0</v>
      </c>
      <c r="E143" s="95"/>
      <c r="F143" s="95">
        <f>'Valbara i utveckling'!DF30</f>
        <v>0</v>
      </c>
      <c r="G143" s="95"/>
      <c r="H143" s="95">
        <f>'Valbara i utveckling'!DF31</f>
        <v>0</v>
      </c>
      <c r="I143" s="95"/>
      <c r="J143" s="264">
        <f>'Valbara i utveckling'!DF32</f>
        <v>0</v>
      </c>
    </row>
    <row r="144" spans="3:10" ht="15" hidden="1" customHeight="1" outlineLevel="1" x14ac:dyDescent="0.25">
      <c r="C144" s="263">
        <f>'Valbara i utveckling'!DJ1</f>
        <v>0</v>
      </c>
      <c r="D144" s="124">
        <f>'Valbara i utveckling'!DJ9</f>
        <v>0</v>
      </c>
      <c r="E144" s="95"/>
      <c r="F144" s="95">
        <f>'Valbara i utveckling'!DJ30</f>
        <v>0</v>
      </c>
      <c r="G144" s="95"/>
      <c r="H144" s="95">
        <f>'Valbara i utveckling'!DJ31</f>
        <v>0</v>
      </c>
      <c r="I144" s="95"/>
      <c r="J144" s="264">
        <f>'Valbara i utveckling'!DJ32</f>
        <v>0</v>
      </c>
    </row>
    <row r="145" spans="3:10" ht="15" hidden="1" customHeight="1" outlineLevel="1" thickBot="1" x14ac:dyDescent="0.3">
      <c r="C145" s="265">
        <f>'Valbara i utveckling'!DN1</f>
        <v>0</v>
      </c>
      <c r="D145" s="128">
        <f>'Valbara i utveckling'!DN9</f>
        <v>0</v>
      </c>
      <c r="E145" s="266"/>
      <c r="F145" s="266">
        <f>'Valbara i utveckling'!DN30</f>
        <v>0</v>
      </c>
      <c r="G145" s="266"/>
      <c r="H145" s="266">
        <f>'Valbara i utveckling'!DN31</f>
        <v>0</v>
      </c>
      <c r="I145" s="266"/>
      <c r="J145" s="267">
        <f>'Valbara i utveckling'!DN32</f>
        <v>0</v>
      </c>
    </row>
    <row r="146" spans="3:10" hidden="1" outlineLevel="1" x14ac:dyDescent="0.25">
      <c r="C146" s="69"/>
      <c r="D146" s="69"/>
      <c r="E146" s="69"/>
      <c r="F146" s="69"/>
      <c r="G146" s="69"/>
      <c r="H146" s="69"/>
      <c r="I146" s="69"/>
      <c r="J146" s="69"/>
    </row>
    <row r="147" spans="3:10" collapsed="1" x14ac:dyDescent="0.25">
      <c r="C147" s="69"/>
      <c r="D147" s="69"/>
      <c r="E147" s="69"/>
      <c r="F147" s="69"/>
      <c r="G147" s="69"/>
      <c r="H147" s="69"/>
      <c r="I147" s="69"/>
      <c r="J147" s="69"/>
    </row>
  </sheetData>
  <mergeCells count="3">
    <mergeCell ref="C2:J2"/>
    <mergeCell ref="A3:A7"/>
    <mergeCell ref="C3:J3"/>
  </mergeCells>
  <conditionalFormatting sqref="D8:D40">
    <cfRule type="cellIs" dxfId="58" priority="7" operator="equal">
      <formula>0</formula>
    </cfRule>
  </conditionalFormatting>
  <conditionalFormatting sqref="D55">
    <cfRule type="cellIs" dxfId="57" priority="2" operator="equal">
      <formula>0</formula>
    </cfRule>
  </conditionalFormatting>
  <conditionalFormatting sqref="D41:D54">
    <cfRule type="cellIs" dxfId="56" priority="1" operator="equal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DD6564-E55E-45E4-AE27-9AAF96FB0D4E}">
  <sheetPr>
    <tabColor rgb="FF92D050"/>
  </sheetPr>
  <dimension ref="A1:K147"/>
  <sheetViews>
    <sheetView showZeros="0" workbookViewId="0">
      <selection activeCell="F73" sqref="F73"/>
    </sheetView>
  </sheetViews>
  <sheetFormatPr defaultRowHeight="15" outlineLevelRow="1" x14ac:dyDescent="0.25"/>
  <cols>
    <col min="1" max="1" width="21" customWidth="1"/>
    <col min="3" max="3" width="44.85546875" bestFit="1" customWidth="1"/>
    <col min="4" max="4" width="26.28515625" customWidth="1"/>
    <col min="6" max="6" width="28.85546875" style="101" customWidth="1"/>
    <col min="7" max="7" width="5.28515625" customWidth="1"/>
    <col min="8" max="8" width="21.7109375" bestFit="1" customWidth="1"/>
    <col min="9" max="9" width="4.7109375" customWidth="1"/>
    <col min="10" max="10" width="24.28515625" bestFit="1" customWidth="1"/>
    <col min="11" max="11" width="4.7109375" customWidth="1"/>
  </cols>
  <sheetData>
    <row r="1" spans="1:11" ht="40.700000000000003" customHeight="1" thickBot="1" x14ac:dyDescent="0.55000000000000004">
      <c r="C1" s="60" t="str">
        <f>'Gemensamma Tjänster'!B28</f>
        <v>Region Västerbotten</v>
      </c>
    </row>
    <row r="2" spans="1:11" ht="80.25" customHeight="1" x14ac:dyDescent="0.4">
      <c r="C2" s="341" t="s">
        <v>64</v>
      </c>
      <c r="D2" s="342"/>
      <c r="E2" s="342"/>
      <c r="F2" s="342"/>
      <c r="G2" s="342"/>
      <c r="H2" s="342"/>
      <c r="I2" s="342"/>
      <c r="J2" s="343"/>
    </row>
    <row r="3" spans="1:11" ht="21.75" customHeight="1" thickBot="1" x14ac:dyDescent="0.3">
      <c r="A3" s="347" t="s">
        <v>45</v>
      </c>
      <c r="C3" s="344" t="s">
        <v>46</v>
      </c>
      <c r="D3" s="345"/>
      <c r="E3" s="345"/>
      <c r="F3" s="345"/>
      <c r="G3" s="345"/>
      <c r="H3" s="345"/>
      <c r="I3" s="345"/>
      <c r="J3" s="346"/>
    </row>
    <row r="4" spans="1:11" x14ac:dyDescent="0.25">
      <c r="A4" s="347"/>
    </row>
    <row r="5" spans="1:11" ht="15.75" x14ac:dyDescent="0.25">
      <c r="A5" s="347"/>
      <c r="D5" s="53" t="s">
        <v>198</v>
      </c>
      <c r="E5" s="58"/>
      <c r="F5" s="108"/>
      <c r="G5" s="53"/>
      <c r="H5" s="59"/>
      <c r="I5" s="53"/>
      <c r="J5" s="53"/>
      <c r="K5" s="7"/>
    </row>
    <row r="6" spans="1:11" ht="15.75" thickBot="1" x14ac:dyDescent="0.3">
      <c r="A6" s="347"/>
    </row>
    <row r="7" spans="1:11" ht="30" x14ac:dyDescent="0.25">
      <c r="A7" s="347"/>
      <c r="C7" s="118" t="s">
        <v>34</v>
      </c>
      <c r="D7" s="119">
        <f>SUM(D8:D55)</f>
        <v>16857222.925082352</v>
      </c>
      <c r="E7" s="120"/>
      <c r="F7" s="121" t="s">
        <v>40</v>
      </c>
      <c r="G7" s="121"/>
      <c r="H7" s="106" t="s">
        <v>41</v>
      </c>
      <c r="I7" s="122"/>
      <c r="J7" s="123" t="s">
        <v>50</v>
      </c>
      <c r="K7" s="54"/>
    </row>
    <row r="8" spans="1:11" ht="16.5" hidden="1" customHeight="1" outlineLevel="1" x14ac:dyDescent="0.25">
      <c r="C8" s="117" t="str">
        <f>'Gemensamma Tjänster'!E2</f>
        <v>Identifierings-tjänster SITHS</v>
      </c>
      <c r="D8" s="124">
        <f>'Gemensamma Tjänster'!E28</f>
        <v>1102033.6672741463</v>
      </c>
      <c r="E8" s="125"/>
      <c r="F8" s="103" t="str">
        <f>'Gemensamma Tjänster'!E31</f>
        <v>Kvartal förskott</v>
      </c>
      <c r="G8" s="125"/>
      <c r="H8" s="103" t="str">
        <f>'Gemensamma Tjänster'!E32</f>
        <v>Dec,Mar,Jun,Sep</v>
      </c>
      <c r="I8" s="125"/>
      <c r="J8" s="126" t="str">
        <f>'Gemensamma Tjänster'!E33</f>
        <v xml:space="preserve"> -</v>
      </c>
    </row>
    <row r="9" spans="1:11" ht="16.5" hidden="1" customHeight="1" outlineLevel="1" x14ac:dyDescent="0.25">
      <c r="C9" s="117" t="str">
        <f>'Gemensamma Tjänster'!F2</f>
        <v>Katalogtjänster HSA</v>
      </c>
      <c r="D9" s="124">
        <f>'Gemensamma Tjänster'!F28</f>
        <v>153851.43253439339</v>
      </c>
      <c r="E9" s="125"/>
      <c r="F9" s="103" t="str">
        <f>'Gemensamma Tjänster'!F31</f>
        <v>Kvartal förskott</v>
      </c>
      <c r="G9" s="125"/>
      <c r="H9" s="103" t="str">
        <f>'Gemensamma Tjänster'!F32</f>
        <v>Dec,Mar,Jun,Sep</v>
      </c>
      <c r="I9" s="125"/>
      <c r="J9" s="126" t="str">
        <f>'Gemensamma Tjänster'!F33</f>
        <v xml:space="preserve"> -</v>
      </c>
    </row>
    <row r="10" spans="1:11" ht="16.5" hidden="1" customHeight="1" outlineLevel="1" x14ac:dyDescent="0.25">
      <c r="C10" s="117" t="str">
        <f>'Gemensamma Tjänster'!G2</f>
        <v>Kommunikations-tjänster Sjunet</v>
      </c>
      <c r="D10" s="124">
        <f>'Gemensamma Tjänster'!G28</f>
        <v>48862.123902416453</v>
      </c>
      <c r="E10" s="125"/>
      <c r="F10" s="103" t="str">
        <f>'Gemensamma Tjänster'!G31</f>
        <v>Kvartal förskott</v>
      </c>
      <c r="G10" s="125"/>
      <c r="H10" s="103" t="str">
        <f>'Gemensamma Tjänster'!G32</f>
        <v>Dec,Mar,Jun,Sep</v>
      </c>
      <c r="I10" s="125"/>
      <c r="J10" s="126" t="str">
        <f>'Gemensamma Tjänster'!G33</f>
        <v xml:space="preserve"> -</v>
      </c>
    </row>
    <row r="11" spans="1:11" ht="16.5" hidden="1" customHeight="1" outlineLevel="1" x14ac:dyDescent="0.25">
      <c r="C11" s="117" t="str">
        <f>'Gemensamma Tjänster'!H2</f>
        <v>Säkerhetstjänster</v>
      </c>
      <c r="D11" s="124">
        <f>'Gemensamma Tjänster'!H28</f>
        <v>178243.15300097811</v>
      </c>
      <c r="E11" s="125"/>
      <c r="F11" s="103" t="str">
        <f>'Gemensamma Tjänster'!H31</f>
        <v>Kvartal förskott</v>
      </c>
      <c r="G11" s="125"/>
      <c r="H11" s="103" t="str">
        <f>'Gemensamma Tjänster'!H32</f>
        <v>Dec,Mar,Jun,Sep</v>
      </c>
      <c r="I11" s="125"/>
      <c r="J11" s="126" t="str">
        <f>'Gemensamma Tjänster'!H33</f>
        <v xml:space="preserve"> -</v>
      </c>
    </row>
    <row r="12" spans="1:11" ht="16.5" hidden="1" customHeight="1" outlineLevel="1" x14ac:dyDescent="0.25">
      <c r="C12" s="117" t="str">
        <f>'Gemensamma Tjänster'!I2</f>
        <v>1177 Vårdguidens e-tjänster</v>
      </c>
      <c r="D12" s="124">
        <f>'Gemensamma Tjänster'!I28</f>
        <v>2090265.5333606463</v>
      </c>
      <c r="E12" s="125"/>
      <c r="F12" s="103" t="str">
        <f>'Gemensamma Tjänster'!I31</f>
        <v>Kvartal förskott</v>
      </c>
      <c r="G12" s="125"/>
      <c r="H12" s="103" t="str">
        <f>'Gemensamma Tjänster'!I32</f>
        <v>Dec,Mar,Jun,Sep</v>
      </c>
      <c r="I12" s="125"/>
      <c r="J12" s="126" t="str">
        <f>'Gemensamma Tjänster'!I33</f>
        <v xml:space="preserve"> -</v>
      </c>
    </row>
    <row r="13" spans="1:11" ht="16.5" hidden="1" customHeight="1" outlineLevel="1" x14ac:dyDescent="0.25">
      <c r="C13" s="117" t="str">
        <f>'Gemensamma Tjänster'!J2</f>
        <v xml:space="preserve">1177 Vårdguiden på telefon </v>
      </c>
      <c r="D13" s="124">
        <f>'Gemensamma Tjänster'!J28</f>
        <v>1677993.0021625333</v>
      </c>
      <c r="E13" s="125"/>
      <c r="F13" s="103" t="str">
        <f>'Gemensamma Tjänster'!J31</f>
        <v>Kvartal förskott</v>
      </c>
      <c r="G13" s="125"/>
      <c r="H13" s="103" t="str">
        <f>'Gemensamma Tjänster'!J32</f>
        <v>Dec,Mar,Jun,Sep</v>
      </c>
      <c r="I13" s="125"/>
      <c r="J13" s="126" t="str">
        <f>'Gemensamma Tjänster'!J33</f>
        <v xml:space="preserve"> -</v>
      </c>
    </row>
    <row r="14" spans="1:11" ht="16.5" hidden="1" customHeight="1" outlineLevel="1" x14ac:dyDescent="0.25">
      <c r="C14" s="117" t="str">
        <f>'Gemensamma Tjänster'!K2</f>
        <v>1177 Vårdguiden på webben</v>
      </c>
      <c r="D14" s="124">
        <f>'Gemensamma Tjänster'!K28</f>
        <v>1838112.844580275</v>
      </c>
      <c r="E14" s="125"/>
      <c r="F14" s="103" t="str">
        <f>'Gemensamma Tjänster'!K31</f>
        <v>Kvartal förskott</v>
      </c>
      <c r="G14" s="125"/>
      <c r="H14" s="103" t="str">
        <f>'Gemensamma Tjänster'!K32</f>
        <v>Dec,Mar,Jun,Sep</v>
      </c>
      <c r="I14" s="125"/>
      <c r="J14" s="126" t="str">
        <f>'Gemensamma Tjänster'!K33</f>
        <v xml:space="preserve"> -</v>
      </c>
    </row>
    <row r="15" spans="1:11" ht="16.5" hidden="1" customHeight="1" outlineLevel="1" x14ac:dyDescent="0.25">
      <c r="C15" s="117" t="str">
        <f>'Gemensamma Tjänster'!L2</f>
        <v>Eira 
(biblioteks- konsortium)</v>
      </c>
      <c r="D15" s="124">
        <f>'Gemensamma Tjänster'!L28</f>
        <v>103913.97471893397</v>
      </c>
      <c r="E15" s="125"/>
      <c r="F15" s="103" t="str">
        <f>'Gemensamma Tjänster'!L31</f>
        <v>Kvartal förskott. Licens separat</v>
      </c>
      <c r="G15" s="125"/>
      <c r="H15" s="103" t="str">
        <f>'Gemensamma Tjänster'!L32</f>
        <v>Dec,Mar,Jun,Sep</v>
      </c>
      <c r="I15" s="125"/>
      <c r="J15" s="126" t="str">
        <f>'Gemensamma Tjänster'!L33</f>
        <v xml:space="preserve"> -</v>
      </c>
    </row>
    <row r="16" spans="1:11" ht="16.5" hidden="1" customHeight="1" outlineLevel="1" x14ac:dyDescent="0.25">
      <c r="C16" s="117" t="str">
        <f>'Gemensamma Tjänster'!M2</f>
        <v>Elektronisk remiss</v>
      </c>
      <c r="D16" s="124">
        <f>'Gemensamma Tjänster'!M28</f>
        <v>133787.27537639631</v>
      </c>
      <c r="E16" s="125"/>
      <c r="F16" s="103" t="str">
        <f>'Gemensamma Tjänster'!M31</f>
        <v>Kvartal förskott</v>
      </c>
      <c r="G16" s="125"/>
      <c r="H16" s="103" t="str">
        <f>'Gemensamma Tjänster'!M32</f>
        <v>Dec,Mar,Jun,Sep</v>
      </c>
      <c r="I16" s="125"/>
      <c r="J16" s="126" t="str">
        <f>'Gemensamma Tjänster'!M33</f>
        <v xml:space="preserve"> -</v>
      </c>
    </row>
    <row r="17" spans="3:10" ht="16.5" hidden="1" customHeight="1" outlineLevel="1" x14ac:dyDescent="0.25">
      <c r="C17" s="117" t="str">
        <f>'Gemensamma Tjänster'!N2</f>
        <v>Födelseanmälan</v>
      </c>
      <c r="D17" s="124">
        <f>'Gemensamma Tjänster'!N28</f>
        <v>88360.974464434257</v>
      </c>
      <c r="E17" s="125"/>
      <c r="F17" s="103" t="str">
        <f>'Gemensamma Tjänster'!N31</f>
        <v>Kvartal förskott</v>
      </c>
      <c r="G17" s="125"/>
      <c r="H17" s="103" t="str">
        <f>'Gemensamma Tjänster'!N32</f>
        <v>Dec,Mar,Jun,Sep</v>
      </c>
      <c r="I17" s="125"/>
      <c r="J17" s="126" t="str">
        <f>'Gemensamma Tjänster'!N33</f>
        <v xml:space="preserve"> -</v>
      </c>
    </row>
    <row r="18" spans="3:10" ht="16.5" hidden="1" customHeight="1" outlineLevel="1" x14ac:dyDescent="0.25">
      <c r="C18" s="117" t="str">
        <f>'Gemensamma Tjänster'!O2</f>
        <v>Infektions-verktyget</v>
      </c>
      <c r="D18" s="124">
        <f>'Gemensamma Tjänster'!O28</f>
        <v>251890.41221621449</v>
      </c>
      <c r="E18" s="125"/>
      <c r="F18" s="103" t="str">
        <f>'Gemensamma Tjänster'!O31</f>
        <v>Kvartal förskott</v>
      </c>
      <c r="G18" s="125"/>
      <c r="H18" s="103" t="str">
        <f>'Gemensamma Tjänster'!O32</f>
        <v>Dec,Mar,Jun,Sep</v>
      </c>
      <c r="I18" s="125"/>
      <c r="J18" s="126" t="str">
        <f>'Gemensamma Tjänster'!O33</f>
        <v xml:space="preserve"> -</v>
      </c>
    </row>
    <row r="19" spans="3:10" ht="16.5" hidden="1" customHeight="1" outlineLevel="1" x14ac:dyDescent="0.25">
      <c r="C19" s="117" t="str">
        <f>'Gemensamma Tjänster'!P2</f>
        <v>Journalen</v>
      </c>
      <c r="D19" s="124">
        <f>'Gemensamma Tjänster'!P28</f>
        <v>782397.21853622398</v>
      </c>
      <c r="E19" s="125"/>
      <c r="F19" s="103" t="str">
        <f>'Gemensamma Tjänster'!P31</f>
        <v>Kvartal förskott</v>
      </c>
      <c r="G19" s="125"/>
      <c r="H19" s="103" t="str">
        <f>'Gemensamma Tjänster'!P32</f>
        <v>Dec,Mar,Jun,Sep</v>
      </c>
      <c r="I19" s="125"/>
      <c r="J19" s="126" t="str">
        <f>'Gemensamma Tjänster'!P33</f>
        <v xml:space="preserve"> -</v>
      </c>
    </row>
    <row r="20" spans="3:10" ht="16.5" hidden="1" customHeight="1" outlineLevel="1" x14ac:dyDescent="0.25">
      <c r="C20" s="117" t="str">
        <f>'Gemensamma Tjänster'!Q2</f>
        <v>Intygstjänster Webcert</v>
      </c>
      <c r="D20" s="124">
        <f>'Gemensamma Tjänster'!Q28</f>
        <v>369652.58952262881</v>
      </c>
      <c r="E20" s="125"/>
      <c r="F20" s="103" t="str">
        <f>'Gemensamma Tjänster'!Q31</f>
        <v>Kvartal förskott</v>
      </c>
      <c r="G20" s="125"/>
      <c r="H20" s="103" t="str">
        <f>'Gemensamma Tjänster'!Q32</f>
        <v>Dec,Mar,Jun,Sep</v>
      </c>
      <c r="I20" s="125"/>
      <c r="J20" s="126" t="str">
        <f>'Gemensamma Tjänster'!Q33</f>
        <v xml:space="preserve"> -</v>
      </c>
    </row>
    <row r="21" spans="3:10" ht="16.5" hidden="1" customHeight="1" outlineLevel="1" x14ac:dyDescent="0.25">
      <c r="C21" s="117" t="str">
        <f>'Gemensamma Tjänster'!R2</f>
        <v>Nationell patientöversikt</v>
      </c>
      <c r="D21" s="124">
        <f>'Gemensamma Tjänster'!R28</f>
        <v>415682.12653215154</v>
      </c>
      <c r="E21" s="125"/>
      <c r="F21" s="103" t="str">
        <f>'Gemensamma Tjänster'!R31</f>
        <v>Kvartal förskott</v>
      </c>
      <c r="G21" s="125"/>
      <c r="H21" s="103" t="str">
        <f>'Gemensamma Tjänster'!R32</f>
        <v>Dec,Mar,Jun,Sep</v>
      </c>
      <c r="I21" s="125"/>
      <c r="J21" s="126" t="str">
        <f>'Gemensamma Tjänster'!R33</f>
        <v xml:space="preserve"> -</v>
      </c>
    </row>
    <row r="22" spans="3:10" ht="16.5" hidden="1" customHeight="1" outlineLevel="1" x14ac:dyDescent="0.25">
      <c r="C22" s="117" t="str">
        <f>'Gemensamma Tjänster'!S2</f>
        <v>Pascal</v>
      </c>
      <c r="D22" s="124">
        <f>'Gemensamma Tjänster'!S28</f>
        <v>59772.828971340365</v>
      </c>
      <c r="E22" s="125"/>
      <c r="F22" s="103" t="str">
        <f>'Gemensamma Tjänster'!S31</f>
        <v>Kvartal förskott</v>
      </c>
      <c r="G22" s="125"/>
      <c r="H22" s="103" t="str">
        <f>'Gemensamma Tjänster'!S32</f>
        <v>Dec,Mar,Jun,Sep</v>
      </c>
      <c r="I22" s="125"/>
      <c r="J22" s="126" t="str">
        <f>'Gemensamma Tjänster'!S33</f>
        <v xml:space="preserve"> -</v>
      </c>
    </row>
    <row r="23" spans="3:10" ht="16.5" hidden="1" customHeight="1" outlineLevel="1" x14ac:dyDescent="0.25">
      <c r="C23" s="117" t="str">
        <f>'Gemensamma Tjänster'!T2</f>
        <v>Rikshandboken i barnhälsovård</v>
      </c>
      <c r="D23" s="124">
        <f>'Gemensamma Tjänster'!T28</f>
        <v>275495.30299032875</v>
      </c>
      <c r="E23" s="125"/>
      <c r="F23" s="103" t="str">
        <f>'Gemensamma Tjänster'!T31</f>
        <v>Kvartal förskott</v>
      </c>
      <c r="G23" s="125"/>
      <c r="H23" s="103" t="str">
        <f>'Gemensamma Tjänster'!T32</f>
        <v>Dec,Mar,Jun,Sep</v>
      </c>
      <c r="I23" s="125"/>
      <c r="J23" s="126" t="str">
        <f>'Gemensamma Tjänster'!T33</f>
        <v xml:space="preserve"> -</v>
      </c>
    </row>
    <row r="24" spans="3:10" ht="16.5" hidden="1" customHeight="1" outlineLevel="1" x14ac:dyDescent="0.25">
      <c r="C24" s="117" t="str">
        <f>'Gemensamma Tjänster'!U2</f>
        <v>Högkostnadsskydd</v>
      </c>
      <c r="D24" s="124">
        <f>'Gemensamma Tjänster'!U28</f>
        <v>161982.00602325497</v>
      </c>
      <c r="E24" s="125"/>
      <c r="F24" s="103" t="str">
        <f>'Gemensamma Tjänster'!U31</f>
        <v>Kvartal förskott</v>
      </c>
      <c r="G24" s="125"/>
      <c r="H24" s="103" t="str">
        <f>'Gemensamma Tjänster'!U32</f>
        <v>Dec,Mar,Jun,Sep</v>
      </c>
      <c r="I24" s="125"/>
      <c r="J24" s="126" t="str">
        <f>'Gemensamma Tjänster'!U33</f>
        <v xml:space="preserve"> -</v>
      </c>
    </row>
    <row r="25" spans="3:10" ht="16.5" hidden="1" customHeight="1" outlineLevel="1" x14ac:dyDescent="0.25">
      <c r="C25" s="117" t="str">
        <f>'Gemensamma Tjänster'!V2</f>
        <v>NKK Nationellt kliniskt kunskapsstöd</v>
      </c>
      <c r="D25" s="124">
        <f>'Gemensamma Tjänster'!V28</f>
        <v>849776.06786811224</v>
      </c>
      <c r="E25" s="125"/>
      <c r="F25" s="103" t="str">
        <f>'Gemensamma Tjänster'!V31</f>
        <v>Kvartal förskott</v>
      </c>
      <c r="G25" s="125"/>
      <c r="H25" s="103" t="str">
        <f>'Gemensamma Tjänster'!V32</f>
        <v>Dec,Mar,Jun,Sep</v>
      </c>
      <c r="I25" s="125"/>
      <c r="J25" s="126">
        <f>'Gemensamma Tjänster'!V33</f>
        <v>0</v>
      </c>
    </row>
    <row r="26" spans="3:10" ht="16.5" hidden="1" customHeight="1" outlineLevel="1" x14ac:dyDescent="0.25">
      <c r="C26" s="117" t="str">
        <f>'Gemensamma Tjänster'!W2</f>
        <v>Svenska informationstjänster för läkemedel (Sil)</v>
      </c>
      <c r="D26" s="124">
        <f>'Gemensamma Tjänster'!W28</f>
        <v>1163826.0257894942</v>
      </c>
      <c r="E26" s="125"/>
      <c r="F26" s="103" t="str">
        <f>'Gemensamma Tjänster'!W31</f>
        <v>Kvartal förskott</v>
      </c>
      <c r="G26" s="125"/>
      <c r="H26" s="103" t="str">
        <f>'Gemensamma Tjänster'!W32</f>
        <v>Dec,Mar,Jun,Sep</v>
      </c>
      <c r="I26" s="125"/>
      <c r="J26" s="126" t="str">
        <f>'Gemensamma Tjänster'!W33</f>
        <v xml:space="preserve"> -</v>
      </c>
    </row>
    <row r="27" spans="3:10" ht="16.5" hidden="1" customHeight="1" outlineLevel="1" x14ac:dyDescent="0.25">
      <c r="C27" s="117" t="str">
        <f>'Gemensamma Tjänster'!X2</f>
        <v>UMO (Youmo)</v>
      </c>
      <c r="D27" s="124">
        <f>'Gemensamma Tjänster'!X28</f>
        <v>558544.171028374</v>
      </c>
      <c r="E27" s="125"/>
      <c r="F27" s="103" t="str">
        <f>'Gemensamma Tjänster'!X31</f>
        <v>Kvartal förskott</v>
      </c>
      <c r="G27" s="125"/>
      <c r="H27" s="103" t="str">
        <f>'Gemensamma Tjänster'!X32</f>
        <v>Dec,Mar,Jun,Sep</v>
      </c>
      <c r="I27" s="125"/>
      <c r="J27" s="126" t="str">
        <f>'Gemensamma Tjänster'!X33</f>
        <v xml:space="preserve"> -</v>
      </c>
    </row>
    <row r="28" spans="3:10" ht="16.5" hidden="1" customHeight="1" outlineLevel="1" x14ac:dyDescent="0.25">
      <c r="C28" s="117" t="str">
        <f>'Gemensamma Tjänster'!Y2</f>
        <v>Vårdhandboken</v>
      </c>
      <c r="D28" s="124">
        <f>'Gemensamma Tjänster'!Y28</f>
        <v>265450.11058312235</v>
      </c>
      <c r="E28" s="125"/>
      <c r="F28" s="103" t="str">
        <f>'Gemensamma Tjänster'!Y31</f>
        <v>Kvartal förskott</v>
      </c>
      <c r="G28" s="125"/>
      <c r="H28" s="103" t="str">
        <f>'Gemensamma Tjänster'!Y32</f>
        <v>Dec,Mar,Jun,Sep</v>
      </c>
      <c r="I28" s="125"/>
      <c r="J28" s="126" t="str">
        <f>'Gemensamma Tjänster'!Y33</f>
        <v xml:space="preserve"> -</v>
      </c>
    </row>
    <row r="29" spans="3:10" ht="16.5" hidden="1" customHeight="1" outlineLevel="1" x14ac:dyDescent="0.25">
      <c r="C29" s="117" t="str">
        <f>'Gemensamma Tjänster'!Z2</f>
        <v>Rådgivnings-stöd webb</v>
      </c>
      <c r="D29" s="124">
        <f>'Gemensamma Tjänster'!Z28</f>
        <v>215119.23792142767</v>
      </c>
      <c r="E29" s="125"/>
      <c r="F29" s="103" t="str">
        <f>'Gemensamma Tjänster'!Z31</f>
        <v>Kvartal förskott</v>
      </c>
      <c r="G29" s="125"/>
      <c r="H29" s="103" t="str">
        <f>'Gemensamma Tjänster'!Z32</f>
        <v>Dec,Mar,Jun,Sep</v>
      </c>
      <c r="I29" s="125"/>
      <c r="J29" s="126" t="str">
        <f>'Gemensamma Tjänster'!Z33</f>
        <v xml:space="preserve"> -</v>
      </c>
    </row>
    <row r="30" spans="3:10" ht="16.5" hidden="1" customHeight="1" outlineLevel="1" x14ac:dyDescent="0.25">
      <c r="C30" s="117" t="str">
        <f>'Gemensamma Tjänster'!AA2</f>
        <v>Plattformen för stöd och behandling</v>
      </c>
      <c r="D30" s="124">
        <f>'Gemensamma Tjänster'!AA28</f>
        <v>939710.70171748742</v>
      </c>
      <c r="E30" s="125"/>
      <c r="F30" s="103" t="str">
        <f>'Gemensamma Tjänster'!AA31</f>
        <v>Kvartal förskott</v>
      </c>
      <c r="G30" s="125"/>
      <c r="H30" s="103" t="str">
        <f>'Gemensamma Tjänster'!AA32</f>
        <v>Dec,Mar,Jun,Sep</v>
      </c>
      <c r="I30" s="125"/>
      <c r="J30" s="126" t="str">
        <f>'Gemensamma Tjänster'!AA33</f>
        <v xml:space="preserve"> -</v>
      </c>
    </row>
    <row r="31" spans="3:10" ht="16.5" hidden="1" customHeight="1" outlineLevel="1" x14ac:dyDescent="0.25">
      <c r="C31" s="117" t="str">
        <f>'Gemensamma Tjänster'!AB2</f>
        <v>Utomläns- fakturering</v>
      </c>
      <c r="D31" s="124">
        <f>'Gemensamma Tjänster'!AB28</f>
        <v>119834.16216325323</v>
      </c>
      <c r="E31" s="125"/>
      <c r="F31" s="103" t="str">
        <f>'Gemensamma Tjänster'!AB31</f>
        <v>Kvartal förskott</v>
      </c>
      <c r="G31" s="125"/>
      <c r="H31" s="103" t="str">
        <f>'Gemensamma Tjänster'!AB32</f>
        <v>Dec,Mar,Jun,Sep</v>
      </c>
      <c r="I31" s="125"/>
      <c r="J31" s="126" t="str">
        <f>'Gemensamma Tjänster'!AB33</f>
        <v xml:space="preserve"> -</v>
      </c>
    </row>
    <row r="32" spans="3:10" ht="16.5" hidden="1" customHeight="1" outlineLevel="1" x14ac:dyDescent="0.25">
      <c r="C32" s="117" t="str">
        <f>'Gemensamma Tjänster'!AC2</f>
        <v>Gemensam infrastruktur</v>
      </c>
      <c r="D32" s="124">
        <f>'Gemensamma Tjänster'!AC28</f>
        <v>2092809.6160329676</v>
      </c>
      <c r="E32" s="125"/>
      <c r="F32" s="103" t="str">
        <f>'Gemensamma Tjänster'!AC31</f>
        <v>Kvartal förskott</v>
      </c>
      <c r="G32" s="125"/>
      <c r="H32" s="103" t="str">
        <f>'Gemensamma Tjänster'!AC32</f>
        <v>Dec,Mar,Jun,Sep</v>
      </c>
      <c r="I32" s="125"/>
      <c r="J32" s="126" t="str">
        <f>'Gemensamma Tjänster'!AC33</f>
        <v xml:space="preserve"> -</v>
      </c>
    </row>
    <row r="33" spans="3:10" ht="16.5" hidden="1" customHeight="1" outlineLevel="1" x14ac:dyDescent="0.25">
      <c r="C33" s="117" t="str">
        <f>'Gemensamma Tjänster'!AD2</f>
        <v>Gemensam arkitektur</v>
      </c>
      <c r="D33" s="124">
        <f>'Gemensamma Tjänster'!AD28</f>
        <v>605517.90366886137</v>
      </c>
      <c r="E33" s="125"/>
      <c r="F33" s="103" t="str">
        <f>'Gemensamma Tjänster'!AD31</f>
        <v>Kvartal förskott</v>
      </c>
      <c r="G33" s="125"/>
      <c r="H33" s="103" t="str">
        <f>'Gemensamma Tjänster'!AD32</f>
        <v>Dec,Mar,Jun,Sep</v>
      </c>
      <c r="I33" s="125"/>
      <c r="J33" s="126" t="str">
        <f>'Gemensamma Tjänster'!AD33</f>
        <v xml:space="preserve"> -</v>
      </c>
    </row>
    <row r="34" spans="3:10" ht="16.5" hidden="1" customHeight="1" outlineLevel="1" x14ac:dyDescent="0.25">
      <c r="C34" s="117" t="str">
        <f>'Gemensamma Tjänster'!AE2</f>
        <v>1177 Listning</v>
      </c>
      <c r="D34" s="124">
        <f>'Gemensamma Tjänster'!AE28</f>
        <v>94760.522629860789</v>
      </c>
      <c r="E34" s="125"/>
      <c r="F34" s="103" t="str">
        <f>'Gemensamma Tjänster'!AE31</f>
        <v>Kvartal förskott</v>
      </c>
      <c r="G34" s="125"/>
      <c r="H34" s="103" t="str">
        <f>'Gemensamma Tjänster'!AE32</f>
        <v>Dec,Mar,Jun,Sep</v>
      </c>
      <c r="I34" s="125"/>
      <c r="J34" s="126" t="str">
        <f>'Gemensamma Tjänster'!AE33</f>
        <v xml:space="preserve"> -</v>
      </c>
    </row>
    <row r="35" spans="3:10" ht="16.5" hidden="1" customHeight="1" outlineLevel="1" x14ac:dyDescent="0.25">
      <c r="C35" s="117" t="str">
        <f>'Gemensamma Tjänster'!AF2</f>
        <v>IAM IDP Gemensam del</v>
      </c>
      <c r="D35" s="124">
        <f>'Gemensamma Tjänster'!AF28</f>
        <v>219577.9395120937</v>
      </c>
      <c r="E35" s="125"/>
      <c r="F35" s="103" t="str">
        <f>'Gemensamma Tjänster'!AF31</f>
        <v>Kvartal förskott</v>
      </c>
      <c r="G35" s="125"/>
      <c r="H35" s="103" t="str">
        <f>'Gemensamma Tjänster'!AF32</f>
        <v>Dec,Mar,Jun,Sep</v>
      </c>
      <c r="I35" s="125"/>
      <c r="J35" s="126">
        <f>'Gemensamma Tjänster'!AF33</f>
        <v>0</v>
      </c>
    </row>
    <row r="36" spans="3:10" ht="16.5" hidden="1" customHeight="1" outlineLevel="1" x14ac:dyDescent="0.25">
      <c r="C36" s="117">
        <f>'Gemensamma Tjänster'!AG2</f>
        <v>0</v>
      </c>
      <c r="D36" s="124">
        <f>'Gemensamma Tjänster'!AG28</f>
        <v>0</v>
      </c>
      <c r="E36" s="125"/>
      <c r="F36" s="103">
        <f>'Gemensamma Tjänster'!AG31</f>
        <v>0</v>
      </c>
      <c r="G36" s="125"/>
      <c r="H36" s="103">
        <f>'Gemensamma Tjänster'!AG32</f>
        <v>0</v>
      </c>
      <c r="I36" s="125"/>
      <c r="J36" s="126">
        <f>'Gemensamma Tjänster'!AG33</f>
        <v>0</v>
      </c>
    </row>
    <row r="37" spans="3:10" ht="16.5" hidden="1" customHeight="1" outlineLevel="1" x14ac:dyDescent="0.25">
      <c r="C37" s="117">
        <f>'Gemensamma Tjänster'!AH2</f>
        <v>0</v>
      </c>
      <c r="D37" s="124">
        <f>'Gemensamma Tjänster'!AH28</f>
        <v>0</v>
      </c>
      <c r="E37" s="125"/>
      <c r="F37" s="103">
        <f>'Gemensamma Tjänster'!AH31</f>
        <v>0</v>
      </c>
      <c r="G37" s="125"/>
      <c r="H37" s="103">
        <f>'Gemensamma Tjänster'!AH32</f>
        <v>0</v>
      </c>
      <c r="I37" s="125"/>
      <c r="J37" s="126">
        <f>'Gemensamma Tjänster'!AH33</f>
        <v>0</v>
      </c>
    </row>
    <row r="38" spans="3:10" ht="16.5" hidden="1" customHeight="1" outlineLevel="1" x14ac:dyDescent="0.25">
      <c r="C38" s="117">
        <f>'Gemensamma Tjänster'!AI2</f>
        <v>0</v>
      </c>
      <c r="D38" s="124">
        <f>'Gemensamma Tjänster'!AI28</f>
        <v>0</v>
      </c>
      <c r="E38" s="125"/>
      <c r="F38" s="103">
        <f>'Gemensamma Tjänster'!AI31</f>
        <v>0</v>
      </c>
      <c r="G38" s="125"/>
      <c r="H38" s="103">
        <f>'Gemensamma Tjänster'!AI32</f>
        <v>0</v>
      </c>
      <c r="I38" s="125"/>
      <c r="J38" s="126">
        <f>'Gemensamma Tjänster'!AI33</f>
        <v>0</v>
      </c>
    </row>
    <row r="39" spans="3:10" ht="16.5" hidden="1" customHeight="1" outlineLevel="1" x14ac:dyDescent="0.25">
      <c r="C39" s="117">
        <f>'Gemensamma Tjänster'!AJ2</f>
        <v>0</v>
      </c>
      <c r="D39" s="124">
        <f>'Gemensamma Tjänster'!AJ28</f>
        <v>0</v>
      </c>
      <c r="E39" s="125"/>
      <c r="F39" s="103">
        <f>'Gemensamma Tjänster'!AJ31</f>
        <v>0</v>
      </c>
      <c r="G39" s="125"/>
      <c r="H39" s="103">
        <f>'Gemensamma Tjänster'!AJ32</f>
        <v>0</v>
      </c>
      <c r="I39" s="125"/>
      <c r="J39" s="126">
        <f>'Gemensamma Tjänster'!AJ33</f>
        <v>0</v>
      </c>
    </row>
    <row r="40" spans="3:10" ht="16.5" hidden="1" customHeight="1" outlineLevel="1" x14ac:dyDescent="0.25">
      <c r="C40" s="117">
        <f>'Gemensamma Tjänster'!AK2</f>
        <v>0</v>
      </c>
      <c r="D40" s="124">
        <f>'Gemensamma Tjänster'!AK28</f>
        <v>0</v>
      </c>
      <c r="E40" s="125"/>
      <c r="F40" s="103">
        <f>'Gemensamma Tjänster'!AK31</f>
        <v>0</v>
      </c>
      <c r="G40" s="125"/>
      <c r="H40" s="103">
        <f>'Gemensamma Tjänster'!AK32</f>
        <v>0</v>
      </c>
      <c r="I40" s="125"/>
      <c r="J40" s="126">
        <f>'Gemensamma Tjänster'!AK33</f>
        <v>0</v>
      </c>
    </row>
    <row r="41" spans="3:10" ht="16.5" hidden="1" customHeight="1" outlineLevel="1" x14ac:dyDescent="0.25">
      <c r="C41" s="117">
        <f>'Gemensamma Tjänster'!AL2</f>
        <v>0</v>
      </c>
      <c r="D41" s="124">
        <f>'Gemensamma Tjänster'!AL28</f>
        <v>0</v>
      </c>
      <c r="E41" s="125"/>
      <c r="F41" s="103">
        <f>'Gemensamma Tjänster'!AL31</f>
        <v>0</v>
      </c>
      <c r="G41" s="125"/>
      <c r="H41" s="103">
        <f>'Gemensamma Tjänster'!AL32</f>
        <v>0</v>
      </c>
      <c r="I41" s="125"/>
      <c r="J41" s="126">
        <f>'Gemensamma Tjänster'!AL33</f>
        <v>0</v>
      </c>
    </row>
    <row r="42" spans="3:10" ht="16.5" hidden="1" customHeight="1" outlineLevel="1" x14ac:dyDescent="0.25">
      <c r="C42" s="117">
        <f>'Gemensamma Tjänster'!AM2</f>
        <v>0</v>
      </c>
      <c r="D42" s="124">
        <f>'Gemensamma Tjänster'!AM28</f>
        <v>0</v>
      </c>
      <c r="E42" s="125"/>
      <c r="F42" s="103">
        <f>'Gemensamma Tjänster'!AM31</f>
        <v>0</v>
      </c>
      <c r="G42" s="125"/>
      <c r="H42" s="103">
        <f>'Gemensamma Tjänster'!AM32</f>
        <v>0</v>
      </c>
      <c r="I42" s="125"/>
      <c r="J42" s="126">
        <f>'Gemensamma Tjänster'!AM33</f>
        <v>0</v>
      </c>
    </row>
    <row r="43" spans="3:10" ht="16.5" hidden="1" customHeight="1" outlineLevel="1" x14ac:dyDescent="0.25">
      <c r="C43" s="117">
        <f>'Gemensamma Tjänster'!AN2</f>
        <v>0</v>
      </c>
      <c r="D43" s="124">
        <f>'Gemensamma Tjänster'!AN28</f>
        <v>0</v>
      </c>
      <c r="E43" s="125"/>
      <c r="F43" s="103">
        <f>'Gemensamma Tjänster'!AN31</f>
        <v>0</v>
      </c>
      <c r="G43" s="125"/>
      <c r="H43" s="103">
        <f>'Gemensamma Tjänster'!AN32</f>
        <v>0</v>
      </c>
      <c r="I43" s="125"/>
      <c r="J43" s="126">
        <f>'Gemensamma Tjänster'!AN33</f>
        <v>0</v>
      </c>
    </row>
    <row r="44" spans="3:10" ht="16.5" hidden="1" customHeight="1" outlineLevel="1" x14ac:dyDescent="0.25">
      <c r="C44" s="117">
        <f>'Gemensamma Tjänster'!AO2</f>
        <v>0</v>
      </c>
      <c r="D44" s="124">
        <f>'Gemensamma Tjänster'!AO28</f>
        <v>0</v>
      </c>
      <c r="E44" s="125"/>
      <c r="F44" s="103">
        <f>'Gemensamma Tjänster'!AO31</f>
        <v>0</v>
      </c>
      <c r="G44" s="125"/>
      <c r="H44" s="103">
        <f>'Gemensamma Tjänster'!AO32</f>
        <v>0</v>
      </c>
      <c r="I44" s="125"/>
      <c r="J44" s="126">
        <f>'Gemensamma Tjänster'!AO33</f>
        <v>0</v>
      </c>
    </row>
    <row r="45" spans="3:10" ht="16.5" hidden="1" customHeight="1" outlineLevel="1" x14ac:dyDescent="0.25">
      <c r="C45" s="117">
        <f>'Gemensamma Tjänster'!AP2</f>
        <v>0</v>
      </c>
      <c r="D45" s="124">
        <f>'Gemensamma Tjänster'!AP28</f>
        <v>0</v>
      </c>
      <c r="E45" s="125"/>
      <c r="F45" s="103">
        <f>'Gemensamma Tjänster'!AP31</f>
        <v>0</v>
      </c>
      <c r="G45" s="125"/>
      <c r="H45" s="103">
        <f>'Gemensamma Tjänster'!AP32</f>
        <v>0</v>
      </c>
      <c r="I45" s="125"/>
      <c r="J45" s="126">
        <f>'Gemensamma Tjänster'!AP33</f>
        <v>0</v>
      </c>
    </row>
    <row r="46" spans="3:10" ht="16.5" hidden="1" customHeight="1" outlineLevel="1" x14ac:dyDescent="0.25">
      <c r="C46" s="117">
        <f>'Gemensamma Tjänster'!AQ2</f>
        <v>0</v>
      </c>
      <c r="D46" s="124">
        <f>'Gemensamma Tjänster'!AQ28</f>
        <v>0</v>
      </c>
      <c r="E46" s="125"/>
      <c r="F46" s="103">
        <f>'Gemensamma Tjänster'!AQ31</f>
        <v>0</v>
      </c>
      <c r="G46" s="125"/>
      <c r="H46" s="103">
        <f>'Gemensamma Tjänster'!AQ32</f>
        <v>0</v>
      </c>
      <c r="I46" s="125"/>
      <c r="J46" s="126">
        <f>'Gemensamma Tjänster'!AQ33</f>
        <v>0</v>
      </c>
    </row>
    <row r="47" spans="3:10" ht="16.5" hidden="1" customHeight="1" outlineLevel="1" x14ac:dyDescent="0.25">
      <c r="C47" s="117">
        <f>'Gemensamma Tjänster'!AR2</f>
        <v>0</v>
      </c>
      <c r="D47" s="124">
        <f>'Gemensamma Tjänster'!AR28</f>
        <v>0</v>
      </c>
      <c r="E47" s="125"/>
      <c r="F47" s="103">
        <f>'Gemensamma Tjänster'!AR31</f>
        <v>0</v>
      </c>
      <c r="G47" s="125"/>
      <c r="H47" s="103">
        <f>'Gemensamma Tjänster'!AR32</f>
        <v>0</v>
      </c>
      <c r="I47" s="125"/>
      <c r="J47" s="126">
        <f>'Gemensamma Tjänster'!AR33</f>
        <v>0</v>
      </c>
    </row>
    <row r="48" spans="3:10" ht="16.5" hidden="1" customHeight="1" outlineLevel="1" x14ac:dyDescent="0.25">
      <c r="C48" s="117">
        <f>'Gemensamma Tjänster'!AS2</f>
        <v>0</v>
      </c>
      <c r="D48" s="124">
        <f>'Gemensamma Tjänster'!AS28</f>
        <v>0</v>
      </c>
      <c r="E48" s="125"/>
      <c r="F48" s="103">
        <f>'Gemensamma Tjänster'!AS31</f>
        <v>0</v>
      </c>
      <c r="G48" s="125"/>
      <c r="H48" s="103">
        <f>'Gemensamma Tjänster'!AS32</f>
        <v>0</v>
      </c>
      <c r="I48" s="125"/>
      <c r="J48" s="126">
        <f>'Gemensamma Tjänster'!AS33</f>
        <v>0</v>
      </c>
    </row>
    <row r="49" spans="3:10" ht="16.5" hidden="1" customHeight="1" outlineLevel="1" x14ac:dyDescent="0.25">
      <c r="C49" s="117">
        <f>'Gemensamma Tjänster'!AT2</f>
        <v>0</v>
      </c>
      <c r="D49" s="124">
        <f>'Gemensamma Tjänster'!AT28</f>
        <v>0</v>
      </c>
      <c r="E49" s="125"/>
      <c r="F49" s="103">
        <f>'Gemensamma Tjänster'!AT31</f>
        <v>0</v>
      </c>
      <c r="G49" s="125"/>
      <c r="H49" s="103">
        <f>'Gemensamma Tjänster'!AT32</f>
        <v>0</v>
      </c>
      <c r="I49" s="125"/>
      <c r="J49" s="126">
        <f>'Gemensamma Tjänster'!AT33</f>
        <v>0</v>
      </c>
    </row>
    <row r="50" spans="3:10" ht="16.5" hidden="1" customHeight="1" outlineLevel="1" x14ac:dyDescent="0.25">
      <c r="C50" s="117">
        <f>'Gemensamma Tjänster'!AU2</f>
        <v>0</v>
      </c>
      <c r="D50" s="124">
        <f>'Gemensamma Tjänster'!AU28</f>
        <v>0</v>
      </c>
      <c r="E50" s="125"/>
      <c r="F50" s="103">
        <f>'Gemensamma Tjänster'!AU31</f>
        <v>0</v>
      </c>
      <c r="G50" s="125"/>
      <c r="H50" s="103">
        <f>'Gemensamma Tjänster'!AU32</f>
        <v>0</v>
      </c>
      <c r="I50" s="125"/>
      <c r="J50" s="126">
        <f>'Gemensamma Tjänster'!AU33</f>
        <v>0</v>
      </c>
    </row>
    <row r="51" spans="3:10" ht="16.5" hidden="1" customHeight="1" outlineLevel="1" x14ac:dyDescent="0.25">
      <c r="C51" s="117">
        <f>'Gemensamma Tjänster'!AV2</f>
        <v>0</v>
      </c>
      <c r="D51" s="124">
        <f>'Gemensamma Tjänster'!AV28</f>
        <v>0</v>
      </c>
      <c r="E51" s="125"/>
      <c r="F51" s="103">
        <f>'Gemensamma Tjänster'!AV31</f>
        <v>0</v>
      </c>
      <c r="G51" s="125"/>
      <c r="H51" s="103">
        <f>'Gemensamma Tjänster'!AV32</f>
        <v>0</v>
      </c>
      <c r="I51" s="125"/>
      <c r="J51" s="126">
        <f>'Gemensamma Tjänster'!AV33</f>
        <v>0</v>
      </c>
    </row>
    <row r="52" spans="3:10" ht="16.5" hidden="1" customHeight="1" outlineLevel="1" x14ac:dyDescent="0.25">
      <c r="C52" s="117">
        <f>'Gemensamma Tjänster'!AW2</f>
        <v>0</v>
      </c>
      <c r="D52" s="124">
        <f>'Gemensamma Tjänster'!AW28</f>
        <v>0</v>
      </c>
      <c r="E52" s="125"/>
      <c r="F52" s="103">
        <f>'Gemensamma Tjänster'!AW31</f>
        <v>0</v>
      </c>
      <c r="G52" s="125"/>
      <c r="H52" s="103">
        <f>'Gemensamma Tjänster'!AW32</f>
        <v>0</v>
      </c>
      <c r="I52" s="125"/>
      <c r="J52" s="126">
        <f>'Gemensamma Tjänster'!AW33</f>
        <v>0</v>
      </c>
    </row>
    <row r="53" spans="3:10" ht="16.5" hidden="1" customHeight="1" outlineLevel="1" x14ac:dyDescent="0.25">
      <c r="C53" s="117">
        <f>'Gemensamma Tjänster'!AX2</f>
        <v>0</v>
      </c>
      <c r="D53" s="124">
        <f>'Gemensamma Tjänster'!AX28</f>
        <v>0</v>
      </c>
      <c r="E53" s="125"/>
      <c r="F53" s="103">
        <f>'Gemensamma Tjänster'!AX31</f>
        <v>0</v>
      </c>
      <c r="G53" s="125"/>
      <c r="H53" s="103">
        <f>'Gemensamma Tjänster'!AX32</f>
        <v>0</v>
      </c>
      <c r="I53" s="125"/>
      <c r="J53" s="126">
        <f>'Gemensamma Tjänster'!AX33</f>
        <v>0</v>
      </c>
    </row>
    <row r="54" spans="3:10" ht="16.5" hidden="1" customHeight="1" outlineLevel="1" x14ac:dyDescent="0.25">
      <c r="C54" s="117">
        <f>'Gemensamma Tjänster'!AY2</f>
        <v>0</v>
      </c>
      <c r="D54" s="124">
        <f>'Gemensamma Tjänster'!AY28</f>
        <v>0</v>
      </c>
      <c r="E54" s="125"/>
      <c r="F54" s="103">
        <f>'Gemensamma Tjänster'!AY31</f>
        <v>0</v>
      </c>
      <c r="G54" s="125"/>
      <c r="H54" s="103">
        <f>'Gemensamma Tjänster'!AY32</f>
        <v>0</v>
      </c>
      <c r="I54" s="125"/>
      <c r="J54" s="126">
        <f>'Gemensamma Tjänster'!AY33</f>
        <v>0</v>
      </c>
    </row>
    <row r="55" spans="3:10" ht="16.5" hidden="1" customHeight="1" outlineLevel="1" thickBot="1" x14ac:dyDescent="0.3">
      <c r="C55" s="127">
        <f>'Gemensamma Tjänster'!AZ2</f>
        <v>0</v>
      </c>
      <c r="D55" s="128">
        <f>'Gemensamma Tjänster'!AZ28</f>
        <v>0</v>
      </c>
      <c r="E55" s="129"/>
      <c r="F55" s="104">
        <f>'Gemensamma Tjänster'!AZ31</f>
        <v>0</v>
      </c>
      <c r="G55" s="129"/>
      <c r="H55" s="104">
        <f>'Gemensamma Tjänster'!AZ32</f>
        <v>0</v>
      </c>
      <c r="I55" s="129"/>
      <c r="J55" s="130">
        <f>'Gemensamma Tjänster'!AZ33</f>
        <v>0</v>
      </c>
    </row>
    <row r="56" spans="3:10" hidden="1" outlineLevel="1" x14ac:dyDescent="0.25">
      <c r="C56" s="125"/>
      <c r="D56" s="124"/>
      <c r="E56" s="125"/>
      <c r="F56" s="125"/>
      <c r="G56" s="125"/>
      <c r="H56" s="125"/>
      <c r="I56" s="125"/>
      <c r="J56" s="125"/>
    </row>
    <row r="57" spans="3:10" hidden="1" outlineLevel="1" x14ac:dyDescent="0.25">
      <c r="C57" s="125"/>
      <c r="D57" s="124"/>
      <c r="E57" s="125"/>
      <c r="F57" s="125"/>
      <c r="G57" s="125"/>
      <c r="H57" s="125"/>
      <c r="I57" s="125"/>
      <c r="J57" s="125"/>
    </row>
    <row r="58" spans="3:10" ht="15.75" collapsed="1" thickBot="1" x14ac:dyDescent="0.3">
      <c r="C58" s="131"/>
      <c r="D58" s="132"/>
      <c r="E58" s="131"/>
      <c r="F58" s="131"/>
      <c r="G58" s="131"/>
      <c r="H58" s="131"/>
      <c r="I58" s="131"/>
      <c r="J58" s="131"/>
    </row>
    <row r="59" spans="3:10" ht="21" x14ac:dyDescent="0.25">
      <c r="C59" s="118" t="s">
        <v>35</v>
      </c>
      <c r="D59" s="119">
        <f>SUM(D60:D90)</f>
        <v>2300896.5214378801</v>
      </c>
      <c r="E59" s="120"/>
      <c r="F59" s="120" t="s">
        <v>43</v>
      </c>
      <c r="G59" s="120"/>
      <c r="H59" s="120"/>
      <c r="I59" s="120"/>
      <c r="J59" s="133"/>
    </row>
    <row r="60" spans="3:10" hidden="1" outlineLevel="1" x14ac:dyDescent="0.25">
      <c r="C60" s="117" t="str">
        <f>'Valbara Tjänster'!F1</f>
        <v>Händelseanalys (Nitha)</v>
      </c>
      <c r="D60" s="124">
        <f>'Valbara Tjänster'!F24</f>
        <v>145736.34539999999</v>
      </c>
      <c r="E60" s="125"/>
      <c r="F60" s="125" t="str">
        <f>'Valbara Tjänster'!F27</f>
        <v>Kvartal förskott</v>
      </c>
      <c r="G60" s="125"/>
      <c r="H60" s="125" t="str">
        <f>'Valbara Tjänster'!F28</f>
        <v>Dec,Mar,Jun,Sep</v>
      </c>
      <c r="I60" s="125"/>
      <c r="J60" s="126" t="str">
        <f>'Valbara Tjänster'!F29</f>
        <v>N/A</v>
      </c>
    </row>
    <row r="61" spans="3:10" ht="30" hidden="1" outlineLevel="1" x14ac:dyDescent="0.25">
      <c r="C61" s="117" t="str">
        <f>'Valbara Tjänster'!J1</f>
        <v>IAM IdP
(egna anslutningar)</v>
      </c>
      <c r="D61" s="124">
        <f>'Valbara Tjänster'!J24</f>
        <v>41320.199999999997</v>
      </c>
      <c r="E61" s="125"/>
      <c r="F61" s="125" t="str">
        <f>'Valbara Tjänster'!J27</f>
        <v>Kvartal förskott</v>
      </c>
      <c r="G61" s="125"/>
      <c r="H61" s="125" t="str">
        <f>'Valbara Tjänster'!J28</f>
        <v>Dec,Mar,Jun,Sep</v>
      </c>
      <c r="I61" s="125"/>
      <c r="J61" s="126" t="str">
        <f>'Valbara Tjänster'!J29</f>
        <v>N/A</v>
      </c>
    </row>
    <row r="62" spans="3:10" hidden="1" outlineLevel="1" x14ac:dyDescent="0.25">
      <c r="C62" s="117" t="str">
        <f>'Valbara Tjänster'!N1</f>
        <v>Säkerhets-tjänster Logg, spärr &amp; samtycke</v>
      </c>
      <c r="D62" s="124">
        <f>'Valbara Tjänster'!N24</f>
        <v>41320.199999999997</v>
      </c>
      <c r="E62" s="125"/>
      <c r="F62" s="125" t="str">
        <f>'Valbara Tjänster'!N27</f>
        <v>Kvartal förskott</v>
      </c>
      <c r="G62" s="125"/>
      <c r="H62" s="125" t="str">
        <f>'Valbara Tjänster'!N28</f>
        <v>Dec,Mar,Jun,Sep</v>
      </c>
      <c r="I62" s="125"/>
      <c r="J62" s="126" t="str">
        <f>'Valbara Tjänster'!N29</f>
        <v>N/A</v>
      </c>
    </row>
    <row r="63" spans="3:10" hidden="1" outlineLevel="1" x14ac:dyDescent="0.25">
      <c r="C63" s="117" t="str">
        <f>'Valbara Tjänster'!R1</f>
        <v>IAM Autentisering (egna anslutningar)</v>
      </c>
      <c r="D63" s="124">
        <f>'Valbara Tjänster'!R24</f>
        <v>0</v>
      </c>
      <c r="E63" s="125"/>
      <c r="F63" s="125" t="str">
        <f>'Valbara Tjänster'!R27</f>
        <v>Kvartal förskott</v>
      </c>
      <c r="G63" s="125"/>
      <c r="H63" s="125" t="str">
        <f>'Valbara Tjänster'!R28</f>
        <v>Dec,Mar,Jun,Sep</v>
      </c>
      <c r="I63" s="125"/>
      <c r="J63" s="126" t="str">
        <f>'Valbara Tjänster'!R29</f>
        <v>N/A</v>
      </c>
    </row>
    <row r="64" spans="3:10" hidden="1" outlineLevel="1" x14ac:dyDescent="0.25">
      <c r="C64" s="117" t="str">
        <f>'Valbara Tjänster'!V1</f>
        <v>Personuppgifts- tjänst</v>
      </c>
      <c r="D64" s="124">
        <f>'Valbara Tjänster'!V24</f>
        <v>0</v>
      </c>
      <c r="E64" s="125"/>
      <c r="F64" s="125" t="str">
        <f>'Valbara Tjänster'!V27</f>
        <v>Kvartal förskott</v>
      </c>
      <c r="G64" s="125"/>
      <c r="H64" s="125" t="str">
        <f>'Valbara Tjänster'!V28</f>
        <v>Dec,Mar,Jun,Sep</v>
      </c>
      <c r="I64" s="125"/>
      <c r="J64" s="126" t="str">
        <f>'Valbara Tjänster'!V29</f>
        <v>N/A</v>
      </c>
    </row>
    <row r="65" spans="3:10" ht="45" hidden="1" outlineLevel="1" x14ac:dyDescent="0.25">
      <c r="C65" s="117" t="str">
        <f>'Valbara Tjänster'!Z1</f>
        <v xml:space="preserve">Formulär- hantering </v>
      </c>
      <c r="D65" s="124">
        <f>'Valbara Tjänster'!Z24</f>
        <v>161649.41554320001</v>
      </c>
      <c r="E65" s="125"/>
      <c r="F65" s="125" t="str">
        <f>'Valbara Tjänster'!Z27</f>
        <v>Prognos! Faktureras separat av tjänstens förvaltning. Kvartalsvis</v>
      </c>
      <c r="G65" s="125"/>
      <c r="H65" s="125" t="str">
        <f>'Valbara Tjänster'!Z28</f>
        <v>Dec,Mar,Jun,Sep</v>
      </c>
      <c r="I65" s="125"/>
      <c r="J65" s="126">
        <f>'Valbara Tjänster'!Z29</f>
        <v>2023</v>
      </c>
    </row>
    <row r="66" spans="3:10" hidden="1" outlineLevel="1" x14ac:dyDescent="0.25">
      <c r="C66" s="117" t="str">
        <f>'Valbara Tjänster'!AD1</f>
        <v xml:space="preserve">Ombudstjänsten </v>
      </c>
      <c r="D66" s="124">
        <f>'Valbara Tjänster'!AD24</f>
        <v>0</v>
      </c>
      <c r="E66" s="125"/>
      <c r="F66" s="125" t="str">
        <f>'Valbara Tjänster'!AD27</f>
        <v>Kvartal förskott</v>
      </c>
      <c r="G66" s="125"/>
      <c r="H66" s="125" t="str">
        <f>'Valbara Tjänster'!AD28</f>
        <v>Dec,Mar,Jun,Sep</v>
      </c>
      <c r="I66" s="125"/>
      <c r="J66" s="126" t="str">
        <f>'Valbara Tjänster'!AD29</f>
        <v>N/A</v>
      </c>
    </row>
    <row r="67" spans="3:10" ht="120" hidden="1" outlineLevel="1" x14ac:dyDescent="0.25">
      <c r="C67" s="117" t="str">
        <f>'Valbara Tjänster'!AH1</f>
        <v>Hjälpmedels-tjänsten abonnemang</v>
      </c>
      <c r="D67" s="124">
        <f>'Valbara Tjänster'!AH24</f>
        <v>50000</v>
      </c>
      <c r="E67" s="125"/>
      <c r="F67" s="125" t="str">
        <f>'Valbara Tjänster'!AH27</f>
        <v>Prognos! Faktureras kvartalsvis i förskott av förvaltning med volymsjusteringar i efterskott. Abonnemangspriset baseras på av kunden redovisad inköpsvolym. Tillkommer rörlig avgift enl. prislista på Inera.se</v>
      </c>
      <c r="G67" s="125"/>
      <c r="H67" s="125" t="str">
        <f>'Valbara Tjänster'!AH28</f>
        <v>Dec, Mar, Jun, Sep</v>
      </c>
      <c r="I67" s="125"/>
      <c r="J67" s="126" t="str">
        <f>'Valbara Tjänster'!AH29</f>
        <v>N/A</v>
      </c>
    </row>
    <row r="68" spans="3:10" ht="45" hidden="1" outlineLevel="1" x14ac:dyDescent="0.25">
      <c r="C68" s="117" t="str">
        <f>'Valbara Tjänster'!AL1</f>
        <v>E-klient</v>
      </c>
      <c r="D68" s="124">
        <f>'Valbara Tjänster'!AL24</f>
        <v>0</v>
      </c>
      <c r="E68" s="125"/>
      <c r="F68" s="125" t="str">
        <f>'Valbara Tjänster'!AL27</f>
        <v>Halvårsvis i efterskott av förvaltning. Volymbaserade priser</v>
      </c>
      <c r="G68" s="125"/>
      <c r="H68" s="125" t="str">
        <f>'Valbara Tjänster'!AL28</f>
        <v>Jun, Dec</v>
      </c>
      <c r="I68" s="125"/>
      <c r="J68" s="126" t="str">
        <f>'Valbara Tjänster'!AL29</f>
        <v>N/A</v>
      </c>
    </row>
    <row r="69" spans="3:10" ht="60" hidden="1" outlineLevel="1" x14ac:dyDescent="0.25">
      <c r="C69" s="117" t="str">
        <f>'Valbara Tjänster'!AP1</f>
        <v>Eira Licenser (innehåll)</v>
      </c>
      <c r="D69" s="124">
        <f>'Valbara Tjänster'!AP24</f>
        <v>1363838.1288076001</v>
      </c>
      <c r="E69" s="125"/>
      <c r="F69" s="125" t="str">
        <f>'Valbara Tjänster'!AP27</f>
        <v>Licenskostnaden fördelas solidariskt mellan landsting och regioner baserat på antal invånare.</v>
      </c>
      <c r="G69" s="125"/>
      <c r="H69" s="125" t="str">
        <f>'Valbara Tjänster'!AP28</f>
        <v>Årsvis engång i Dec</v>
      </c>
      <c r="I69" s="125"/>
      <c r="J69" s="126" t="str">
        <f>'Valbara Tjänster'!AP29</f>
        <v>N/A</v>
      </c>
    </row>
    <row r="70" spans="3:10" ht="30" hidden="1" outlineLevel="1" x14ac:dyDescent="0.25">
      <c r="C70" s="117" t="str">
        <f>'Valbara Tjänster'!AT1</f>
        <v>Informations- utlämning till kvalitetsregister</v>
      </c>
      <c r="D70" s="124">
        <f>'Valbara Tjänster'!AT24</f>
        <v>0</v>
      </c>
      <c r="E70" s="125"/>
      <c r="F70" s="125" t="str">
        <f>'Valbara Tjänster'!AT27</f>
        <v>Faktureras separat av tjänstens förvaltning</v>
      </c>
      <c r="G70" s="125"/>
      <c r="H70" s="125" t="str">
        <f>'Valbara Tjänster'!AT28</f>
        <v xml:space="preserve"> </v>
      </c>
      <c r="I70" s="125"/>
      <c r="J70" s="134" t="str">
        <f>'Valbara Tjänster'!AT29</f>
        <v>Ingen ab.fakturering</v>
      </c>
    </row>
    <row r="71" spans="3:10" hidden="1" outlineLevel="1" x14ac:dyDescent="0.25">
      <c r="C71" s="117" t="str">
        <f>'Valbara Tjänster'!AX1</f>
        <v>Säker Digital Kommunikation SDK Ny!</v>
      </c>
      <c r="D71" s="124">
        <f>'Valbara Tjänster'!AX24</f>
        <v>0</v>
      </c>
      <c r="E71" s="125"/>
      <c r="F71" s="125" t="str">
        <f>'Valbara Tjänster'!AX27</f>
        <v>Ingen abonnemangsfakt 2023</v>
      </c>
      <c r="G71" s="125"/>
      <c r="H71" s="125">
        <f>'Valbara Tjänster'!AX28</f>
        <v>0</v>
      </c>
      <c r="I71" s="125"/>
      <c r="J71" s="126">
        <f>'Valbara Tjänster'!AX29</f>
        <v>0</v>
      </c>
    </row>
    <row r="72" spans="3:10" hidden="1" outlineLevel="1" x14ac:dyDescent="0.25">
      <c r="C72" s="117" t="str">
        <f>'Valbara Tjänster'!BB1</f>
        <v>Bild i 1177 på telefon</v>
      </c>
      <c r="D72" s="124">
        <f>'Valbara Tjänster'!BB24</f>
        <v>205288.11951199998</v>
      </c>
      <c r="E72" s="125"/>
      <c r="F72" s="125" t="str">
        <f>'Valbara Tjänster'!BB27</f>
        <v>Kvartal förskott</v>
      </c>
      <c r="G72" s="125"/>
      <c r="H72" s="125" t="str">
        <f>'Valbara Tjänster'!BB28</f>
        <v>Dec,Mar,Jun,Sep</v>
      </c>
      <c r="I72" s="125"/>
      <c r="J72" s="126" t="str">
        <f>'Valbara Tjänster'!BB29</f>
        <v>N/A</v>
      </c>
    </row>
    <row r="73" spans="3:10" hidden="1" outlineLevel="1" x14ac:dyDescent="0.25">
      <c r="C73" s="117" t="str">
        <f>'Valbara Tjänster'!BF1</f>
        <v>Video i 1177 på telefon</v>
      </c>
      <c r="D73" s="124">
        <f>'Valbara Tjänster'!BF24</f>
        <v>0</v>
      </c>
      <c r="E73" s="125"/>
      <c r="F73" s="125" t="str">
        <f>'Valbara Tjänster'!BF27</f>
        <v>Kvartal förskott</v>
      </c>
      <c r="G73" s="125"/>
      <c r="H73" s="125" t="str">
        <f>'Valbara Tjänster'!BF28</f>
        <v>Dec,Mar,Jun,Sep</v>
      </c>
      <c r="I73" s="125"/>
      <c r="J73" s="126" t="str">
        <f>'Valbara Tjänster'!BF29</f>
        <v>N/A</v>
      </c>
    </row>
    <row r="74" spans="3:10" hidden="1" outlineLevel="1" x14ac:dyDescent="0.25">
      <c r="C74" s="117" t="str">
        <f>'Valbara Tjänster'!BJ1</f>
        <v>Utbudstjänsten</v>
      </c>
      <c r="D74" s="124">
        <f>'Valbara Tjänster'!BJ24</f>
        <v>197522.97960679999</v>
      </c>
      <c r="E74" s="125"/>
      <c r="F74" s="125" t="str">
        <f>'Valbara Tjänster'!BJ27</f>
        <v>Kvartal förskott</v>
      </c>
      <c r="G74" s="125"/>
      <c r="H74" s="125" t="str">
        <f>'Valbara Tjänster'!BJ28</f>
        <v>Dec,Mar,Jun,Sep</v>
      </c>
      <c r="I74" s="125"/>
      <c r="J74" s="126" t="str">
        <f>'Valbara Tjänster'!BJ29</f>
        <v>N/A</v>
      </c>
    </row>
    <row r="75" spans="3:10" hidden="1" outlineLevel="1" x14ac:dyDescent="0.25">
      <c r="C75" s="117" t="str">
        <f>'Valbara Tjänster'!BN1</f>
        <v>Statistiktjänst Organisations-statistik</v>
      </c>
      <c r="D75" s="124">
        <f>'Valbara Tjänster'!BN24</f>
        <v>0</v>
      </c>
      <c r="E75" s="125"/>
      <c r="F75" s="125" t="str">
        <f>'Valbara Tjänster'!BN27</f>
        <v>Kvartal förskott</v>
      </c>
      <c r="G75" s="125"/>
      <c r="H75" s="125" t="str">
        <f>'Valbara Tjänster'!BN28</f>
        <v>Dec,Mar,Jun,Sep</v>
      </c>
      <c r="I75" s="125"/>
      <c r="J75" s="126" t="str">
        <f>'Valbara Tjänster'!BN29</f>
        <v>N/A</v>
      </c>
    </row>
    <row r="76" spans="3:10" s="101" customFormat="1" ht="45" hidden="1" outlineLevel="1" x14ac:dyDescent="0.25">
      <c r="C76" s="117" t="str">
        <f>'Valbara Tjänster'!BR1</f>
        <v xml:space="preserve">1177 Inkorg </v>
      </c>
      <c r="D76" s="124">
        <f>'Valbara Tjänster'!BR24</f>
        <v>0</v>
      </c>
      <c r="E76" s="125"/>
      <c r="F76" s="103" t="str">
        <f>'Valbara Tjänster'!BR27</f>
        <v>Volymsbaserad. Faktureras av förvaltning kvartalsvis efterskott</v>
      </c>
      <c r="G76" s="125"/>
      <c r="H76" s="103">
        <f>'Valbara Tjänster'!BR28</f>
        <v>0</v>
      </c>
      <c r="I76" s="125"/>
      <c r="J76" s="256">
        <f>'Valbara Tjänster'!BR29</f>
        <v>0</v>
      </c>
    </row>
    <row r="77" spans="3:10" s="101" customFormat="1" hidden="1" outlineLevel="1" x14ac:dyDescent="0.25">
      <c r="C77" s="117" t="str">
        <f>'Valbara Tjänster'!BV1</f>
        <v>Svevac (prel. Avser halvår)</v>
      </c>
      <c r="D77" s="124">
        <f>'Valbara Tjänster'!BV24</f>
        <v>0</v>
      </c>
      <c r="E77" s="125"/>
      <c r="F77" s="103" t="str">
        <f>'Valbara Tjänster'!BV27</f>
        <v>Prel. Engång förskott 2023</v>
      </c>
      <c r="G77" s="125"/>
      <c r="H77" s="103" t="str">
        <f>'Valbara Tjänster'!BV28</f>
        <v>Dec,Mars</v>
      </c>
      <c r="I77" s="125"/>
      <c r="J77" s="256" t="str">
        <f>'Valbara Tjänster'!BV29</f>
        <v>Avslutas halvår 2023</v>
      </c>
    </row>
    <row r="78" spans="3:10" s="101" customFormat="1" ht="30" hidden="1" outlineLevel="1" x14ac:dyDescent="0.25">
      <c r="C78" s="117" t="str">
        <f>'Valbara Tjänster'!BZ1</f>
        <v>Digitalt möte</v>
      </c>
      <c r="D78" s="124">
        <f>'Valbara Tjänster'!BZ24</f>
        <v>0</v>
      </c>
      <c r="E78" s="125"/>
      <c r="F78" s="103" t="str">
        <f>'Valbara Tjänster'!BZ27</f>
        <v>Volym. Faktureras av förvaltning</v>
      </c>
      <c r="G78" s="125"/>
      <c r="H78" s="103">
        <f>'Valbara Tjänster'!BZ28</f>
        <v>0</v>
      </c>
      <c r="I78" s="125"/>
      <c r="J78" s="256">
        <f>'Valbara Tjänster'!BZ29</f>
        <v>0</v>
      </c>
    </row>
    <row r="79" spans="3:10" s="101" customFormat="1" hidden="1" outlineLevel="1" x14ac:dyDescent="0.25">
      <c r="C79" s="117" t="str">
        <f>'Valbara Tjänster'!CD1</f>
        <v>Video och distans Infrastruktur</v>
      </c>
      <c r="D79" s="124">
        <f>'Valbara Tjänster'!CD24</f>
        <v>94221.132568280009</v>
      </c>
      <c r="E79" s="125"/>
      <c r="F79" s="103" t="str">
        <f>'Valbara Tjänster'!CD27</f>
        <v>Kvartal förskott</v>
      </c>
      <c r="G79" s="125"/>
      <c r="H79" s="103" t="str">
        <f>'Valbara Tjänster'!CD28</f>
        <v>Dec,Mar,Jun,Sep</v>
      </c>
      <c r="I79" s="125"/>
      <c r="J79" s="256" t="str">
        <f>'Valbara Tjänster'!CD29</f>
        <v>N/A</v>
      </c>
    </row>
    <row r="80" spans="3:10" s="101" customFormat="1" hidden="1" outlineLevel="1" x14ac:dyDescent="0.25">
      <c r="C80" s="117" t="str">
        <f>'Valbara Tjänster'!CH1</f>
        <v>Video &amp; distans Flerpartsmöte</v>
      </c>
      <c r="D80" s="124">
        <f>'Valbara Tjänster'!CH24</f>
        <v>0</v>
      </c>
      <c r="E80" s="125"/>
      <c r="F80" s="103" t="str">
        <f>'Valbara Tjänster'!CH27</f>
        <v>Kvartal förskott</v>
      </c>
      <c r="G80" s="125"/>
      <c r="H80" s="103" t="str">
        <f>'Valbara Tjänster'!CH28</f>
        <v>Dec,Mar,Jun,Sep</v>
      </c>
      <c r="I80" s="125"/>
      <c r="J80" s="256" t="str">
        <f>'Valbara Tjänster'!CH29</f>
        <v>N/A</v>
      </c>
    </row>
    <row r="81" spans="3:10" s="101" customFormat="1" hidden="1" outlineLevel="1" x14ac:dyDescent="0.25">
      <c r="C81" s="117" t="str">
        <f>'Valbara Tjänster'!CL1</f>
        <v xml:space="preserve">Egen provhantering </v>
      </c>
      <c r="D81" s="124">
        <f>'Valbara Tjänster'!CL24</f>
        <v>0</v>
      </c>
      <c r="E81" s="125"/>
      <c r="F81" s="103" t="str">
        <f>'Valbara Tjänster'!CL27</f>
        <v>Kvartal förskott</v>
      </c>
      <c r="G81" s="125"/>
      <c r="H81" s="103" t="str">
        <f>'Valbara Tjänster'!CL28</f>
        <v>Dec,Mar,Jun,Sep</v>
      </c>
      <c r="I81" s="125"/>
      <c r="J81" s="256" t="str">
        <f>'Valbara Tjänster'!CL29</f>
        <v>N/A</v>
      </c>
    </row>
    <row r="82" spans="3:10" s="101" customFormat="1" hidden="1" outlineLevel="1" x14ac:dyDescent="0.25">
      <c r="C82" s="117" t="str">
        <f>'Valbara Tjänster'!CP1</f>
        <v>Symtombedöm-ning och hänvisning Förvaltning</v>
      </c>
      <c r="D82" s="124">
        <f>'Valbara Tjänster'!CP24</f>
        <v>0</v>
      </c>
      <c r="E82" s="125"/>
      <c r="F82" s="103" t="str">
        <f>'Valbara Tjänster'!CP27</f>
        <v>Pris ej fastställt</v>
      </c>
      <c r="G82" s="125"/>
      <c r="H82" s="103">
        <f>'Valbara Tjänster'!CP28</f>
        <v>0</v>
      </c>
      <c r="I82" s="125"/>
      <c r="J82" s="256">
        <f>'Valbara Tjänster'!CP29</f>
        <v>0</v>
      </c>
    </row>
    <row r="83" spans="3:10" s="101" customFormat="1" hidden="1" outlineLevel="1" x14ac:dyDescent="0.25">
      <c r="C83" s="117" t="str">
        <f>'Valbara Tjänster'!CT1</f>
        <v>Beställning läkemedelsnära produkter</v>
      </c>
      <c r="D83" s="124">
        <f>'Valbara Tjänster'!CT24</f>
        <v>0</v>
      </c>
      <c r="E83" s="125"/>
      <c r="F83" s="103" t="str">
        <f>'Valbara Tjänster'!CT27</f>
        <v>Pris ej fastställt</v>
      </c>
      <c r="G83" s="125"/>
      <c r="H83" s="103">
        <f>'Valbara Tjänster'!CT28</f>
        <v>0</v>
      </c>
      <c r="I83" s="125"/>
      <c r="J83" s="256">
        <f>'Valbara Tjänster'!CT29</f>
        <v>0</v>
      </c>
    </row>
    <row r="84" spans="3:10" s="101" customFormat="1" hidden="1" outlineLevel="1" x14ac:dyDescent="0.25">
      <c r="C84" s="117" t="str">
        <f>'Valbara Tjänster'!CX1</f>
        <v>Net-Id</v>
      </c>
      <c r="D84" s="124">
        <f>'Valbara Tjänster'!CX24</f>
        <v>0</v>
      </c>
      <c r="E84" s="125"/>
      <c r="F84" s="103" t="str">
        <f>'Valbara Tjänster'!CX27</f>
        <v>Väntar på avsiktsförklaring</v>
      </c>
      <c r="G84" s="125"/>
      <c r="H84" s="103">
        <f>'Valbara Tjänster'!CX28</f>
        <v>0</v>
      </c>
      <c r="I84" s="125"/>
      <c r="J84" s="256">
        <f>'Valbara Tjänster'!CX29</f>
        <v>0</v>
      </c>
    </row>
    <row r="85" spans="3:10" s="101" customFormat="1" hidden="1" outlineLevel="1" x14ac:dyDescent="0.25">
      <c r="C85" s="117">
        <f>'Valbara Tjänster'!DB1</f>
        <v>0</v>
      </c>
      <c r="D85" s="124">
        <f>'Valbara Tjänster'!DB24</f>
        <v>0</v>
      </c>
      <c r="E85" s="125"/>
      <c r="F85" s="103">
        <f>'Valbara Tjänster'!DB27</f>
        <v>0</v>
      </c>
      <c r="G85" s="125"/>
      <c r="H85" s="103">
        <f>'Valbara Tjänster'!DB28</f>
        <v>0</v>
      </c>
      <c r="I85" s="125"/>
      <c r="J85" s="256">
        <f>'Valbara Tjänster'!DB29</f>
        <v>0</v>
      </c>
    </row>
    <row r="86" spans="3:10" s="101" customFormat="1" hidden="1" outlineLevel="1" x14ac:dyDescent="0.25">
      <c r="C86" s="117">
        <f>'Valbara Tjänster'!DF1</f>
        <v>0</v>
      </c>
      <c r="D86" s="124">
        <f>'Valbara Tjänster'!DF24</f>
        <v>0</v>
      </c>
      <c r="E86" s="125"/>
      <c r="F86" s="103">
        <f>'Valbara Tjänster'!DF27</f>
        <v>0</v>
      </c>
      <c r="G86" s="125"/>
      <c r="H86" s="103">
        <f>'Valbara Tjänster'!DF28</f>
        <v>0</v>
      </c>
      <c r="I86" s="125"/>
      <c r="J86" s="256">
        <f>'Valbara Tjänster'!DF29</f>
        <v>0</v>
      </c>
    </row>
    <row r="87" spans="3:10" s="101" customFormat="1" hidden="1" outlineLevel="1" x14ac:dyDescent="0.25">
      <c r="C87" s="117">
        <f>'Valbara Tjänster'!DJ1</f>
        <v>0</v>
      </c>
      <c r="D87" s="124">
        <f>'Valbara Tjänster'!DJ24</f>
        <v>0</v>
      </c>
      <c r="E87" s="125"/>
      <c r="F87" s="103">
        <f>'Valbara Tjänster'!DN27</f>
        <v>0</v>
      </c>
      <c r="G87" s="125"/>
      <c r="H87" s="103">
        <f>'Valbara Tjänster'!DJ28</f>
        <v>0</v>
      </c>
      <c r="I87" s="125"/>
      <c r="J87" s="256">
        <f>'Valbara Tjänster'!DJ29</f>
        <v>0</v>
      </c>
    </row>
    <row r="88" spans="3:10" s="101" customFormat="1" hidden="1" outlineLevel="1" x14ac:dyDescent="0.25">
      <c r="C88" s="117">
        <f>'Valbara Tjänster'!DN1</f>
        <v>0</v>
      </c>
      <c r="D88" s="124">
        <f>'Valbara Tjänster'!DN24</f>
        <v>0</v>
      </c>
      <c r="E88" s="125"/>
      <c r="F88" s="103">
        <f>'Valbara Tjänster'!DN27</f>
        <v>0</v>
      </c>
      <c r="G88" s="125"/>
      <c r="H88" s="103">
        <f>'Valbara Tjänster'!DN28</f>
        <v>0</v>
      </c>
      <c r="I88" s="125"/>
      <c r="J88" s="256">
        <f>'Valbara Tjänster'!DN29</f>
        <v>0</v>
      </c>
    </row>
    <row r="89" spans="3:10" s="101" customFormat="1" hidden="1" outlineLevel="1" x14ac:dyDescent="0.25">
      <c r="C89" s="117">
        <f>'Valbara Tjänster'!DR1</f>
        <v>0</v>
      </c>
      <c r="D89" s="124">
        <f>'Valbara Tjänster'!DR24</f>
        <v>0</v>
      </c>
      <c r="E89" s="125"/>
      <c r="F89" s="103">
        <f>'Valbara Tjänster'!DR27</f>
        <v>0</v>
      </c>
      <c r="G89" s="125"/>
      <c r="H89" s="103">
        <f>'Valbara Tjänster'!DR28</f>
        <v>0</v>
      </c>
      <c r="I89" s="125"/>
      <c r="J89" s="256">
        <f>'Valbara Tjänster'!DR29</f>
        <v>0</v>
      </c>
    </row>
    <row r="90" spans="3:10" s="101" customFormat="1" ht="15.75" hidden="1" outlineLevel="1" thickBot="1" x14ac:dyDescent="0.3">
      <c r="C90" s="127">
        <f>'Valbara Tjänster'!DV1</f>
        <v>0</v>
      </c>
      <c r="D90" s="128">
        <f>'Valbara Tjänster'!DV24</f>
        <v>0</v>
      </c>
      <c r="E90" s="129"/>
      <c r="F90" s="104">
        <f>'Valbara Tjänster'!DV27</f>
        <v>0</v>
      </c>
      <c r="G90" s="129"/>
      <c r="H90" s="104">
        <f>'Valbara Tjänster'!DV28</f>
        <v>0</v>
      </c>
      <c r="I90" s="129"/>
      <c r="J90" s="257">
        <f>'Valbara Tjänster'!DV29</f>
        <v>0</v>
      </c>
    </row>
    <row r="91" spans="3:10" hidden="1" outlineLevel="1" x14ac:dyDescent="0.25">
      <c r="C91" s="125"/>
      <c r="D91" s="124"/>
      <c r="E91" s="125"/>
      <c r="F91" s="125"/>
      <c r="G91" s="125"/>
      <c r="H91" s="125"/>
      <c r="I91" s="125"/>
      <c r="J91" s="125"/>
    </row>
    <row r="92" spans="3:10" ht="15.75" collapsed="1" thickBot="1" x14ac:dyDescent="0.3">
      <c r="C92" s="131"/>
      <c r="D92" s="131"/>
      <c r="E92" s="131"/>
      <c r="F92" s="131"/>
      <c r="G92" s="131"/>
      <c r="H92" s="131"/>
      <c r="I92" s="131"/>
      <c r="J92" s="131"/>
    </row>
    <row r="93" spans="3:10" ht="21" x14ac:dyDescent="0.25">
      <c r="C93" s="118" t="s">
        <v>62</v>
      </c>
      <c r="D93" s="119">
        <f>SUM(D94:D114)</f>
        <v>1582782.024793647</v>
      </c>
      <c r="E93" s="120"/>
      <c r="F93" s="102" t="s">
        <v>43</v>
      </c>
      <c r="G93" s="121"/>
      <c r="H93" s="135"/>
      <c r="I93" s="120"/>
      <c r="J93" s="133"/>
    </row>
    <row r="94" spans="3:10" ht="15" hidden="1" customHeight="1" outlineLevel="1" x14ac:dyDescent="0.25">
      <c r="C94" s="117" t="str">
        <f>'Gemensamma i utveckling'!C1</f>
        <v>Utvecklingsram 2022</v>
      </c>
      <c r="D94" s="124">
        <f>'Gemensamma i utveckling'!C27</f>
        <v>1187086.5185952352</v>
      </c>
      <c r="E94" s="125"/>
      <c r="F94" s="103" t="str">
        <f>'Gemensamma i utveckling'!C30</f>
        <v xml:space="preserve">Faktureras i januari för helår 2022 </v>
      </c>
      <c r="G94" s="125"/>
      <c r="H94" s="125" t="str">
        <f>'Gemensamma i utveckling'!C31</f>
        <v>Engång</v>
      </c>
      <c r="I94" s="125"/>
      <c r="J94" s="126" t="str">
        <f>'Gemensamma i utveckling'!C32</f>
        <v>Januari</v>
      </c>
    </row>
    <row r="95" spans="3:10" ht="15" hidden="1" customHeight="1" outlineLevel="1" x14ac:dyDescent="0.25">
      <c r="C95" s="117" t="str">
        <f>'Gemensamma i utveckling'!D1</f>
        <v>Utveckling/förvaltning tidbokings-tjänst 1177</v>
      </c>
      <c r="D95" s="124">
        <f>'Gemensamma i utveckling'!D27</f>
        <v>395695.50619841175</v>
      </c>
      <c r="E95" s="125"/>
      <c r="F95" s="103" t="str">
        <f>'Gemensamma i utveckling'!D30</f>
        <v>Kvartal förskott</v>
      </c>
      <c r="G95" s="125"/>
      <c r="H95" s="125" t="str">
        <f>'Gemensamma i utveckling'!D31</f>
        <v>Dec,Mar,Jun,Sep</v>
      </c>
      <c r="I95" s="125"/>
      <c r="J95" s="126" t="str">
        <f>'Gemensamma i utveckling'!D32</f>
        <v>Pausad fakt. Avs. förkl. Retro senare 2023</v>
      </c>
    </row>
    <row r="96" spans="3:10" ht="15" hidden="1" customHeight="1" outlineLevel="1" x14ac:dyDescent="0.25">
      <c r="C96" s="117" t="str">
        <f>'Gemensamma i utveckling'!E1</f>
        <v>Fortsatt utveckling SITHS</v>
      </c>
      <c r="D96" s="124">
        <f>'Gemensamma i utveckling'!E27</f>
        <v>0</v>
      </c>
      <c r="E96" s="125"/>
      <c r="F96" s="116" t="str">
        <f>'Gemensamma i utveckling'!E30</f>
        <v>Ingen fakt 2023</v>
      </c>
      <c r="G96" s="125"/>
      <c r="H96" s="136" t="str">
        <f>'Gemensamma i utveckling'!E31</f>
        <v xml:space="preserve"> -</v>
      </c>
      <c r="I96" s="125"/>
      <c r="J96" s="134" t="str">
        <f>'Gemensamma i utveckling'!E32</f>
        <v xml:space="preserve"> -</v>
      </c>
    </row>
    <row r="97" spans="3:10" ht="15" hidden="1" customHeight="1" outlineLevel="1" x14ac:dyDescent="0.25">
      <c r="C97" s="117" t="str">
        <f>'Gemensamma i utveckling'!F1</f>
        <v>Pascal NLL-anpassning</v>
      </c>
      <c r="D97" s="124">
        <f>'Gemensamma i utveckling'!F27</f>
        <v>0</v>
      </c>
      <c r="E97" s="125"/>
      <c r="F97" s="103" t="str">
        <f>'Gemensamma i utveckling'!F30</f>
        <v>Ingen fakt 2023</v>
      </c>
      <c r="G97" s="125"/>
      <c r="H97" s="125" t="str">
        <f>'Gemensamma i utveckling'!F31</f>
        <v xml:space="preserve"> -</v>
      </c>
      <c r="I97" s="125"/>
      <c r="J97" s="126" t="str">
        <f>'Gemensamma i utveckling'!F32</f>
        <v xml:space="preserve"> -</v>
      </c>
    </row>
    <row r="98" spans="3:10" ht="15" hidden="1" customHeight="1" outlineLevel="1" x14ac:dyDescent="0.25">
      <c r="C98" s="117" t="str">
        <f>'Gemensamma i utveckling'!G1</f>
        <v>Utbyte av Säkerhetstj.</v>
      </c>
      <c r="D98" s="124">
        <f>'Gemensamma i utveckling'!G27</f>
        <v>0</v>
      </c>
      <c r="E98" s="125"/>
      <c r="F98" s="103" t="str">
        <f>'Gemensamma i utveckling'!G30</f>
        <v>Ingen fakt 2023</v>
      </c>
      <c r="G98" s="125"/>
      <c r="H98" s="125" t="str">
        <f>'Gemensamma i utveckling'!G31</f>
        <v xml:space="preserve"> -</v>
      </c>
      <c r="I98" s="125"/>
      <c r="J98" s="126" t="str">
        <f>'Gemensamma i utveckling'!G32</f>
        <v xml:space="preserve"> -</v>
      </c>
    </row>
    <row r="99" spans="3:10" ht="15" hidden="1" customHeight="1" outlineLevel="1" x14ac:dyDescent="0.25">
      <c r="C99" s="117" t="str">
        <f>'Gemensamma i utveckling'!H1</f>
        <v>Ny katalogtjänst HSA</v>
      </c>
      <c r="D99" s="124">
        <f>'Gemensamma i utveckling'!H27</f>
        <v>0</v>
      </c>
      <c r="E99" s="125"/>
      <c r="F99" s="103" t="str">
        <f>'Gemensamma i utveckling'!H30</f>
        <v>Ingen fakt 2023</v>
      </c>
      <c r="G99" s="125"/>
      <c r="H99" s="125" t="str">
        <f>'Gemensamma i utveckling'!H31</f>
        <v xml:space="preserve"> -</v>
      </c>
      <c r="I99" s="125"/>
      <c r="J99" s="126" t="str">
        <f>'Gemensamma i utveckling'!H32</f>
        <v xml:space="preserve"> -</v>
      </c>
    </row>
    <row r="100" spans="3:10" s="101" customFormat="1" ht="15" hidden="1" customHeight="1" outlineLevel="1" x14ac:dyDescent="0.25">
      <c r="C100" s="117" t="str">
        <f>'Gemensamma i utveckling'!I1</f>
        <v>Journalen &amp; NPÖ plattformsutv.</v>
      </c>
      <c r="D100" s="124">
        <f>'Gemensamma i utveckling'!I27</f>
        <v>0</v>
      </c>
      <c r="E100" s="125"/>
      <c r="F100" s="103" t="str">
        <f>'Gemensamma i utveckling'!I30</f>
        <v>Ingen fakt 2023</v>
      </c>
      <c r="G100" s="125"/>
      <c r="H100" s="95" t="str">
        <f>'Gemensamma i utveckling'!I31</f>
        <v xml:space="preserve"> -</v>
      </c>
      <c r="I100" s="125"/>
      <c r="J100" s="259" t="str">
        <f>'Gemensamma i utveckling'!I32</f>
        <v xml:space="preserve"> -</v>
      </c>
    </row>
    <row r="101" spans="3:10" s="101" customFormat="1" ht="15" hidden="1" customHeight="1" outlineLevel="1" x14ac:dyDescent="0.25">
      <c r="C101" s="117" t="str">
        <f>'Gemensamma i utveckling'!J1</f>
        <v xml:space="preserve">Hitta och jämför hjälpmedel på 1177 </v>
      </c>
      <c r="D101" s="124">
        <f>'Gemensamma i utveckling'!J27</f>
        <v>0</v>
      </c>
      <c r="E101" s="125"/>
      <c r="F101" s="103" t="str">
        <f>'Gemensamma i utveckling'!J30</f>
        <v>Ingen avs.förkl. Sannolikt finansiering utv.ram</v>
      </c>
      <c r="G101" s="125"/>
      <c r="H101" s="258" t="str">
        <f>'Gemensamma i utveckling'!J31</f>
        <v xml:space="preserve"> -</v>
      </c>
      <c r="I101" s="125"/>
      <c r="J101" s="259" t="str">
        <f>'Gemensamma i utveckling'!J32</f>
        <v xml:space="preserve"> -</v>
      </c>
    </row>
    <row r="102" spans="3:10" s="101" customFormat="1" ht="15" hidden="1" customHeight="1" outlineLevel="1" x14ac:dyDescent="0.25">
      <c r="C102" s="117" t="str">
        <f>'Gemensamma i utveckling'!K1</f>
        <v>Självbetjäning Hjälpmedel Via 1177</v>
      </c>
      <c r="D102" s="124">
        <f>'Gemensamma i utveckling'!K27</f>
        <v>0</v>
      </c>
      <c r="E102" s="125"/>
      <c r="F102" s="103" t="str">
        <f>'Gemensamma i utveckling'!K30</f>
        <v>Väntar på avsiktsförklaring</v>
      </c>
      <c r="G102" s="125"/>
      <c r="H102" s="258">
        <f>'Gemensamma i utveckling'!K31</f>
        <v>0</v>
      </c>
      <c r="I102" s="125"/>
      <c r="J102" s="259" t="str">
        <f>'Gemensamma i utveckling'!K32</f>
        <v xml:space="preserve"> -</v>
      </c>
    </row>
    <row r="103" spans="3:10" s="101" customFormat="1" ht="15" hidden="1" customHeight="1" outlineLevel="1" x14ac:dyDescent="0.25">
      <c r="C103" s="117">
        <f>'Gemensamma i utveckling'!L1</f>
        <v>0</v>
      </c>
      <c r="D103" s="124">
        <f>'Gemensamma i utveckling'!L27</f>
        <v>0</v>
      </c>
      <c r="E103" s="125"/>
      <c r="F103" s="103">
        <f>'Gemensamma i utveckling'!L30</f>
        <v>0</v>
      </c>
      <c r="G103" s="125"/>
      <c r="H103" s="258">
        <f>'Gemensamma i utveckling'!L31</f>
        <v>0</v>
      </c>
      <c r="I103" s="125"/>
      <c r="J103" s="259">
        <f>'Gemensamma i utveckling'!L32</f>
        <v>0</v>
      </c>
    </row>
    <row r="104" spans="3:10" s="101" customFormat="1" ht="15" hidden="1" customHeight="1" outlineLevel="1" x14ac:dyDescent="0.25">
      <c r="C104" s="117">
        <f>'Gemensamma i utveckling'!M1</f>
        <v>0</v>
      </c>
      <c r="D104" s="124">
        <f>'Gemensamma i utveckling'!M27</f>
        <v>0</v>
      </c>
      <c r="E104" s="125"/>
      <c r="F104" s="103">
        <f>'Gemensamma i utveckling'!M30</f>
        <v>0</v>
      </c>
      <c r="G104" s="125"/>
      <c r="H104" s="258">
        <f>'Gemensamma i utveckling'!M31</f>
        <v>0</v>
      </c>
      <c r="I104" s="125"/>
      <c r="J104" s="259">
        <f>'Gemensamma i utveckling'!M32</f>
        <v>0</v>
      </c>
    </row>
    <row r="105" spans="3:10" s="101" customFormat="1" ht="15" hidden="1" customHeight="1" outlineLevel="1" x14ac:dyDescent="0.25">
      <c r="C105" s="117">
        <f>'Gemensamma i utveckling'!N1</f>
        <v>0</v>
      </c>
      <c r="D105" s="124">
        <f>'Gemensamma i utveckling'!N27</f>
        <v>0</v>
      </c>
      <c r="E105" s="125"/>
      <c r="F105" s="103">
        <f>'Gemensamma i utveckling'!N30</f>
        <v>0</v>
      </c>
      <c r="G105" s="125"/>
      <c r="H105" s="258">
        <f>'Gemensamma i utveckling'!N31</f>
        <v>0</v>
      </c>
      <c r="I105" s="125"/>
      <c r="J105" s="259">
        <f>'Gemensamma i utveckling'!N32</f>
        <v>0</v>
      </c>
    </row>
    <row r="106" spans="3:10" s="101" customFormat="1" ht="15" hidden="1" customHeight="1" outlineLevel="1" x14ac:dyDescent="0.25">
      <c r="C106" s="117">
        <f>'Gemensamma i utveckling'!O1</f>
        <v>0</v>
      </c>
      <c r="D106" s="124">
        <f>'Gemensamma i utveckling'!O27</f>
        <v>0</v>
      </c>
      <c r="E106" s="125"/>
      <c r="F106" s="103">
        <f>'Gemensamma i utveckling'!O30</f>
        <v>0</v>
      </c>
      <c r="G106" s="125"/>
      <c r="H106" s="258">
        <f>'Gemensamma i utveckling'!O31</f>
        <v>0</v>
      </c>
      <c r="I106" s="125"/>
      <c r="J106" s="259">
        <f>'Gemensamma i utveckling'!O32</f>
        <v>0</v>
      </c>
    </row>
    <row r="107" spans="3:10" s="101" customFormat="1" ht="15" hidden="1" customHeight="1" outlineLevel="1" x14ac:dyDescent="0.25">
      <c r="C107" s="117">
        <f>'Gemensamma i utveckling'!P1</f>
        <v>0</v>
      </c>
      <c r="D107" s="124">
        <f>'Gemensamma i utveckling'!P27</f>
        <v>0</v>
      </c>
      <c r="E107" s="125"/>
      <c r="F107" s="103">
        <f>'Gemensamma i utveckling'!P30</f>
        <v>0</v>
      </c>
      <c r="G107" s="125"/>
      <c r="H107" s="258">
        <f>'Gemensamma i utveckling'!P31</f>
        <v>0</v>
      </c>
      <c r="I107" s="125"/>
      <c r="J107" s="259">
        <f>'Gemensamma i utveckling'!P32</f>
        <v>0</v>
      </c>
    </row>
    <row r="108" spans="3:10" s="101" customFormat="1" ht="15" hidden="1" customHeight="1" outlineLevel="1" x14ac:dyDescent="0.25">
      <c r="C108" s="117">
        <f>'Gemensamma i utveckling'!Q1</f>
        <v>0</v>
      </c>
      <c r="D108" s="124">
        <f>'Gemensamma i utveckling'!Q27</f>
        <v>0</v>
      </c>
      <c r="E108" s="125"/>
      <c r="F108" s="103">
        <f>'Gemensamma i utveckling'!Q30</f>
        <v>0</v>
      </c>
      <c r="G108" s="125"/>
      <c r="H108" s="258">
        <f>'Gemensamma i utveckling'!Q31</f>
        <v>0</v>
      </c>
      <c r="I108" s="125"/>
      <c r="J108" s="259">
        <f>'Gemensamma i utveckling'!Q32</f>
        <v>0</v>
      </c>
    </row>
    <row r="109" spans="3:10" s="101" customFormat="1" ht="15" hidden="1" customHeight="1" outlineLevel="1" x14ac:dyDescent="0.25">
      <c r="C109" s="117">
        <f>'Gemensamma i utveckling'!R1</f>
        <v>0</v>
      </c>
      <c r="D109" s="124">
        <f>'Gemensamma i utveckling'!R27</f>
        <v>0</v>
      </c>
      <c r="E109" s="125"/>
      <c r="F109" s="103">
        <f>'Gemensamma i utveckling'!R30</f>
        <v>0</v>
      </c>
      <c r="G109" s="125"/>
      <c r="H109" s="258">
        <f>'Gemensamma i utveckling'!R31</f>
        <v>0</v>
      </c>
      <c r="I109" s="125"/>
      <c r="J109" s="259">
        <f>'Gemensamma i utveckling'!R32</f>
        <v>0</v>
      </c>
    </row>
    <row r="110" spans="3:10" s="101" customFormat="1" ht="15" hidden="1" customHeight="1" outlineLevel="1" x14ac:dyDescent="0.25">
      <c r="C110" s="117">
        <f>'Gemensamma i utveckling'!S1</f>
        <v>0</v>
      </c>
      <c r="D110" s="124">
        <f>'Gemensamma i utveckling'!S27</f>
        <v>0</v>
      </c>
      <c r="E110" s="125"/>
      <c r="F110" s="103">
        <f>'Gemensamma i utveckling'!S30</f>
        <v>0</v>
      </c>
      <c r="G110" s="125"/>
      <c r="H110" s="258">
        <f>'Gemensamma i utveckling'!S31</f>
        <v>0</v>
      </c>
      <c r="I110" s="125"/>
      <c r="J110" s="259">
        <f>'Gemensamma i utveckling'!S32</f>
        <v>0</v>
      </c>
    </row>
    <row r="111" spans="3:10" s="101" customFormat="1" ht="15" hidden="1" customHeight="1" outlineLevel="1" x14ac:dyDescent="0.25">
      <c r="C111" s="117">
        <f>'Gemensamma i utveckling'!T1</f>
        <v>0</v>
      </c>
      <c r="D111" s="124">
        <f>'Gemensamma i utveckling'!T27</f>
        <v>0</v>
      </c>
      <c r="E111" s="125"/>
      <c r="F111" s="103">
        <f>'Gemensamma i utveckling'!T30</f>
        <v>0</v>
      </c>
      <c r="G111" s="125"/>
      <c r="H111" s="258">
        <f>'Gemensamma i utveckling'!T31</f>
        <v>0</v>
      </c>
      <c r="I111" s="125"/>
      <c r="J111" s="259">
        <f>'Gemensamma i utveckling'!T32</f>
        <v>0</v>
      </c>
    </row>
    <row r="112" spans="3:10" s="101" customFormat="1" ht="15" hidden="1" customHeight="1" outlineLevel="1" x14ac:dyDescent="0.25">
      <c r="C112" s="117">
        <f>'Gemensamma i utveckling'!U1</f>
        <v>0</v>
      </c>
      <c r="D112" s="124">
        <f>'Gemensamma i utveckling'!U27</f>
        <v>0</v>
      </c>
      <c r="E112" s="125"/>
      <c r="F112" s="103">
        <f>'Gemensamma i utveckling'!U30</f>
        <v>0</v>
      </c>
      <c r="G112" s="125"/>
      <c r="H112" s="258">
        <f>'Gemensamma i utveckling'!U31</f>
        <v>0</v>
      </c>
      <c r="I112" s="125"/>
      <c r="J112" s="259">
        <f>'Gemensamma i utveckling'!U32</f>
        <v>0</v>
      </c>
    </row>
    <row r="113" spans="3:10" s="101" customFormat="1" ht="15" hidden="1" customHeight="1" outlineLevel="1" x14ac:dyDescent="0.25">
      <c r="C113" s="117">
        <f>'Gemensamma i utveckling'!V1</f>
        <v>0</v>
      </c>
      <c r="D113" s="124">
        <f>'Gemensamma i utveckling'!V27</f>
        <v>0</v>
      </c>
      <c r="E113" s="125"/>
      <c r="F113" s="103">
        <f>'Gemensamma i utveckling'!V30</f>
        <v>0</v>
      </c>
      <c r="G113" s="125"/>
      <c r="H113" s="258">
        <f>'Gemensamma i utveckling'!V31</f>
        <v>0</v>
      </c>
      <c r="I113" s="125"/>
      <c r="J113" s="259">
        <f>'Gemensamma i utveckling'!V32</f>
        <v>0</v>
      </c>
    </row>
    <row r="114" spans="3:10" ht="15" hidden="1" customHeight="1" outlineLevel="1" thickBot="1" x14ac:dyDescent="0.3">
      <c r="C114" s="127">
        <f>'Gemensamma i utveckling'!W1</f>
        <v>0</v>
      </c>
      <c r="D114" s="128">
        <f>'Gemensamma i utveckling'!W27</f>
        <v>0</v>
      </c>
      <c r="E114" s="129"/>
      <c r="F114" s="104">
        <f>'Gemensamma i utveckling'!W30</f>
        <v>0</v>
      </c>
      <c r="G114" s="129"/>
      <c r="H114" s="261">
        <f>'Gemensamma i utveckling'!W31</f>
        <v>0</v>
      </c>
      <c r="I114" s="129"/>
      <c r="J114" s="262">
        <f>'Gemensamma i utveckling'!W32</f>
        <v>0</v>
      </c>
    </row>
    <row r="115" spans="3:10" ht="15.75" collapsed="1" thickBot="1" x14ac:dyDescent="0.3">
      <c r="C115" s="131"/>
      <c r="D115" s="131"/>
      <c r="E115" s="131"/>
      <c r="F115" s="131"/>
      <c r="G115" s="131"/>
      <c r="H115" s="131"/>
      <c r="I115" s="131"/>
      <c r="J115" s="131"/>
    </row>
    <row r="116" spans="3:10" ht="21" x14ac:dyDescent="0.25">
      <c r="C116" s="118" t="s">
        <v>63</v>
      </c>
      <c r="D116" s="119">
        <f>SUM(D117:D145)</f>
        <v>997595.35564620583</v>
      </c>
      <c r="E116" s="120"/>
      <c r="F116" s="120" t="s">
        <v>43</v>
      </c>
      <c r="G116" s="120"/>
      <c r="H116" s="120"/>
      <c r="I116" s="120"/>
      <c r="J116" s="133"/>
    </row>
    <row r="117" spans="3:10" hidden="1" outlineLevel="1" x14ac:dyDescent="0.25">
      <c r="C117" s="117" t="str">
        <f>'Valbara i utveckling'!F1</f>
        <v>Terminologi- tjänst NY!</v>
      </c>
      <c r="D117" s="124">
        <f>'Valbara i utveckling'!F27</f>
        <v>222924.76943540585</v>
      </c>
      <c r="E117" s="125"/>
      <c r="F117" s="125" t="str">
        <f>'Valbara i utveckling'!F30</f>
        <v>Kvartal förskott</v>
      </c>
      <c r="G117" s="125"/>
      <c r="H117" s="125" t="str">
        <f>'Valbara i utveckling'!F31</f>
        <v>Dec,Mar,Jun,Sep</v>
      </c>
      <c r="I117" s="125"/>
      <c r="J117" s="126">
        <f>'Valbara i utveckling'!F32</f>
        <v>0</v>
      </c>
    </row>
    <row r="118" spans="3:10" hidden="1" outlineLevel="1" x14ac:dyDescent="0.25">
      <c r="C118" s="117" t="str">
        <f>'Valbara i utveckling'!J1</f>
        <v xml:space="preserve"> Verksamhetsstöd 1177 Vårdguiden på telefon</v>
      </c>
      <c r="D118" s="124">
        <f>'Valbara i utveckling'!J27</f>
        <v>774670.58621079999</v>
      </c>
      <c r="E118" s="125"/>
      <c r="F118" s="125" t="str">
        <f>'Valbara i utveckling'!J30</f>
        <v>Kvartal förskott</v>
      </c>
      <c r="G118" s="125"/>
      <c r="H118" s="125" t="str">
        <f>'Valbara i utveckling'!J31</f>
        <v>Dec,Mar,Jun,Sep</v>
      </c>
      <c r="I118" s="125"/>
      <c r="J118" s="137">
        <f>'Valbara i utveckling'!J32</f>
        <v>0</v>
      </c>
    </row>
    <row r="119" spans="3:10" hidden="1" outlineLevel="1" x14ac:dyDescent="0.25">
      <c r="C119" s="117" t="str">
        <f>'Valbara i utveckling'!N1</f>
        <v>Statistiktjänst export</v>
      </c>
      <c r="D119" s="124">
        <f>'Valbara i utveckling'!N27</f>
        <v>0</v>
      </c>
      <c r="E119" s="125"/>
      <c r="F119" s="125" t="str">
        <f>'Valbara i utveckling'!N30</f>
        <v>Kvartal förskott</v>
      </c>
      <c r="G119" s="125"/>
      <c r="H119" s="125" t="str">
        <f>'Valbara i utveckling'!N31</f>
        <v>Dec,Mar,Jun,Sep</v>
      </c>
      <c r="I119" s="125"/>
      <c r="J119" s="137" t="str">
        <f>'Valbara i utveckling'!N32</f>
        <v>I förvaltning Q2-23</v>
      </c>
    </row>
    <row r="120" spans="3:10" hidden="1" outlineLevel="1" x14ac:dyDescent="0.25">
      <c r="C120" s="117" t="str">
        <f>'Valbara i utveckling'!R1</f>
        <v>Utvidgning Underskriftstjänst</v>
      </c>
      <c r="D120" s="124">
        <f>'Valbara i utveckling'!R27</f>
        <v>0</v>
      </c>
      <c r="E120" s="125"/>
      <c r="F120" s="125" t="str">
        <f>'Valbara i utveckling'!R30</f>
        <v>Väntar avsiktsförklaring</v>
      </c>
      <c r="G120" s="125"/>
      <c r="H120" s="125">
        <f>'Valbara i utveckling'!R31</f>
        <v>0</v>
      </c>
      <c r="I120" s="125"/>
      <c r="J120" s="137">
        <f>'Valbara i utveckling'!R32</f>
        <v>0</v>
      </c>
    </row>
    <row r="121" spans="3:10" hidden="1" outlineLevel="1" x14ac:dyDescent="0.25">
      <c r="C121" s="117" t="str">
        <f>'Valbara i utveckling'!V1</f>
        <v>ViSam</v>
      </c>
      <c r="D121" s="124">
        <f>'Valbara i utveckling'!V27</f>
        <v>0</v>
      </c>
      <c r="E121" s="125"/>
      <c r="F121" s="103" t="str">
        <f>'Valbara i utveckling'!V30</f>
        <v>Väntar avsiktsförklaring</v>
      </c>
      <c r="G121" s="125"/>
      <c r="H121" s="103">
        <f>'Valbara i utveckling'!V31</f>
        <v>0</v>
      </c>
      <c r="I121" s="125"/>
      <c r="J121" s="137">
        <f>'Valbara i utveckling'!V32</f>
        <v>0</v>
      </c>
    </row>
    <row r="122" spans="3:10" hidden="1" outlineLevel="1" x14ac:dyDescent="0.25">
      <c r="C122" s="117" t="str">
        <f>'Valbara i utveckling'!Z1</f>
        <v>Symtombedömning och hänvisning plattform</v>
      </c>
      <c r="D122" s="124">
        <f>'Valbara i utveckling'!Z27</f>
        <v>0</v>
      </c>
      <c r="E122" s="125"/>
      <c r="F122" s="125" t="str">
        <f>'Valbara i utveckling'!Z30</f>
        <v>Faktureras ej 2023</v>
      </c>
      <c r="G122" s="125"/>
      <c r="H122" s="125">
        <f>'Valbara i utveckling'!Z31</f>
        <v>0</v>
      </c>
      <c r="I122" s="125"/>
      <c r="J122" s="137">
        <f>'Valbara i utveckling'!Z32</f>
        <v>0</v>
      </c>
    </row>
    <row r="123" spans="3:10" hidden="1" outlineLevel="1" x14ac:dyDescent="0.25">
      <c r="C123" s="117">
        <f>'Valbara i utveckling'!AD1</f>
        <v>0</v>
      </c>
      <c r="D123" s="124">
        <f>'Valbara i utveckling'!AD27</f>
        <v>0</v>
      </c>
      <c r="E123" s="125"/>
      <c r="F123" s="125">
        <f>'Valbara i utveckling'!AD30</f>
        <v>0</v>
      </c>
      <c r="G123" s="125"/>
      <c r="H123" s="125">
        <f>'Valbara i utveckling'!AD31</f>
        <v>0</v>
      </c>
      <c r="I123" s="125"/>
      <c r="J123" s="137">
        <f>'Valbara i utveckling'!AD32</f>
        <v>0</v>
      </c>
    </row>
    <row r="124" spans="3:10" hidden="1" outlineLevel="1" x14ac:dyDescent="0.25">
      <c r="C124" s="117">
        <f>'Valbara i utveckling'!AH1</f>
        <v>0</v>
      </c>
      <c r="D124" s="124">
        <f>'Valbara i utveckling'!AH27</f>
        <v>0</v>
      </c>
      <c r="E124" s="125"/>
      <c r="F124" s="125">
        <f>'Valbara i utveckling'!AH30</f>
        <v>0</v>
      </c>
      <c r="G124" s="125"/>
      <c r="H124" s="125">
        <f>'Valbara i utveckling'!AH31</f>
        <v>0</v>
      </c>
      <c r="I124" s="125"/>
      <c r="J124" s="137">
        <f>'Valbara i utveckling'!AH32</f>
        <v>0</v>
      </c>
    </row>
    <row r="125" spans="3:10" hidden="1" outlineLevel="1" x14ac:dyDescent="0.25">
      <c r="C125" s="117">
        <f>'Valbara i utveckling'!AL1</f>
        <v>0</v>
      </c>
      <c r="D125" s="124">
        <f>'Valbara i utveckling'!AL27</f>
        <v>0</v>
      </c>
      <c r="E125" s="125"/>
      <c r="F125" s="125">
        <f>'Valbara i utveckling'!AL30</f>
        <v>0</v>
      </c>
      <c r="G125" s="125"/>
      <c r="H125" s="125">
        <f>'Valbara i utveckling'!AL31</f>
        <v>0</v>
      </c>
      <c r="I125" s="125"/>
      <c r="J125" s="137">
        <f>'Valbara i utveckling'!AL32</f>
        <v>0</v>
      </c>
    </row>
    <row r="126" spans="3:10" hidden="1" outlineLevel="1" x14ac:dyDescent="0.25">
      <c r="C126" s="117">
        <f>'Valbara i utveckling'!AP1</f>
        <v>0</v>
      </c>
      <c r="D126" s="124">
        <f>'Valbara i utveckling'!AP27</f>
        <v>0</v>
      </c>
      <c r="E126" s="125"/>
      <c r="F126" s="125">
        <f>'Valbara i utveckling'!AP30</f>
        <v>0</v>
      </c>
      <c r="G126" s="125"/>
      <c r="H126" s="125">
        <f>'Valbara i utveckling'!AP31</f>
        <v>0</v>
      </c>
      <c r="I126" s="125"/>
      <c r="J126" s="137">
        <f>'Valbara i utveckling'!AP32</f>
        <v>0</v>
      </c>
    </row>
    <row r="127" spans="3:10" hidden="1" outlineLevel="1" x14ac:dyDescent="0.25">
      <c r="C127" s="117">
        <f>'Valbara i utveckling'!AT1</f>
        <v>0</v>
      </c>
      <c r="D127" s="124">
        <f>'Valbara i utveckling'!AT27</f>
        <v>0</v>
      </c>
      <c r="E127" s="125"/>
      <c r="F127" s="125">
        <f>'Valbara i utveckling'!AT30</f>
        <v>0</v>
      </c>
      <c r="G127" s="125"/>
      <c r="H127" s="125">
        <f>'Valbara i utveckling'!AT31</f>
        <v>0</v>
      </c>
      <c r="I127" s="125"/>
      <c r="J127" s="137">
        <f>'Valbara i utveckling'!AT32</f>
        <v>0</v>
      </c>
    </row>
    <row r="128" spans="3:10" hidden="1" outlineLevel="1" x14ac:dyDescent="0.25">
      <c r="C128" s="117">
        <f>'Valbara i utveckling'!AX1</f>
        <v>0</v>
      </c>
      <c r="D128" s="124">
        <f>'Valbara i utveckling'!AX27</f>
        <v>0</v>
      </c>
      <c r="E128" s="125"/>
      <c r="F128" s="125">
        <f>'Valbara i utveckling'!AX30</f>
        <v>0</v>
      </c>
      <c r="G128" s="125"/>
      <c r="H128" s="125">
        <f>'Valbara i utveckling'!AX31</f>
        <v>0</v>
      </c>
      <c r="I128" s="125"/>
      <c r="J128" s="137">
        <f>'Valbara i utveckling'!AX32</f>
        <v>0</v>
      </c>
    </row>
    <row r="129" spans="1:10" hidden="1" outlineLevel="1" x14ac:dyDescent="0.25">
      <c r="C129" s="117">
        <f>'Valbara i utveckling'!BB1</f>
        <v>0</v>
      </c>
      <c r="D129" s="124">
        <f>'Valbara i utveckling'!BB27</f>
        <v>0</v>
      </c>
      <c r="E129" s="125"/>
      <c r="F129" s="125">
        <f>'Valbara i utveckling'!BB30</f>
        <v>0</v>
      </c>
      <c r="G129" s="125"/>
      <c r="H129" s="125">
        <f>'Valbara i utveckling'!BB31</f>
        <v>0</v>
      </c>
      <c r="I129" s="125"/>
      <c r="J129" s="137">
        <f>'Valbara i utveckling'!BB32</f>
        <v>0</v>
      </c>
    </row>
    <row r="130" spans="1:10" hidden="1" outlineLevel="1" x14ac:dyDescent="0.25">
      <c r="C130" s="117">
        <f>'Valbara i utveckling'!BF1</f>
        <v>0</v>
      </c>
      <c r="D130" s="124">
        <f>'Valbara i utveckling'!BF27</f>
        <v>0</v>
      </c>
      <c r="E130" s="125"/>
      <c r="F130" s="125">
        <f>'Valbara i utveckling'!BF30</f>
        <v>0</v>
      </c>
      <c r="G130" s="125"/>
      <c r="H130" s="125">
        <f>'Valbara i utveckling'!BF31</f>
        <v>0</v>
      </c>
      <c r="I130" s="125"/>
      <c r="J130" s="137">
        <f>'Valbara i utveckling'!BF32</f>
        <v>0</v>
      </c>
    </row>
    <row r="131" spans="1:10" ht="15" hidden="1" customHeight="1" outlineLevel="1" x14ac:dyDescent="0.25">
      <c r="A131" s="101"/>
      <c r="B131" s="101"/>
      <c r="C131" s="117">
        <f>'Valbara i utveckling'!BJ1</f>
        <v>0</v>
      </c>
      <c r="D131" s="124">
        <f>'Valbara i utveckling'!BJ27</f>
        <v>0</v>
      </c>
      <c r="E131" s="125"/>
      <c r="F131" s="125">
        <f>'Valbara i utveckling'!BJ30</f>
        <v>0</v>
      </c>
      <c r="G131" s="125"/>
      <c r="H131" s="125">
        <f>'Valbara i utveckling'!BJ31</f>
        <v>0</v>
      </c>
      <c r="I131" s="125"/>
      <c r="J131" s="137">
        <f>'Valbara i utveckling'!BJ32</f>
        <v>0</v>
      </c>
    </row>
    <row r="132" spans="1:10" ht="15" hidden="1" customHeight="1" outlineLevel="1" x14ac:dyDescent="0.25">
      <c r="A132" s="101"/>
      <c r="B132" s="101"/>
      <c r="C132" s="117">
        <f>'Valbara i utveckling'!BN1</f>
        <v>0</v>
      </c>
      <c r="D132" s="124">
        <f>'Valbara i utveckling'!BN27</f>
        <v>0</v>
      </c>
      <c r="E132" s="125"/>
      <c r="F132" s="125">
        <f>'Valbara i utveckling'!BN30</f>
        <v>0</v>
      </c>
      <c r="G132" s="125"/>
      <c r="H132" s="125">
        <f>'Valbara i utveckling'!BN31</f>
        <v>0</v>
      </c>
      <c r="I132" s="125"/>
      <c r="J132" s="137">
        <f>'Valbara i utveckling'!BN32</f>
        <v>0</v>
      </c>
    </row>
    <row r="133" spans="1:10" ht="15" hidden="1" customHeight="1" outlineLevel="1" x14ac:dyDescent="0.25">
      <c r="A133" s="101"/>
      <c r="B133" s="101"/>
      <c r="C133" s="117">
        <f>'Valbara i utveckling'!BR1</f>
        <v>0</v>
      </c>
      <c r="D133" s="124">
        <f>'Valbara i utveckling'!BR27</f>
        <v>0</v>
      </c>
      <c r="E133" s="125"/>
      <c r="F133" s="125">
        <f>'Valbara i utveckling'!BR30</f>
        <v>0</v>
      </c>
      <c r="G133" s="125"/>
      <c r="H133" s="125">
        <f>'Valbara i utveckling'!BR31</f>
        <v>0</v>
      </c>
      <c r="I133" s="125"/>
      <c r="J133" s="126">
        <f>'Valbara i utveckling'!BR32</f>
        <v>0</v>
      </c>
    </row>
    <row r="134" spans="1:10" ht="15" hidden="1" customHeight="1" outlineLevel="1" x14ac:dyDescent="0.25">
      <c r="A134" s="101"/>
      <c r="B134" s="101"/>
      <c r="C134" s="117">
        <f>'Valbara i utveckling'!BV1</f>
        <v>0</v>
      </c>
      <c r="D134" s="124">
        <f>'Valbara i utveckling'!BV27</f>
        <v>0</v>
      </c>
      <c r="E134" s="125"/>
      <c r="F134" s="125">
        <f>'Valbara i utveckling'!BV30</f>
        <v>0</v>
      </c>
      <c r="G134" s="125"/>
      <c r="H134" s="125">
        <f>'Valbara i utveckling'!BV31</f>
        <v>0</v>
      </c>
      <c r="I134" s="125"/>
      <c r="J134" s="126">
        <f>'Valbara i utveckling'!BV32</f>
        <v>0</v>
      </c>
    </row>
    <row r="135" spans="1:10" ht="15" hidden="1" customHeight="1" outlineLevel="1" x14ac:dyDescent="0.25">
      <c r="A135" s="101"/>
      <c r="B135" s="101"/>
      <c r="C135" s="117">
        <f>'Valbara i utveckling'!BZ1</f>
        <v>0</v>
      </c>
      <c r="D135" s="124">
        <f>'Valbara i utveckling'!BZ27</f>
        <v>0</v>
      </c>
      <c r="E135" s="125"/>
      <c r="F135" s="125">
        <f>'Valbara i utveckling'!BZ30</f>
        <v>0</v>
      </c>
      <c r="G135" s="125"/>
      <c r="H135" s="125">
        <f>'Valbara i utveckling'!BZ31</f>
        <v>0</v>
      </c>
      <c r="I135" s="125"/>
      <c r="J135" s="126">
        <f>'Valbara i utveckling'!BZ32</f>
        <v>0</v>
      </c>
    </row>
    <row r="136" spans="1:10" ht="15" hidden="1" customHeight="1" outlineLevel="1" x14ac:dyDescent="0.25">
      <c r="A136" s="101"/>
      <c r="B136" s="101"/>
      <c r="C136" s="263">
        <f>'Valbara i utveckling'!CD1</f>
        <v>0</v>
      </c>
      <c r="D136" s="124">
        <f>'Valbara i utveckling'!CD27</f>
        <v>0</v>
      </c>
      <c r="E136" s="95"/>
      <c r="F136" s="95">
        <f>'Valbara i utveckling'!CD30</f>
        <v>0</v>
      </c>
      <c r="G136" s="95"/>
      <c r="H136" s="95">
        <f>'Valbara i utveckling'!CD31</f>
        <v>0</v>
      </c>
      <c r="I136" s="95"/>
      <c r="J136" s="264">
        <f>'Valbara i utveckling'!CD32</f>
        <v>0</v>
      </c>
    </row>
    <row r="137" spans="1:10" ht="15" hidden="1" customHeight="1" outlineLevel="1" x14ac:dyDescent="0.25">
      <c r="A137" s="101"/>
      <c r="B137" s="101"/>
      <c r="C137" s="263">
        <f>'Valbara i utveckling'!CH1</f>
        <v>0</v>
      </c>
      <c r="D137" s="124">
        <f>'Valbara i utveckling'!CH27</f>
        <v>0</v>
      </c>
      <c r="E137" s="95"/>
      <c r="F137" s="95">
        <f>'Valbara i utveckling'!CH30</f>
        <v>0</v>
      </c>
      <c r="G137" s="95"/>
      <c r="H137" s="95">
        <f>'Valbara i utveckling'!CH31</f>
        <v>0</v>
      </c>
      <c r="I137" s="95"/>
      <c r="J137" s="264">
        <f>'Valbara i utveckling'!CH32</f>
        <v>0</v>
      </c>
    </row>
    <row r="138" spans="1:10" ht="15" hidden="1" customHeight="1" outlineLevel="1" x14ac:dyDescent="0.25">
      <c r="A138" s="101"/>
      <c r="B138" s="101"/>
      <c r="C138" s="263">
        <f>'Valbara i utveckling'!CL1</f>
        <v>0</v>
      </c>
      <c r="D138" s="124">
        <f>'Valbara i utveckling'!CL27</f>
        <v>0</v>
      </c>
      <c r="E138" s="95"/>
      <c r="F138" s="95">
        <f>'Valbara i utveckling'!CL30</f>
        <v>0</v>
      </c>
      <c r="G138" s="95"/>
      <c r="H138" s="95">
        <f>'Valbara i utveckling'!CL31</f>
        <v>0</v>
      </c>
      <c r="I138" s="95"/>
      <c r="J138" s="264">
        <f>'Valbara i utveckling'!CL32</f>
        <v>0</v>
      </c>
    </row>
    <row r="139" spans="1:10" ht="15" hidden="1" customHeight="1" outlineLevel="1" x14ac:dyDescent="0.25">
      <c r="A139" s="101"/>
      <c r="B139" s="101"/>
      <c r="C139" s="263">
        <f>'Valbara i utveckling'!CP1</f>
        <v>0</v>
      </c>
      <c r="D139" s="124">
        <f>'Valbara i utveckling'!CP27</f>
        <v>0</v>
      </c>
      <c r="E139" s="95"/>
      <c r="F139" s="95">
        <f>'Valbara i utveckling'!CP30</f>
        <v>0</v>
      </c>
      <c r="G139" s="95"/>
      <c r="H139" s="95">
        <f>'Valbara i utveckling'!CP31</f>
        <v>0</v>
      </c>
      <c r="I139" s="95"/>
      <c r="J139" s="264">
        <f>'Valbara i utveckling'!CP32</f>
        <v>0</v>
      </c>
    </row>
    <row r="140" spans="1:10" ht="15" hidden="1" customHeight="1" outlineLevel="1" x14ac:dyDescent="0.25">
      <c r="A140" s="101"/>
      <c r="B140" s="101"/>
      <c r="C140" s="263">
        <f>'Valbara i utveckling'!CT1</f>
        <v>0</v>
      </c>
      <c r="D140" s="124">
        <f>'Valbara i utveckling'!CT27</f>
        <v>0</v>
      </c>
      <c r="E140" s="95"/>
      <c r="F140" s="95">
        <f>'Valbara i utveckling'!CT30</f>
        <v>0</v>
      </c>
      <c r="G140" s="95"/>
      <c r="H140" s="95">
        <f>'Valbara i utveckling'!CT31</f>
        <v>0</v>
      </c>
      <c r="I140" s="95"/>
      <c r="J140" s="264">
        <f>'Valbara i utveckling'!CT32</f>
        <v>0</v>
      </c>
    </row>
    <row r="141" spans="1:10" ht="15" hidden="1" customHeight="1" outlineLevel="1" x14ac:dyDescent="0.25">
      <c r="A141" s="101"/>
      <c r="B141" s="101"/>
      <c r="C141" s="263">
        <f>'Valbara i utveckling'!CX1</f>
        <v>0</v>
      </c>
      <c r="D141" s="124">
        <f>'Valbara i utveckling'!CX27</f>
        <v>0</v>
      </c>
      <c r="E141" s="95"/>
      <c r="F141" s="95">
        <f>'Valbara i utveckling'!CX30</f>
        <v>0</v>
      </c>
      <c r="G141" s="95"/>
      <c r="H141" s="95">
        <f>'Valbara i utveckling'!CX31</f>
        <v>0</v>
      </c>
      <c r="I141" s="95"/>
      <c r="J141" s="264">
        <f>'Valbara i utveckling'!CX32</f>
        <v>0</v>
      </c>
    </row>
    <row r="142" spans="1:10" ht="15" hidden="1" customHeight="1" outlineLevel="1" x14ac:dyDescent="0.25">
      <c r="A142" s="101"/>
      <c r="B142" s="101"/>
      <c r="C142" s="263">
        <f>'Valbara i utveckling'!DB1</f>
        <v>0</v>
      </c>
      <c r="D142" s="124">
        <f>'Valbara i utveckling'!DB27</f>
        <v>0</v>
      </c>
      <c r="E142" s="95"/>
      <c r="F142" s="95">
        <f>'Valbara i utveckling'!DB30</f>
        <v>0</v>
      </c>
      <c r="G142" s="95"/>
      <c r="H142" s="95">
        <f>'Valbara i utveckling'!DB31</f>
        <v>0</v>
      </c>
      <c r="I142" s="95"/>
      <c r="J142" s="264">
        <f>'Valbara i utveckling'!DB32</f>
        <v>0</v>
      </c>
    </row>
    <row r="143" spans="1:10" ht="15" hidden="1" customHeight="1" outlineLevel="1" x14ac:dyDescent="0.25">
      <c r="A143" s="101"/>
      <c r="B143" s="101"/>
      <c r="C143" s="263">
        <f>'Valbara i utveckling'!DF1</f>
        <v>0</v>
      </c>
      <c r="D143" s="124">
        <f>'Valbara i utveckling'!DF27</f>
        <v>0</v>
      </c>
      <c r="E143" s="95"/>
      <c r="F143" s="95">
        <f>'Valbara i utveckling'!DF30</f>
        <v>0</v>
      </c>
      <c r="G143" s="95"/>
      <c r="H143" s="95">
        <f>'Valbara i utveckling'!DF31</f>
        <v>0</v>
      </c>
      <c r="I143" s="95"/>
      <c r="J143" s="264">
        <f>'Valbara i utveckling'!DF32</f>
        <v>0</v>
      </c>
    </row>
    <row r="144" spans="1:10" ht="15" hidden="1" customHeight="1" outlineLevel="1" x14ac:dyDescent="0.25">
      <c r="A144" s="101"/>
      <c r="B144" s="101"/>
      <c r="C144" s="263">
        <f>'Valbara i utveckling'!DJ1</f>
        <v>0</v>
      </c>
      <c r="D144" s="124">
        <f>'Valbara i utveckling'!DJ27</f>
        <v>0</v>
      </c>
      <c r="E144" s="95"/>
      <c r="F144" s="95">
        <f>'Valbara i utveckling'!DJ30</f>
        <v>0</v>
      </c>
      <c r="G144" s="95"/>
      <c r="H144" s="95">
        <f>'Valbara i utveckling'!DJ31</f>
        <v>0</v>
      </c>
      <c r="I144" s="95"/>
      <c r="J144" s="264">
        <f>'Valbara i utveckling'!DJ32</f>
        <v>0</v>
      </c>
    </row>
    <row r="145" spans="1:10" ht="15" hidden="1" customHeight="1" outlineLevel="1" thickBot="1" x14ac:dyDescent="0.3">
      <c r="A145" s="101"/>
      <c r="B145" s="101"/>
      <c r="C145" s="265">
        <f>'Valbara i utveckling'!DN1</f>
        <v>0</v>
      </c>
      <c r="D145" s="128">
        <f>'Valbara i utveckling'!DN27</f>
        <v>0</v>
      </c>
      <c r="E145" s="266"/>
      <c r="F145" s="266">
        <f>'Valbara i utveckling'!DN30</f>
        <v>0</v>
      </c>
      <c r="G145" s="266"/>
      <c r="H145" s="266">
        <f>'Valbara i utveckling'!DN31</f>
        <v>0</v>
      </c>
      <c r="I145" s="266"/>
      <c r="J145" s="267">
        <f>'Valbara i utveckling'!DN32</f>
        <v>0</v>
      </c>
    </row>
    <row r="146" spans="1:10" collapsed="1" x14ac:dyDescent="0.25">
      <c r="C146" s="131"/>
      <c r="D146" s="131"/>
      <c r="E146" s="131"/>
      <c r="F146" s="131"/>
      <c r="G146" s="131"/>
      <c r="H146" s="131"/>
      <c r="I146" s="131"/>
      <c r="J146" s="131"/>
    </row>
    <row r="147" spans="1:10" x14ac:dyDescent="0.25">
      <c r="C147" s="131"/>
      <c r="D147" s="131"/>
      <c r="E147" s="131"/>
      <c r="F147" s="131"/>
      <c r="G147" s="131"/>
      <c r="H147" s="131"/>
      <c r="I147" s="131"/>
      <c r="J147" s="131"/>
    </row>
  </sheetData>
  <mergeCells count="3">
    <mergeCell ref="C2:J2"/>
    <mergeCell ref="A3:A7"/>
    <mergeCell ref="C3:J3"/>
  </mergeCells>
  <conditionalFormatting sqref="D8:D40 D56">
    <cfRule type="cellIs" dxfId="4" priority="7" operator="equal">
      <formula>0</formula>
    </cfRule>
  </conditionalFormatting>
  <conditionalFormatting sqref="D55">
    <cfRule type="cellIs" dxfId="3" priority="2" operator="equal">
      <formula>0</formula>
    </cfRule>
  </conditionalFormatting>
  <conditionalFormatting sqref="D41:D54">
    <cfRule type="cellIs" dxfId="2" priority="1" operator="equal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471A86-090C-4E36-8FAF-6993B96DAEBD}">
  <sheetPr>
    <tabColor rgb="FF92D050"/>
  </sheetPr>
  <dimension ref="A1:K148"/>
  <sheetViews>
    <sheetView showZeros="0" workbookViewId="0">
      <selection activeCell="F87" sqref="F87"/>
    </sheetView>
  </sheetViews>
  <sheetFormatPr defaultColWidth="9" defaultRowHeight="15" outlineLevelRow="1" x14ac:dyDescent="0.25"/>
  <cols>
    <col min="1" max="1" width="21" style="101" customWidth="1"/>
    <col min="2" max="2" width="9" style="101"/>
    <col min="3" max="3" width="46.28515625" style="101" customWidth="1"/>
    <col min="4" max="4" width="26.7109375" style="101" customWidth="1"/>
    <col min="5" max="5" width="9" style="101"/>
    <col min="6" max="6" width="28.42578125" style="101" customWidth="1"/>
    <col min="7" max="7" width="5.28515625" style="101" customWidth="1"/>
    <col min="8" max="8" width="27.7109375" style="101" customWidth="1"/>
    <col min="9" max="9" width="4.7109375" style="101" customWidth="1"/>
    <col min="10" max="10" width="31.28515625" style="101" customWidth="1"/>
    <col min="11" max="11" width="4.7109375" style="101" customWidth="1"/>
    <col min="12" max="16384" width="9" style="101"/>
  </cols>
  <sheetData>
    <row r="1" spans="1:11" ht="45" customHeight="1" thickBot="1" x14ac:dyDescent="0.55000000000000004">
      <c r="C1" s="107" t="str">
        <f>'Gemensamma Tjänster'!B29</f>
        <v>Region Norrbotten</v>
      </c>
    </row>
    <row r="2" spans="1:11" ht="74.650000000000006" customHeight="1" x14ac:dyDescent="0.4">
      <c r="C2" s="341" t="s">
        <v>64</v>
      </c>
      <c r="D2" s="342"/>
      <c r="E2" s="342"/>
      <c r="F2" s="342"/>
      <c r="G2" s="342"/>
      <c r="H2" s="342"/>
      <c r="I2" s="342"/>
      <c r="J2" s="343"/>
    </row>
    <row r="3" spans="1:11" ht="21.75" customHeight="1" thickBot="1" x14ac:dyDescent="0.3">
      <c r="A3" s="347" t="s">
        <v>45</v>
      </c>
      <c r="C3" s="344" t="s">
        <v>46</v>
      </c>
      <c r="D3" s="345"/>
      <c r="E3" s="345"/>
      <c r="F3" s="345"/>
      <c r="G3" s="345"/>
      <c r="H3" s="345"/>
      <c r="I3" s="345"/>
      <c r="J3" s="346"/>
    </row>
    <row r="4" spans="1:11" x14ac:dyDescent="0.25">
      <c r="A4" s="347"/>
    </row>
    <row r="5" spans="1:11" ht="16.350000000000001" customHeight="1" x14ac:dyDescent="0.25">
      <c r="A5" s="347"/>
      <c r="D5" s="53" t="s">
        <v>198</v>
      </c>
      <c r="E5" s="109"/>
      <c r="F5" s="108"/>
      <c r="G5" s="108"/>
      <c r="H5" s="110"/>
      <c r="I5" s="108"/>
      <c r="J5" s="108"/>
      <c r="K5" s="111"/>
    </row>
    <row r="6" spans="1:11" ht="15.75" thickBot="1" x14ac:dyDescent="0.3">
      <c r="A6" s="347"/>
    </row>
    <row r="7" spans="1:11" ht="21" x14ac:dyDescent="0.25">
      <c r="A7" s="347"/>
      <c r="C7" s="118" t="s">
        <v>34</v>
      </c>
      <c r="D7" s="119">
        <f>SUM(D8:D55)</f>
        <v>15267197.138920566</v>
      </c>
      <c r="E7" s="120"/>
      <c r="F7" s="121" t="s">
        <v>40</v>
      </c>
      <c r="G7" s="121"/>
      <c r="H7" s="106" t="s">
        <v>41</v>
      </c>
      <c r="I7" s="122"/>
      <c r="J7" s="123" t="s">
        <v>50</v>
      </c>
      <c r="K7" s="113"/>
    </row>
    <row r="8" spans="1:11" ht="15" hidden="1" customHeight="1" outlineLevel="1" x14ac:dyDescent="0.25">
      <c r="C8" s="117" t="str">
        <f>'Gemensamma Tjänster'!E2</f>
        <v>Identifierings-tjänster SITHS</v>
      </c>
      <c r="D8" s="124">
        <f>'Gemensamma Tjänster'!E29</f>
        <v>998086.41831316298</v>
      </c>
      <c r="E8" s="125"/>
      <c r="F8" s="103" t="str">
        <f>'Gemensamma Tjänster'!E31</f>
        <v>Kvartal förskott</v>
      </c>
      <c r="G8" s="125"/>
      <c r="H8" s="103" t="str">
        <f>'Gemensamma Tjänster'!E32</f>
        <v>Dec,Mar,Jun,Sep</v>
      </c>
      <c r="I8" s="125"/>
      <c r="J8" s="126" t="str">
        <f>'Gemensamma Tjänster'!E33</f>
        <v xml:space="preserve"> -</v>
      </c>
    </row>
    <row r="9" spans="1:11" ht="15" hidden="1" customHeight="1" outlineLevel="1" x14ac:dyDescent="0.25">
      <c r="C9" s="117" t="str">
        <f>'Gemensamma Tjänster'!F2</f>
        <v>Katalogtjänster HSA</v>
      </c>
      <c r="D9" s="124">
        <f>'Gemensamma Tjänster'!F29</f>
        <v>139339.68608275059</v>
      </c>
      <c r="E9" s="125"/>
      <c r="F9" s="103" t="str">
        <f>'Gemensamma Tjänster'!F31</f>
        <v>Kvartal förskott</v>
      </c>
      <c r="G9" s="125"/>
      <c r="H9" s="103" t="str">
        <f>'Gemensamma Tjänster'!F32</f>
        <v>Dec,Mar,Jun,Sep</v>
      </c>
      <c r="I9" s="125"/>
      <c r="J9" s="126" t="str">
        <f>'Gemensamma Tjänster'!F33</f>
        <v xml:space="preserve"> -</v>
      </c>
    </row>
    <row r="10" spans="1:11" ht="15" hidden="1" customHeight="1" outlineLevel="1" x14ac:dyDescent="0.25">
      <c r="C10" s="117" t="str">
        <f>'Gemensamma Tjänster'!G2</f>
        <v>Kommunikations-tjänster Sjunet</v>
      </c>
      <c r="D10" s="124">
        <f>'Gemensamma Tjänster'!G29</f>
        <v>44253.296142544212</v>
      </c>
      <c r="E10" s="125"/>
      <c r="F10" s="103" t="str">
        <f>'Gemensamma Tjänster'!G31</f>
        <v>Kvartal förskott</v>
      </c>
      <c r="G10" s="125"/>
      <c r="H10" s="103" t="str">
        <f>'Gemensamma Tjänster'!G32</f>
        <v>Dec,Mar,Jun,Sep</v>
      </c>
      <c r="I10" s="125"/>
      <c r="J10" s="126" t="str">
        <f>'Gemensamma Tjänster'!G33</f>
        <v xml:space="preserve"> -</v>
      </c>
    </row>
    <row r="11" spans="1:11" ht="15" hidden="1" customHeight="1" outlineLevel="1" x14ac:dyDescent="0.25">
      <c r="C11" s="117" t="str">
        <f>'Gemensamma Tjänster'!H2</f>
        <v>Säkerhetstjänster</v>
      </c>
      <c r="D11" s="124">
        <f>'Gemensamma Tjänster'!H29</f>
        <v>161430.70348080003</v>
      </c>
      <c r="E11" s="125"/>
      <c r="F11" s="103" t="str">
        <f>'Gemensamma Tjänster'!H31</f>
        <v>Kvartal förskott</v>
      </c>
      <c r="G11" s="125"/>
      <c r="H11" s="103" t="str">
        <f>'Gemensamma Tjänster'!H32</f>
        <v>Dec,Mar,Jun,Sep</v>
      </c>
      <c r="I11" s="125"/>
      <c r="J11" s="126" t="str">
        <f>'Gemensamma Tjänster'!H33</f>
        <v xml:space="preserve"> -</v>
      </c>
    </row>
    <row r="12" spans="1:11" ht="15" hidden="1" customHeight="1" outlineLevel="1" x14ac:dyDescent="0.25">
      <c r="C12" s="117" t="str">
        <f>'Gemensamma Tjänster'!I2</f>
        <v>1177 Vårdguidens e-tjänster</v>
      </c>
      <c r="D12" s="124">
        <f>'Gemensamma Tjänster'!I29</f>
        <v>1893105.1758842436</v>
      </c>
      <c r="E12" s="125"/>
      <c r="F12" s="103" t="str">
        <f>'Gemensamma Tjänster'!I31</f>
        <v>Kvartal förskott</v>
      </c>
      <c r="G12" s="125"/>
      <c r="H12" s="103" t="str">
        <f>'Gemensamma Tjänster'!I32</f>
        <v>Dec,Mar,Jun,Sep</v>
      </c>
      <c r="I12" s="125"/>
      <c r="J12" s="126" t="str">
        <f>'Gemensamma Tjänster'!I33</f>
        <v xml:space="preserve"> -</v>
      </c>
    </row>
    <row r="13" spans="1:11" ht="15" hidden="1" customHeight="1" outlineLevel="1" x14ac:dyDescent="0.25">
      <c r="C13" s="117" t="str">
        <f>'Gemensamma Tjänster'!J2</f>
        <v xml:space="preserve">1177 Vårdguiden på telefon </v>
      </c>
      <c r="D13" s="124">
        <f>'Gemensamma Tjänster'!J29</f>
        <v>1519719.4742929111</v>
      </c>
      <c r="E13" s="125"/>
      <c r="F13" s="103" t="str">
        <f>'Gemensamma Tjänster'!J31</f>
        <v>Kvartal förskott</v>
      </c>
      <c r="G13" s="125"/>
      <c r="H13" s="103" t="str">
        <f>'Gemensamma Tjänster'!J32</f>
        <v>Dec,Mar,Jun,Sep</v>
      </c>
      <c r="I13" s="125"/>
      <c r="J13" s="126" t="str">
        <f>'Gemensamma Tjänster'!J33</f>
        <v xml:space="preserve"> -</v>
      </c>
    </row>
    <row r="14" spans="1:11" ht="15" hidden="1" customHeight="1" outlineLevel="1" x14ac:dyDescent="0.25">
      <c r="C14" s="117" t="str">
        <f>'Gemensamma Tjänster'!K2</f>
        <v>1177 Vårdguiden på webben</v>
      </c>
      <c r="D14" s="124">
        <f>'Gemensamma Tjänster'!K29</f>
        <v>1664736.314309139</v>
      </c>
      <c r="E14" s="125"/>
      <c r="F14" s="103" t="str">
        <f>'Gemensamma Tjänster'!K31</f>
        <v>Kvartal förskott</v>
      </c>
      <c r="G14" s="125"/>
      <c r="H14" s="103" t="str">
        <f>'Gemensamma Tjänster'!K32</f>
        <v>Dec,Mar,Jun,Sep</v>
      </c>
      <c r="I14" s="125"/>
      <c r="J14" s="126" t="str">
        <f>'Gemensamma Tjänster'!K33</f>
        <v xml:space="preserve"> -</v>
      </c>
    </row>
    <row r="15" spans="1:11" ht="15" hidden="1" customHeight="1" outlineLevel="1" x14ac:dyDescent="0.25">
      <c r="C15" s="117" t="str">
        <f>'Gemensamma Tjänster'!L2</f>
        <v>Eira 
(biblioteks- konsortium)</v>
      </c>
      <c r="D15" s="124">
        <f>'Gemensamma Tjänster'!L29</f>
        <v>94112.484872120331</v>
      </c>
      <c r="E15" s="125"/>
      <c r="F15" s="103" t="str">
        <f>'Gemensamma Tjänster'!L31</f>
        <v>Kvartal förskott. Licens separat</v>
      </c>
      <c r="G15" s="125"/>
      <c r="H15" s="103" t="str">
        <f>'Gemensamma Tjänster'!L32</f>
        <v>Dec,Mar,Jun,Sep</v>
      </c>
      <c r="I15" s="125"/>
      <c r="J15" s="126" t="str">
        <f>'Gemensamma Tjänster'!L33</f>
        <v xml:space="preserve"> -</v>
      </c>
    </row>
    <row r="16" spans="1:11" ht="15" hidden="1" customHeight="1" outlineLevel="1" x14ac:dyDescent="0.25">
      <c r="C16" s="117" t="str">
        <f>'Gemensamma Tjänster'!M2</f>
        <v>Elektronisk remiss</v>
      </c>
      <c r="D16" s="124">
        <f>'Gemensamma Tjänster'!M29</f>
        <v>121168.04273919378</v>
      </c>
      <c r="E16" s="125"/>
      <c r="F16" s="103" t="str">
        <f>'Gemensamma Tjänster'!M31</f>
        <v>Kvartal förskott</v>
      </c>
      <c r="G16" s="125"/>
      <c r="H16" s="103" t="str">
        <f>'Gemensamma Tjänster'!M32</f>
        <v>Dec,Mar,Jun,Sep</v>
      </c>
      <c r="I16" s="125"/>
      <c r="J16" s="126" t="str">
        <f>'Gemensamma Tjänster'!M33</f>
        <v xml:space="preserve"> -</v>
      </c>
    </row>
    <row r="17" spans="3:10" ht="15" hidden="1" customHeight="1" outlineLevel="1" x14ac:dyDescent="0.25">
      <c r="C17" s="117" t="str">
        <f>'Gemensamma Tjänster'!N2</f>
        <v>Födelseanmälan</v>
      </c>
      <c r="D17" s="124">
        <f>'Gemensamma Tjänster'!N29</f>
        <v>80026.492058095246</v>
      </c>
      <c r="E17" s="125"/>
      <c r="F17" s="103" t="str">
        <f>'Gemensamma Tjänster'!N31</f>
        <v>Kvartal förskott</v>
      </c>
      <c r="G17" s="125"/>
      <c r="H17" s="103" t="str">
        <f>'Gemensamma Tjänster'!N32</f>
        <v>Dec,Mar,Jun,Sep</v>
      </c>
      <c r="I17" s="125"/>
      <c r="J17" s="126" t="str">
        <f>'Gemensamma Tjänster'!N33</f>
        <v xml:space="preserve"> -</v>
      </c>
    </row>
    <row r="18" spans="3:10" ht="15" hidden="1" customHeight="1" outlineLevel="1" x14ac:dyDescent="0.25">
      <c r="C18" s="117" t="str">
        <f>'Gemensamma Tjänster'!O2</f>
        <v>Infektions-verktyget</v>
      </c>
      <c r="D18" s="124">
        <f>'Gemensamma Tjänster'!O29</f>
        <v>228131.32375362029</v>
      </c>
      <c r="E18" s="125"/>
      <c r="F18" s="103" t="str">
        <f>'Gemensamma Tjänster'!O31</f>
        <v>Kvartal förskott</v>
      </c>
      <c r="G18" s="125"/>
      <c r="H18" s="103" t="str">
        <f>'Gemensamma Tjänster'!O32</f>
        <v>Dec,Mar,Jun,Sep</v>
      </c>
      <c r="I18" s="125"/>
      <c r="J18" s="126" t="str">
        <f>'Gemensamma Tjänster'!O33</f>
        <v xml:space="preserve"> -</v>
      </c>
    </row>
    <row r="19" spans="3:10" ht="15" hidden="1" customHeight="1" outlineLevel="1" x14ac:dyDescent="0.25">
      <c r="C19" s="117" t="str">
        <f>'Gemensamma Tjänster'!P2</f>
        <v>Journalen</v>
      </c>
      <c r="D19" s="124">
        <f>'Gemensamma Tjänster'!P29</f>
        <v>708599.07527012145</v>
      </c>
      <c r="E19" s="125"/>
      <c r="F19" s="103" t="str">
        <f>'Gemensamma Tjänster'!P31</f>
        <v>Kvartal förskott</v>
      </c>
      <c r="G19" s="125"/>
      <c r="H19" s="103" t="str">
        <f>'Gemensamma Tjänster'!P32</f>
        <v>Dec,Mar,Jun,Sep</v>
      </c>
      <c r="I19" s="125"/>
      <c r="J19" s="126" t="str">
        <f>'Gemensamma Tjänster'!P33</f>
        <v xml:space="preserve"> -</v>
      </c>
    </row>
    <row r="20" spans="3:10" ht="15" hidden="1" customHeight="1" outlineLevel="1" x14ac:dyDescent="0.25">
      <c r="C20" s="117" t="str">
        <f>'Gemensamma Tjänster'!Q2</f>
        <v>Intygstjänster Webcert</v>
      </c>
      <c r="D20" s="124">
        <f>'Gemensamma Tjänster'!Q29</f>
        <v>334785.80560011708</v>
      </c>
      <c r="E20" s="125"/>
      <c r="F20" s="103" t="str">
        <f>'Gemensamma Tjänster'!Q31</f>
        <v>Kvartal förskott</v>
      </c>
      <c r="G20" s="125"/>
      <c r="H20" s="103" t="str">
        <f>'Gemensamma Tjänster'!Q32</f>
        <v>Dec,Mar,Jun,Sep</v>
      </c>
      <c r="I20" s="125"/>
      <c r="J20" s="126" t="str">
        <f>'Gemensamma Tjänster'!Q33</f>
        <v xml:space="preserve"> -</v>
      </c>
    </row>
    <row r="21" spans="3:10" ht="15" hidden="1" customHeight="1" outlineLevel="1" x14ac:dyDescent="0.25">
      <c r="C21" s="117" t="str">
        <f>'Gemensamma Tjänster'!R2</f>
        <v>Nationell patientöversikt</v>
      </c>
      <c r="D21" s="124">
        <f>'Gemensamma Tjänster'!R29</f>
        <v>376473.69327062974</v>
      </c>
      <c r="E21" s="125"/>
      <c r="F21" s="103" t="str">
        <f>'Gemensamma Tjänster'!R31</f>
        <v>Kvartal förskott</v>
      </c>
      <c r="G21" s="125"/>
      <c r="H21" s="103" t="str">
        <f>'Gemensamma Tjänster'!R32</f>
        <v>Dec,Mar,Jun,Sep</v>
      </c>
      <c r="I21" s="125"/>
      <c r="J21" s="126" t="str">
        <f>'Gemensamma Tjänster'!R33</f>
        <v xml:space="preserve"> -</v>
      </c>
    </row>
    <row r="22" spans="3:10" ht="15" hidden="1" customHeight="1" outlineLevel="1" x14ac:dyDescent="0.25">
      <c r="C22" s="117" t="str">
        <f>'Gemensamma Tjänster'!S2</f>
        <v>Pascal</v>
      </c>
      <c r="D22" s="124">
        <f>'Gemensamma Tjänster'!S29</f>
        <v>54134.869516295359</v>
      </c>
      <c r="E22" s="125"/>
      <c r="F22" s="103" t="str">
        <f>'Gemensamma Tjänster'!S31</f>
        <v>Kvartal förskott</v>
      </c>
      <c r="G22" s="125"/>
      <c r="H22" s="103" t="str">
        <f>'Gemensamma Tjänster'!S32</f>
        <v>Dec,Mar,Jun,Sep</v>
      </c>
      <c r="I22" s="125"/>
      <c r="J22" s="126" t="str">
        <f>'Gemensamma Tjänster'!S33</f>
        <v xml:space="preserve"> -</v>
      </c>
    </row>
    <row r="23" spans="3:10" ht="15" hidden="1" customHeight="1" outlineLevel="1" x14ac:dyDescent="0.25">
      <c r="C23" s="117" t="str">
        <f>'Gemensamma Tjänster'!T2</f>
        <v>Rikshandboken i barnhälsovård</v>
      </c>
      <c r="D23" s="124">
        <f>'Gemensamma Tjänster'!T29</f>
        <v>249509.72768721654</v>
      </c>
      <c r="E23" s="125"/>
      <c r="F23" s="103" t="str">
        <f>'Gemensamma Tjänster'!T31</f>
        <v>Kvartal förskott</v>
      </c>
      <c r="G23" s="125"/>
      <c r="H23" s="103" t="str">
        <f>'Gemensamma Tjänster'!T32</f>
        <v>Dec,Mar,Jun,Sep</v>
      </c>
      <c r="I23" s="125"/>
      <c r="J23" s="126" t="str">
        <f>'Gemensamma Tjänster'!T33</f>
        <v xml:space="preserve"> -</v>
      </c>
    </row>
    <row r="24" spans="3:10" ht="15" hidden="1" customHeight="1" outlineLevel="1" x14ac:dyDescent="0.25">
      <c r="C24" s="117" t="str">
        <f>'Gemensamma Tjänster'!U2</f>
        <v>Högkostnadsskydd</v>
      </c>
      <c r="D24" s="124">
        <f>'Gemensamma Tjänster'!U29</f>
        <v>146703.35854876708</v>
      </c>
      <c r="E24" s="125"/>
      <c r="F24" s="103" t="str">
        <f>'Gemensamma Tjänster'!U31</f>
        <v>Kvartal förskott</v>
      </c>
      <c r="G24" s="125"/>
      <c r="H24" s="103" t="str">
        <f>'Gemensamma Tjänster'!U32</f>
        <v>Dec,Mar,Jun,Sep</v>
      </c>
      <c r="I24" s="125"/>
      <c r="J24" s="126" t="str">
        <f>'Gemensamma Tjänster'!U33</f>
        <v xml:space="preserve"> -</v>
      </c>
    </row>
    <row r="25" spans="3:10" ht="15" hidden="1" customHeight="1" outlineLevel="1" x14ac:dyDescent="0.25">
      <c r="C25" s="117" t="str">
        <f>'Gemensamma Tjänster'!V2</f>
        <v>NKK Nationellt kliniskt kunskapsstöd</v>
      </c>
      <c r="D25" s="124">
        <f>'Gemensamma Tjänster'!V29</f>
        <v>769622.54160946456</v>
      </c>
      <c r="E25" s="125"/>
      <c r="F25" s="103" t="str">
        <f>'Gemensamma Tjänster'!V31</f>
        <v>Kvartal förskott</v>
      </c>
      <c r="G25" s="125"/>
      <c r="H25" s="103" t="str">
        <f>'Gemensamma Tjänster'!V32</f>
        <v>Dec,Mar,Jun,Sep</v>
      </c>
      <c r="I25" s="125"/>
      <c r="J25" s="126">
        <f>'Gemensamma Tjänster'!V33</f>
        <v>0</v>
      </c>
    </row>
    <row r="26" spans="3:10" ht="15" hidden="1" customHeight="1" outlineLevel="1" x14ac:dyDescent="0.25">
      <c r="C26" s="117" t="str">
        <f>'Gemensamma Tjänster'!W2</f>
        <v>Svenska informationstjänster för läkemedel (Sil)</v>
      </c>
      <c r="D26" s="124">
        <f>'Gemensamma Tjänster'!W29</f>
        <v>1054050.3290548883</v>
      </c>
      <c r="E26" s="125"/>
      <c r="F26" s="103" t="str">
        <f>'Gemensamma Tjänster'!W31</f>
        <v>Kvartal förskott</v>
      </c>
      <c r="G26" s="125"/>
      <c r="H26" s="103" t="str">
        <f>'Gemensamma Tjänster'!W32</f>
        <v>Dec,Mar,Jun,Sep</v>
      </c>
      <c r="I26" s="125"/>
      <c r="J26" s="126" t="str">
        <f>'Gemensamma Tjänster'!W33</f>
        <v xml:space="preserve"> -</v>
      </c>
    </row>
    <row r="27" spans="3:10" ht="15" hidden="1" customHeight="1" outlineLevel="1" x14ac:dyDescent="0.25">
      <c r="C27" s="117" t="str">
        <f>'Gemensamma Tjänster'!X2</f>
        <v>UMO (Youmo)</v>
      </c>
      <c r="D27" s="124">
        <f>'Gemensamma Tjänster'!X29</f>
        <v>505860.54463318386</v>
      </c>
      <c r="E27" s="125"/>
      <c r="F27" s="103" t="str">
        <f>'Gemensamma Tjänster'!X31</f>
        <v>Kvartal förskott</v>
      </c>
      <c r="G27" s="125"/>
      <c r="H27" s="103" t="str">
        <f>'Gemensamma Tjänster'!X32</f>
        <v>Dec,Mar,Jun,Sep</v>
      </c>
      <c r="I27" s="125"/>
      <c r="J27" s="126" t="str">
        <f>'Gemensamma Tjänster'!X33</f>
        <v xml:space="preserve"> -</v>
      </c>
    </row>
    <row r="28" spans="3:10" ht="15" hidden="1" customHeight="1" outlineLevel="1" x14ac:dyDescent="0.25">
      <c r="C28" s="117" t="str">
        <f>'Gemensamma Tjänster'!Y2</f>
        <v>Vårdhandboken</v>
      </c>
      <c r="D28" s="124">
        <f>'Gemensamma Tjänster'!Y29</f>
        <v>240412.02912436391</v>
      </c>
      <c r="E28" s="125"/>
      <c r="F28" s="103" t="str">
        <f>'Gemensamma Tjänster'!Y31</f>
        <v>Kvartal förskott</v>
      </c>
      <c r="G28" s="125"/>
      <c r="H28" s="103" t="str">
        <f>'Gemensamma Tjänster'!Y32</f>
        <v>Dec,Mar,Jun,Sep</v>
      </c>
      <c r="I28" s="125"/>
      <c r="J28" s="126" t="str">
        <f>'Gemensamma Tjänster'!Y33</f>
        <v xml:space="preserve"> -</v>
      </c>
    </row>
    <row r="29" spans="3:10" ht="15" hidden="1" customHeight="1" outlineLevel="1" x14ac:dyDescent="0.25">
      <c r="C29" s="117" t="str">
        <f>'Gemensamma Tjänster'!Z2</f>
        <v>Rådgivnings-stöd webb</v>
      </c>
      <c r="D29" s="124">
        <f>'Gemensamma Tjänster'!Z29</f>
        <v>194828.52118150704</v>
      </c>
      <c r="E29" s="125"/>
      <c r="F29" s="103" t="str">
        <f>'Gemensamma Tjänster'!Z31</f>
        <v>Kvartal förskott</v>
      </c>
      <c r="G29" s="125"/>
      <c r="H29" s="103" t="str">
        <f>'Gemensamma Tjänster'!Z32</f>
        <v>Dec,Mar,Jun,Sep</v>
      </c>
      <c r="I29" s="125"/>
      <c r="J29" s="126" t="str">
        <f>'Gemensamma Tjänster'!Z33</f>
        <v xml:space="preserve"> -</v>
      </c>
    </row>
    <row r="30" spans="3:10" ht="15" hidden="1" customHeight="1" outlineLevel="1" x14ac:dyDescent="0.25">
      <c r="C30" s="117" t="str">
        <f>'Gemensamma Tjänster'!AA2</f>
        <v>Plattformen för stöd och behandling</v>
      </c>
      <c r="D30" s="124">
        <f>'Gemensamma Tjänster'!AA29</f>
        <v>851074.26059646625</v>
      </c>
      <c r="E30" s="125"/>
      <c r="F30" s="103" t="str">
        <f>'Gemensamma Tjänster'!AA31</f>
        <v>Kvartal förskott</v>
      </c>
      <c r="G30" s="125"/>
      <c r="H30" s="103" t="str">
        <f>'Gemensamma Tjänster'!AA32</f>
        <v>Dec,Mar,Jun,Sep</v>
      </c>
      <c r="I30" s="125"/>
      <c r="J30" s="126" t="str">
        <f>'Gemensamma Tjänster'!AA33</f>
        <v xml:space="preserve"> -</v>
      </c>
    </row>
    <row r="31" spans="3:10" ht="15" hidden="1" customHeight="1" outlineLevel="1" x14ac:dyDescent="0.25">
      <c r="C31" s="117" t="str">
        <f>'Gemensamma Tjänster'!AB2</f>
        <v>Utomläns- fakturering</v>
      </c>
      <c r="D31" s="124">
        <f>'Gemensamma Tjänster'!AB29</f>
        <v>108531.03063622356</v>
      </c>
      <c r="E31" s="125"/>
      <c r="F31" s="103" t="str">
        <f>'Gemensamma Tjänster'!AB31</f>
        <v>Kvartal förskott</v>
      </c>
      <c r="G31" s="125"/>
      <c r="H31" s="103" t="str">
        <f>'Gemensamma Tjänster'!AB32</f>
        <v>Dec,Mar,Jun,Sep</v>
      </c>
      <c r="I31" s="125"/>
      <c r="J31" s="126" t="str">
        <f>'Gemensamma Tjänster'!AB33</f>
        <v xml:space="preserve"> -</v>
      </c>
    </row>
    <row r="32" spans="3:10" ht="15" hidden="1" customHeight="1" outlineLevel="1" x14ac:dyDescent="0.25">
      <c r="C32" s="117" t="str">
        <f>'Gemensamma Tjänster'!AC2</f>
        <v>Gemensam infrastruktur</v>
      </c>
      <c r="D32" s="124">
        <f>'Gemensamma Tjänster'!AC29</f>
        <v>1895409.2927526424</v>
      </c>
      <c r="E32" s="125"/>
      <c r="F32" s="103" t="str">
        <f>'Gemensamma Tjänster'!AC31</f>
        <v>Kvartal förskott</v>
      </c>
      <c r="G32" s="125"/>
      <c r="H32" s="103" t="str">
        <f>'Gemensamma Tjänster'!AC32</f>
        <v>Dec,Mar,Jun,Sep</v>
      </c>
      <c r="I32" s="125"/>
      <c r="J32" s="126" t="str">
        <f>'Gemensamma Tjänster'!AC33</f>
        <v xml:space="preserve"> -</v>
      </c>
    </row>
    <row r="33" spans="3:10" ht="15" hidden="1" customHeight="1" outlineLevel="1" x14ac:dyDescent="0.25">
      <c r="C33" s="117" t="str">
        <f>'Gemensamma Tjänster'!AD2</f>
        <v>Gemensam arkitektur</v>
      </c>
      <c r="D33" s="124">
        <f>'Gemensamma Tjänster'!AD29</f>
        <v>548403.56846104038</v>
      </c>
      <c r="E33" s="125"/>
      <c r="F33" s="103" t="str">
        <f>'Gemensamma Tjänster'!AD31</f>
        <v>Kvartal förskott</v>
      </c>
      <c r="G33" s="125"/>
      <c r="H33" s="103" t="str">
        <f>'Gemensamma Tjänster'!AD32</f>
        <v>Dec,Mar,Jun,Sep</v>
      </c>
      <c r="I33" s="125"/>
      <c r="J33" s="126" t="str">
        <f>'Gemensamma Tjänster'!AD33</f>
        <v xml:space="preserve"> -</v>
      </c>
    </row>
    <row r="34" spans="3:10" ht="15" hidden="1" customHeight="1" outlineLevel="1" x14ac:dyDescent="0.25">
      <c r="C34" s="117" t="str">
        <f>'Gemensamma Tjänster'!AE2</f>
        <v>1177 Listning</v>
      </c>
      <c r="D34" s="124">
        <f>'Gemensamma Tjänster'!AE29</f>
        <v>85822.414902314675</v>
      </c>
      <c r="E34" s="125"/>
      <c r="F34" s="103" t="str">
        <f>'Gemensamma Tjänster'!AE31</f>
        <v>Kvartal förskott</v>
      </c>
      <c r="G34" s="125"/>
      <c r="H34" s="103" t="str">
        <f>'Gemensamma Tjänster'!AE32</f>
        <v>Dec,Mar,Jun,Sep</v>
      </c>
      <c r="I34" s="125"/>
      <c r="J34" s="126" t="str">
        <f>'Gemensamma Tjänster'!AE33</f>
        <v xml:space="preserve"> -</v>
      </c>
    </row>
    <row r="35" spans="3:10" ht="15" hidden="1" customHeight="1" outlineLevel="1" x14ac:dyDescent="0.25">
      <c r="C35" s="117" t="str">
        <f>'Gemensamma Tjänster'!AF2</f>
        <v>IAM IDP Gemensam del</v>
      </c>
      <c r="D35" s="124">
        <f>'Gemensamma Tjänster'!AF29</f>
        <v>198866.66414674188</v>
      </c>
      <c r="E35" s="125"/>
      <c r="F35" s="103" t="str">
        <f>'Gemensamma Tjänster'!AF31</f>
        <v>Kvartal förskott</v>
      </c>
      <c r="G35" s="125"/>
      <c r="H35" s="103" t="str">
        <f>'Gemensamma Tjänster'!AF32</f>
        <v>Dec,Mar,Jun,Sep</v>
      </c>
      <c r="I35" s="125"/>
      <c r="J35" s="126">
        <f>'Gemensamma Tjänster'!AF33</f>
        <v>0</v>
      </c>
    </row>
    <row r="36" spans="3:10" ht="15" hidden="1" customHeight="1" outlineLevel="1" x14ac:dyDescent="0.25">
      <c r="C36" s="117">
        <f>'Gemensamma Tjänster'!AG2</f>
        <v>0</v>
      </c>
      <c r="D36" s="124">
        <f>'Gemensamma Tjänster'!AG29</f>
        <v>0</v>
      </c>
      <c r="E36" s="125"/>
      <c r="F36" s="103">
        <f>'Gemensamma Tjänster'!AG31</f>
        <v>0</v>
      </c>
      <c r="G36" s="125"/>
      <c r="H36" s="103">
        <f>'Gemensamma Tjänster'!AG32</f>
        <v>0</v>
      </c>
      <c r="I36" s="125"/>
      <c r="J36" s="126">
        <f>'Gemensamma Tjänster'!AG33</f>
        <v>0</v>
      </c>
    </row>
    <row r="37" spans="3:10" ht="15" hidden="1" customHeight="1" outlineLevel="1" x14ac:dyDescent="0.25">
      <c r="C37" s="117">
        <f>'Gemensamma Tjänster'!AH2</f>
        <v>0</v>
      </c>
      <c r="D37" s="124">
        <f>'Gemensamma Tjänster'!AH29</f>
        <v>0</v>
      </c>
      <c r="E37" s="125"/>
      <c r="F37" s="103">
        <f>'Gemensamma Tjänster'!AH31</f>
        <v>0</v>
      </c>
      <c r="G37" s="125"/>
      <c r="H37" s="103">
        <f>'Gemensamma Tjänster'!AH32</f>
        <v>0</v>
      </c>
      <c r="I37" s="125"/>
      <c r="J37" s="126">
        <f>'Gemensamma Tjänster'!AH33</f>
        <v>0</v>
      </c>
    </row>
    <row r="38" spans="3:10" ht="15" hidden="1" customHeight="1" outlineLevel="1" x14ac:dyDescent="0.25">
      <c r="C38" s="117">
        <f>'Gemensamma Tjänster'!AI2</f>
        <v>0</v>
      </c>
      <c r="D38" s="124">
        <f>'Gemensamma Tjänster'!AI29</f>
        <v>0</v>
      </c>
      <c r="E38" s="125"/>
      <c r="F38" s="103">
        <f>'Gemensamma Tjänster'!AI31</f>
        <v>0</v>
      </c>
      <c r="G38" s="125"/>
      <c r="H38" s="103">
        <f>'Gemensamma Tjänster'!AI32</f>
        <v>0</v>
      </c>
      <c r="I38" s="125"/>
      <c r="J38" s="126">
        <f>'Gemensamma Tjänster'!AI33</f>
        <v>0</v>
      </c>
    </row>
    <row r="39" spans="3:10" ht="15" hidden="1" customHeight="1" outlineLevel="1" x14ac:dyDescent="0.25">
      <c r="C39" s="117">
        <f>'Gemensamma Tjänster'!AJ2</f>
        <v>0</v>
      </c>
      <c r="D39" s="124">
        <f>'Gemensamma Tjänster'!AJ29</f>
        <v>0</v>
      </c>
      <c r="E39" s="125"/>
      <c r="F39" s="103">
        <f>'Gemensamma Tjänster'!AJ31</f>
        <v>0</v>
      </c>
      <c r="G39" s="125"/>
      <c r="H39" s="103">
        <f>'Gemensamma Tjänster'!AJ32</f>
        <v>0</v>
      </c>
      <c r="I39" s="125"/>
      <c r="J39" s="126">
        <f>'Gemensamma Tjänster'!AJ33</f>
        <v>0</v>
      </c>
    </row>
    <row r="40" spans="3:10" ht="15" hidden="1" customHeight="1" outlineLevel="1" x14ac:dyDescent="0.25">
      <c r="C40" s="117">
        <f>'Gemensamma Tjänster'!AK2</f>
        <v>0</v>
      </c>
      <c r="D40" s="124">
        <f>'Gemensamma Tjänster'!AK29</f>
        <v>0</v>
      </c>
      <c r="E40" s="125"/>
      <c r="F40" s="103">
        <f>'Gemensamma Tjänster'!AK31</f>
        <v>0</v>
      </c>
      <c r="G40" s="125"/>
      <c r="H40" s="103">
        <f>'Gemensamma Tjänster'!AK32</f>
        <v>0</v>
      </c>
      <c r="I40" s="125"/>
      <c r="J40" s="126">
        <f>'Gemensamma Tjänster'!AK33</f>
        <v>0</v>
      </c>
    </row>
    <row r="41" spans="3:10" ht="15" hidden="1" customHeight="1" outlineLevel="1" x14ac:dyDescent="0.25">
      <c r="C41" s="117">
        <f>'Gemensamma Tjänster'!AL2</f>
        <v>0</v>
      </c>
      <c r="D41" s="124">
        <f>'Gemensamma Tjänster'!AL29</f>
        <v>0</v>
      </c>
      <c r="E41" s="125"/>
      <c r="F41" s="103">
        <f>'Gemensamma Tjänster'!AL31</f>
        <v>0</v>
      </c>
      <c r="G41" s="125"/>
      <c r="H41" s="103">
        <f>'Gemensamma Tjänster'!AL32</f>
        <v>0</v>
      </c>
      <c r="I41" s="125"/>
      <c r="J41" s="126">
        <f>'Gemensamma Tjänster'!AL33</f>
        <v>0</v>
      </c>
    </row>
    <row r="42" spans="3:10" ht="15" hidden="1" customHeight="1" outlineLevel="1" x14ac:dyDescent="0.25">
      <c r="C42" s="117">
        <f>'Gemensamma Tjänster'!AM2</f>
        <v>0</v>
      </c>
      <c r="D42" s="124">
        <f>'Gemensamma Tjänster'!AM29</f>
        <v>0</v>
      </c>
      <c r="E42" s="125"/>
      <c r="F42" s="103">
        <f>'Gemensamma Tjänster'!AM31</f>
        <v>0</v>
      </c>
      <c r="G42" s="125"/>
      <c r="H42" s="103">
        <f>'Gemensamma Tjänster'!AM32</f>
        <v>0</v>
      </c>
      <c r="I42" s="125"/>
      <c r="J42" s="126">
        <f>'Gemensamma Tjänster'!AM33</f>
        <v>0</v>
      </c>
    </row>
    <row r="43" spans="3:10" ht="15" hidden="1" customHeight="1" outlineLevel="1" x14ac:dyDescent="0.25">
      <c r="C43" s="117">
        <f>'Gemensamma Tjänster'!AN2</f>
        <v>0</v>
      </c>
      <c r="D43" s="124">
        <f>'Gemensamma Tjänster'!AN29</f>
        <v>0</v>
      </c>
      <c r="E43" s="125"/>
      <c r="F43" s="103">
        <f>'Gemensamma Tjänster'!AN31</f>
        <v>0</v>
      </c>
      <c r="G43" s="125"/>
      <c r="H43" s="103">
        <f>'Gemensamma Tjänster'!AN32</f>
        <v>0</v>
      </c>
      <c r="I43" s="125"/>
      <c r="J43" s="126">
        <f>'Gemensamma Tjänster'!AN33</f>
        <v>0</v>
      </c>
    </row>
    <row r="44" spans="3:10" ht="15" hidden="1" customHeight="1" outlineLevel="1" x14ac:dyDescent="0.25">
      <c r="C44" s="117">
        <f>'Gemensamma Tjänster'!AO2</f>
        <v>0</v>
      </c>
      <c r="D44" s="124">
        <f>'Gemensamma Tjänster'!AO29</f>
        <v>0</v>
      </c>
      <c r="E44" s="125"/>
      <c r="F44" s="103">
        <f>'Gemensamma Tjänster'!AO31</f>
        <v>0</v>
      </c>
      <c r="G44" s="125"/>
      <c r="H44" s="103">
        <f>'Gemensamma Tjänster'!AO32</f>
        <v>0</v>
      </c>
      <c r="I44" s="125"/>
      <c r="J44" s="126">
        <f>'Gemensamma Tjänster'!AO33</f>
        <v>0</v>
      </c>
    </row>
    <row r="45" spans="3:10" ht="15" hidden="1" customHeight="1" outlineLevel="1" x14ac:dyDescent="0.25">
      <c r="C45" s="117">
        <f>'Gemensamma Tjänster'!AP2</f>
        <v>0</v>
      </c>
      <c r="D45" s="124">
        <f>'Gemensamma Tjänster'!AP29</f>
        <v>0</v>
      </c>
      <c r="E45" s="125"/>
      <c r="F45" s="103">
        <f>'Gemensamma Tjänster'!AP31</f>
        <v>0</v>
      </c>
      <c r="G45" s="125"/>
      <c r="H45" s="103">
        <f>'Gemensamma Tjänster'!AP32</f>
        <v>0</v>
      </c>
      <c r="I45" s="125"/>
      <c r="J45" s="126">
        <f>'Gemensamma Tjänster'!AP33</f>
        <v>0</v>
      </c>
    </row>
    <row r="46" spans="3:10" ht="15" hidden="1" customHeight="1" outlineLevel="1" x14ac:dyDescent="0.25">
      <c r="C46" s="117">
        <f>'Gemensamma Tjänster'!AQ2</f>
        <v>0</v>
      </c>
      <c r="D46" s="124">
        <f>'Gemensamma Tjänster'!AQ29</f>
        <v>0</v>
      </c>
      <c r="E46" s="125"/>
      <c r="F46" s="103">
        <f>'Gemensamma Tjänster'!AQ31</f>
        <v>0</v>
      </c>
      <c r="G46" s="125"/>
      <c r="H46" s="103">
        <f>'Gemensamma Tjänster'!AQ32</f>
        <v>0</v>
      </c>
      <c r="I46" s="125"/>
      <c r="J46" s="126">
        <f>'Gemensamma Tjänster'!AQ33</f>
        <v>0</v>
      </c>
    </row>
    <row r="47" spans="3:10" ht="15" hidden="1" customHeight="1" outlineLevel="1" x14ac:dyDescent="0.25">
      <c r="C47" s="117">
        <f>'Gemensamma Tjänster'!AR2</f>
        <v>0</v>
      </c>
      <c r="D47" s="124">
        <f>'Gemensamma Tjänster'!AR29</f>
        <v>0</v>
      </c>
      <c r="E47" s="125"/>
      <c r="F47" s="103">
        <f>'Gemensamma Tjänster'!AR31</f>
        <v>0</v>
      </c>
      <c r="G47" s="125"/>
      <c r="H47" s="103">
        <f>'Gemensamma Tjänster'!AR32</f>
        <v>0</v>
      </c>
      <c r="I47" s="125"/>
      <c r="J47" s="126">
        <f>'Gemensamma Tjänster'!AR33</f>
        <v>0</v>
      </c>
    </row>
    <row r="48" spans="3:10" ht="15" hidden="1" customHeight="1" outlineLevel="1" x14ac:dyDescent="0.25">
      <c r="C48" s="117">
        <f>'Gemensamma Tjänster'!AS2</f>
        <v>0</v>
      </c>
      <c r="D48" s="124">
        <f>'Gemensamma Tjänster'!AS29</f>
        <v>0</v>
      </c>
      <c r="E48" s="125"/>
      <c r="F48" s="103">
        <f>'Gemensamma Tjänster'!AS31</f>
        <v>0</v>
      </c>
      <c r="G48" s="125"/>
      <c r="H48" s="103">
        <f>'Gemensamma Tjänster'!AS32</f>
        <v>0</v>
      </c>
      <c r="I48" s="125"/>
      <c r="J48" s="126">
        <f>'Gemensamma Tjänster'!AS33</f>
        <v>0</v>
      </c>
    </row>
    <row r="49" spans="3:10" ht="15" hidden="1" customHeight="1" outlineLevel="1" x14ac:dyDescent="0.25">
      <c r="C49" s="117">
        <f>'Gemensamma Tjänster'!AT2</f>
        <v>0</v>
      </c>
      <c r="D49" s="124">
        <f>'Gemensamma Tjänster'!AT29</f>
        <v>0</v>
      </c>
      <c r="E49" s="125"/>
      <c r="F49" s="103">
        <f>'Gemensamma Tjänster'!AT31</f>
        <v>0</v>
      </c>
      <c r="G49" s="125"/>
      <c r="H49" s="103">
        <f>'Gemensamma Tjänster'!AT32</f>
        <v>0</v>
      </c>
      <c r="I49" s="125"/>
      <c r="J49" s="126">
        <f>'Gemensamma Tjänster'!AT33</f>
        <v>0</v>
      </c>
    </row>
    <row r="50" spans="3:10" ht="15" hidden="1" customHeight="1" outlineLevel="1" x14ac:dyDescent="0.25">
      <c r="C50" s="117">
        <f>'Gemensamma Tjänster'!AU2</f>
        <v>0</v>
      </c>
      <c r="D50" s="124">
        <f>'Gemensamma Tjänster'!AU29</f>
        <v>0</v>
      </c>
      <c r="E50" s="125"/>
      <c r="F50" s="103">
        <f>'Gemensamma Tjänster'!AU31</f>
        <v>0</v>
      </c>
      <c r="G50" s="125"/>
      <c r="H50" s="103">
        <f>'Gemensamma Tjänster'!AU32</f>
        <v>0</v>
      </c>
      <c r="I50" s="125"/>
      <c r="J50" s="126">
        <f>'Gemensamma Tjänster'!AU33</f>
        <v>0</v>
      </c>
    </row>
    <row r="51" spans="3:10" ht="15" hidden="1" customHeight="1" outlineLevel="1" x14ac:dyDescent="0.25">
      <c r="C51" s="117">
        <f>'Gemensamma Tjänster'!AV2</f>
        <v>0</v>
      </c>
      <c r="D51" s="124">
        <f>'Gemensamma Tjänster'!AV29</f>
        <v>0</v>
      </c>
      <c r="E51" s="125"/>
      <c r="F51" s="103">
        <f>'Gemensamma Tjänster'!AV31</f>
        <v>0</v>
      </c>
      <c r="G51" s="125"/>
      <c r="H51" s="103">
        <f>'Gemensamma Tjänster'!AV32</f>
        <v>0</v>
      </c>
      <c r="I51" s="125"/>
      <c r="J51" s="126">
        <f>'Gemensamma Tjänster'!AV33</f>
        <v>0</v>
      </c>
    </row>
    <row r="52" spans="3:10" ht="15" hidden="1" customHeight="1" outlineLevel="1" x14ac:dyDescent="0.25">
      <c r="C52" s="117">
        <f>'Gemensamma Tjänster'!AW2</f>
        <v>0</v>
      </c>
      <c r="D52" s="124">
        <f>'Gemensamma Tjänster'!AW29</f>
        <v>0</v>
      </c>
      <c r="E52" s="125"/>
      <c r="F52" s="103">
        <f>'Gemensamma Tjänster'!AW31</f>
        <v>0</v>
      </c>
      <c r="G52" s="125"/>
      <c r="H52" s="103">
        <f>'Gemensamma Tjänster'!AW32</f>
        <v>0</v>
      </c>
      <c r="I52" s="125"/>
      <c r="J52" s="126">
        <f>'Gemensamma Tjänster'!AW33</f>
        <v>0</v>
      </c>
    </row>
    <row r="53" spans="3:10" ht="15" hidden="1" customHeight="1" outlineLevel="1" x14ac:dyDescent="0.25">
      <c r="C53" s="117">
        <f>'Gemensamma Tjänster'!AX2</f>
        <v>0</v>
      </c>
      <c r="D53" s="124">
        <f>'Gemensamma Tjänster'!AX29</f>
        <v>0</v>
      </c>
      <c r="E53" s="125"/>
      <c r="F53" s="103">
        <f>'Gemensamma Tjänster'!AX31</f>
        <v>0</v>
      </c>
      <c r="G53" s="125"/>
      <c r="H53" s="103">
        <f>'Gemensamma Tjänster'!AX32</f>
        <v>0</v>
      </c>
      <c r="I53" s="125"/>
      <c r="J53" s="126">
        <f>'Gemensamma Tjänster'!AX33</f>
        <v>0</v>
      </c>
    </row>
    <row r="54" spans="3:10" ht="15" hidden="1" customHeight="1" outlineLevel="1" x14ac:dyDescent="0.25">
      <c r="C54" s="117">
        <f>'Gemensamma Tjänster'!AY2</f>
        <v>0</v>
      </c>
      <c r="D54" s="124">
        <f>'Gemensamma Tjänster'!AY29</f>
        <v>0</v>
      </c>
      <c r="E54" s="125"/>
      <c r="F54" s="103">
        <f>'Gemensamma Tjänster'!AY31</f>
        <v>0</v>
      </c>
      <c r="G54" s="125"/>
      <c r="H54" s="103">
        <f>'Gemensamma Tjänster'!AY32</f>
        <v>0</v>
      </c>
      <c r="I54" s="125"/>
      <c r="J54" s="126">
        <f>'Gemensamma Tjänster'!AY33</f>
        <v>0</v>
      </c>
    </row>
    <row r="55" spans="3:10" ht="15" hidden="1" customHeight="1" outlineLevel="1" thickBot="1" x14ac:dyDescent="0.3">
      <c r="C55" s="127">
        <f>'Gemensamma Tjänster'!AZ2</f>
        <v>0</v>
      </c>
      <c r="D55" s="128">
        <f>'Gemensamma Tjänster'!AZ29</f>
        <v>0</v>
      </c>
      <c r="E55" s="129"/>
      <c r="F55" s="104">
        <f>'Gemensamma Tjänster'!AZ31</f>
        <v>0</v>
      </c>
      <c r="G55" s="129"/>
      <c r="H55" s="104">
        <f>'Gemensamma Tjänster'!AZ32</f>
        <v>0</v>
      </c>
      <c r="I55" s="129"/>
      <c r="J55" s="130">
        <f>'Gemensamma Tjänster'!AZ33</f>
        <v>0</v>
      </c>
    </row>
    <row r="56" spans="3:10" hidden="1" outlineLevel="1" x14ac:dyDescent="0.25">
      <c r="C56" s="125"/>
      <c r="D56" s="124"/>
      <c r="E56" s="125"/>
      <c r="F56" s="125"/>
      <c r="G56" s="125"/>
      <c r="H56" s="125"/>
      <c r="I56" s="125"/>
      <c r="J56" s="125"/>
    </row>
    <row r="57" spans="3:10" ht="15.75" collapsed="1" thickBot="1" x14ac:dyDescent="0.3">
      <c r="C57" s="131"/>
      <c r="D57" s="132"/>
      <c r="E57" s="131"/>
      <c r="F57" s="131"/>
      <c r="G57" s="131"/>
      <c r="H57" s="131"/>
      <c r="I57" s="131"/>
      <c r="J57" s="131"/>
    </row>
    <row r="58" spans="3:10" ht="21" x14ac:dyDescent="0.25">
      <c r="C58" s="118" t="s">
        <v>35</v>
      </c>
      <c r="D58" s="119">
        <f>SUM(D59:D89)</f>
        <v>3274257.19870885</v>
      </c>
      <c r="E58" s="120"/>
      <c r="F58" s="102" t="s">
        <v>43</v>
      </c>
      <c r="G58" s="120"/>
      <c r="H58" s="120"/>
      <c r="I58" s="120"/>
      <c r="J58" s="133"/>
    </row>
    <row r="59" spans="3:10" hidden="1" outlineLevel="1" x14ac:dyDescent="0.25">
      <c r="C59" s="117" t="str">
        <f>'Valbara Tjänster'!F1</f>
        <v>Händelseanalys (Nitha)</v>
      </c>
      <c r="D59" s="124">
        <f>'Valbara Tjänster'!F25</f>
        <v>131990.03925</v>
      </c>
      <c r="E59" s="125"/>
      <c r="F59" s="103" t="str">
        <f>'Valbara Tjänster'!F27</f>
        <v>Kvartal förskott</v>
      </c>
      <c r="G59" s="125"/>
      <c r="H59" s="125" t="str">
        <f>'Valbara Tjänster'!F28</f>
        <v>Dec,Mar,Jun,Sep</v>
      </c>
      <c r="I59" s="125"/>
      <c r="J59" s="126" t="str">
        <f>'Valbara Tjänster'!F29</f>
        <v>N/A</v>
      </c>
    </row>
    <row r="60" spans="3:10" ht="30" hidden="1" outlineLevel="1" x14ac:dyDescent="0.25">
      <c r="C60" s="117" t="str">
        <f>'Valbara Tjänster'!J1</f>
        <v>IAM IdP
(egna anslutningar)</v>
      </c>
      <c r="D60" s="124">
        <f>'Valbara Tjänster'!J25</f>
        <v>37422.75</v>
      </c>
      <c r="E60" s="125"/>
      <c r="F60" s="103" t="str">
        <f>'Valbara Tjänster'!J27</f>
        <v>Kvartal förskott</v>
      </c>
      <c r="G60" s="125"/>
      <c r="H60" s="125" t="str">
        <f>'Valbara Tjänster'!J28</f>
        <v>Dec,Mar,Jun,Sep</v>
      </c>
      <c r="I60" s="125"/>
      <c r="J60" s="126" t="str">
        <f>'Valbara Tjänster'!J29</f>
        <v>N/A</v>
      </c>
    </row>
    <row r="61" spans="3:10" hidden="1" outlineLevel="1" x14ac:dyDescent="0.25">
      <c r="C61" s="117" t="str">
        <f>'Valbara Tjänster'!N1</f>
        <v>Säkerhets-tjänster Logg, spärr &amp; samtycke</v>
      </c>
      <c r="D61" s="124">
        <f>'Valbara Tjänster'!N25</f>
        <v>37422.75</v>
      </c>
      <c r="E61" s="125"/>
      <c r="F61" s="103" t="str">
        <f>'Valbara Tjänster'!N27</f>
        <v>Kvartal förskott</v>
      </c>
      <c r="G61" s="125"/>
      <c r="H61" s="125" t="str">
        <f>'Valbara Tjänster'!N28</f>
        <v>Dec,Mar,Jun,Sep</v>
      </c>
      <c r="I61" s="125"/>
      <c r="J61" s="126" t="str">
        <f>'Valbara Tjänster'!N29</f>
        <v>N/A</v>
      </c>
    </row>
    <row r="62" spans="3:10" hidden="1" outlineLevel="1" x14ac:dyDescent="0.25">
      <c r="C62" s="117" t="str">
        <f>'Valbara Tjänster'!R1</f>
        <v>IAM Autentisering (egna anslutningar)</v>
      </c>
      <c r="D62" s="124">
        <f>'Valbara Tjänster'!R25</f>
        <v>0</v>
      </c>
      <c r="E62" s="125"/>
      <c r="F62" s="103" t="str">
        <f>'Valbara Tjänster'!R27</f>
        <v>Kvartal förskott</v>
      </c>
      <c r="G62" s="125"/>
      <c r="H62" s="125" t="str">
        <f>'Valbara Tjänster'!R28</f>
        <v>Dec,Mar,Jun,Sep</v>
      </c>
      <c r="I62" s="125"/>
      <c r="J62" s="126" t="str">
        <f>'Valbara Tjänster'!R29</f>
        <v>N/A</v>
      </c>
    </row>
    <row r="63" spans="3:10" hidden="1" outlineLevel="1" x14ac:dyDescent="0.25">
      <c r="C63" s="117" t="str">
        <f>'Valbara Tjänster'!V1</f>
        <v>Personuppgifts- tjänst</v>
      </c>
      <c r="D63" s="124">
        <f>'Valbara Tjänster'!V25</f>
        <v>37422.75</v>
      </c>
      <c r="E63" s="125"/>
      <c r="F63" s="103" t="str">
        <f>'Valbara Tjänster'!V27</f>
        <v>Kvartal förskott</v>
      </c>
      <c r="G63" s="125"/>
      <c r="H63" s="125" t="str">
        <f>'Valbara Tjänster'!V28</f>
        <v>Dec,Mar,Jun,Sep</v>
      </c>
      <c r="I63" s="125"/>
      <c r="J63" s="126" t="str">
        <f>'Valbara Tjänster'!V29</f>
        <v>N/A</v>
      </c>
    </row>
    <row r="64" spans="3:10" ht="45" hidden="1" outlineLevel="1" x14ac:dyDescent="0.25">
      <c r="C64" s="117" t="str">
        <f>'Valbara Tjänster'!Z1</f>
        <v xml:space="preserve">Formulär- hantering </v>
      </c>
      <c r="D64" s="124">
        <f>'Valbara Tjänster'!Z25</f>
        <v>146402.139039</v>
      </c>
      <c r="E64" s="125"/>
      <c r="F64" s="103" t="str">
        <f>'Valbara Tjänster'!Z27</f>
        <v>Prognos! Faktureras separat av tjänstens förvaltning. Kvartalsvis</v>
      </c>
      <c r="G64" s="125"/>
      <c r="H64" s="125" t="str">
        <f>'Valbara Tjänster'!Z28</f>
        <v>Dec,Mar,Jun,Sep</v>
      </c>
      <c r="I64" s="125"/>
      <c r="J64" s="126">
        <f>'Valbara Tjänster'!Z29</f>
        <v>2023</v>
      </c>
    </row>
    <row r="65" spans="3:10" hidden="1" outlineLevel="1" x14ac:dyDescent="0.25">
      <c r="C65" s="117" t="str">
        <f>'Valbara Tjänster'!AD1</f>
        <v xml:space="preserve">Ombudstjänsten </v>
      </c>
      <c r="D65" s="124">
        <f>'Valbara Tjänster'!AD25</f>
        <v>0</v>
      </c>
      <c r="E65" s="125"/>
      <c r="F65" s="103" t="str">
        <f>'Valbara Tjänster'!AD27</f>
        <v>Kvartal förskott</v>
      </c>
      <c r="G65" s="125"/>
      <c r="H65" s="125" t="str">
        <f>'Valbara Tjänster'!AD28</f>
        <v>Dec,Mar,Jun,Sep</v>
      </c>
      <c r="I65" s="125"/>
      <c r="J65" s="126" t="str">
        <f>'Valbara Tjänster'!AD29</f>
        <v>N/A</v>
      </c>
    </row>
    <row r="66" spans="3:10" ht="97.5" hidden="1" customHeight="1" outlineLevel="1" x14ac:dyDescent="0.25">
      <c r="C66" s="117" t="str">
        <f>'Valbara Tjänster'!AH1</f>
        <v>Hjälpmedels-tjänsten abonnemang</v>
      </c>
      <c r="D66" s="124">
        <f>'Valbara Tjänster'!AH25</f>
        <v>50000</v>
      </c>
      <c r="E66" s="125"/>
      <c r="F66" s="103" t="str">
        <f>'Valbara Tjänster'!AH27</f>
        <v>Prognos! Faktureras kvartalsvis i förskott av förvaltning med volymsjusteringar i efterskott. Abonnemangspriset baseras på av kunden redovisad inköpsvolym. Tillkommer rörlig avgift enl. prislista på Inera.se</v>
      </c>
      <c r="G66" s="125"/>
      <c r="H66" s="125" t="str">
        <f>'Valbara Tjänster'!AH28</f>
        <v>Dec, Mar, Jun, Sep</v>
      </c>
      <c r="I66" s="125"/>
      <c r="J66" s="126" t="str">
        <f>'Valbara Tjänster'!AH29</f>
        <v>N/A</v>
      </c>
    </row>
    <row r="67" spans="3:10" ht="16.350000000000001" hidden="1" customHeight="1" outlineLevel="1" x14ac:dyDescent="0.25">
      <c r="C67" s="117" t="str">
        <f>'Valbara Tjänster'!AL1</f>
        <v>E-klient</v>
      </c>
      <c r="D67" s="124">
        <f>'Valbara Tjänster'!AL25</f>
        <v>823919</v>
      </c>
      <c r="E67" s="125"/>
      <c r="F67" s="103" t="str">
        <f>'Valbara Tjänster'!AL27</f>
        <v>Halvårsvis i efterskott av förvaltning. Volymbaserade priser</v>
      </c>
      <c r="G67" s="125"/>
      <c r="H67" s="125" t="str">
        <f>'Valbara Tjänster'!AL28</f>
        <v>Jun, Dec</v>
      </c>
      <c r="I67" s="125"/>
      <c r="J67" s="126" t="str">
        <f>'Valbara Tjänster'!AL29</f>
        <v>N/A</v>
      </c>
    </row>
    <row r="68" spans="3:10" ht="28.5" hidden="1" customHeight="1" outlineLevel="1" x14ac:dyDescent="0.25">
      <c r="C68" s="117" t="str">
        <f>'Valbara Tjänster'!AP1</f>
        <v>Eira Licenser (innehåll)</v>
      </c>
      <c r="D68" s="124">
        <f>'Valbara Tjänster'!AP25</f>
        <v>1235196.6673645</v>
      </c>
      <c r="E68" s="125"/>
      <c r="F68" s="103" t="str">
        <f>'Valbara Tjänster'!AP27</f>
        <v>Licenskostnaden fördelas solidariskt mellan landsting och regioner baserat på antal invånare.</v>
      </c>
      <c r="G68" s="125"/>
      <c r="H68" s="125" t="str">
        <f>'Valbara Tjänster'!AP28</f>
        <v>Årsvis engång i Dec</v>
      </c>
      <c r="I68" s="125"/>
      <c r="J68" s="126" t="str">
        <f>'Valbara Tjänster'!AP29</f>
        <v>N/A</v>
      </c>
    </row>
    <row r="69" spans="3:10" ht="29.25" hidden="1" customHeight="1" outlineLevel="1" x14ac:dyDescent="0.25">
      <c r="C69" s="117" t="str">
        <f>'Valbara Tjänster'!AT1</f>
        <v>Informations- utlämning till kvalitetsregister</v>
      </c>
      <c r="D69" s="124">
        <f>'Valbara Tjänster'!AT25</f>
        <v>0</v>
      </c>
      <c r="E69" s="125"/>
      <c r="F69" s="103" t="str">
        <f>'Valbara Tjänster'!AT27</f>
        <v>Faktureras separat av tjänstens förvaltning</v>
      </c>
      <c r="G69" s="125"/>
      <c r="H69" s="125" t="str">
        <f>'Valbara Tjänster'!AT28</f>
        <v xml:space="preserve"> </v>
      </c>
      <c r="I69" s="125"/>
      <c r="J69" s="134" t="str">
        <f>'Valbara Tjänster'!AT29</f>
        <v>Ingen ab.fakturering</v>
      </c>
    </row>
    <row r="70" spans="3:10" hidden="1" outlineLevel="1" x14ac:dyDescent="0.25">
      <c r="C70" s="117" t="str">
        <f>'Valbara Tjänster'!AX1</f>
        <v>Säker Digital Kommunikation SDK Ny!</v>
      </c>
      <c r="D70" s="124">
        <f>'Valbara Tjänster'!AX25</f>
        <v>0</v>
      </c>
      <c r="E70" s="125"/>
      <c r="F70" s="103" t="str">
        <f>'Valbara Tjänster'!AX27</f>
        <v>Ingen abonnemangsfakt 2023</v>
      </c>
      <c r="G70" s="125"/>
      <c r="H70" s="125">
        <f>'Valbara Tjänster'!AX28</f>
        <v>0</v>
      </c>
      <c r="I70" s="125"/>
      <c r="J70" s="126">
        <f>'Valbara Tjänster'!AX29</f>
        <v>0</v>
      </c>
    </row>
    <row r="71" spans="3:10" ht="16.350000000000001" hidden="1" customHeight="1" outlineLevel="1" x14ac:dyDescent="0.25">
      <c r="C71" s="117" t="str">
        <f>'Valbara Tjänster'!BB1</f>
        <v>Bild i 1177 på telefon</v>
      </c>
      <c r="D71" s="124">
        <f>'Valbara Tjänster'!BB25</f>
        <v>185924.70448999997</v>
      </c>
      <c r="E71" s="125"/>
      <c r="F71" s="103" t="str">
        <f>'Valbara Tjänster'!BB27</f>
        <v>Kvartal förskott</v>
      </c>
      <c r="G71" s="125"/>
      <c r="H71" s="125" t="str">
        <f>'Valbara Tjänster'!BB28</f>
        <v>Dec,Mar,Jun,Sep</v>
      </c>
      <c r="I71" s="125"/>
      <c r="J71" s="126" t="str">
        <f>'Valbara Tjänster'!BB29</f>
        <v>N/A</v>
      </c>
    </row>
    <row r="72" spans="3:10" hidden="1" outlineLevel="1" x14ac:dyDescent="0.25">
      <c r="C72" s="117" t="str">
        <f>'Valbara Tjänster'!BF1</f>
        <v>Video i 1177 på telefon</v>
      </c>
      <c r="D72" s="124">
        <f>'Valbara Tjänster'!BF25</f>
        <v>0</v>
      </c>
      <c r="E72" s="125"/>
      <c r="F72" s="103" t="str">
        <f>'Valbara Tjänster'!BF27</f>
        <v>Kvartal förskott</v>
      </c>
      <c r="G72" s="125"/>
      <c r="H72" s="125" t="str">
        <f>'Valbara Tjänster'!BF28</f>
        <v>Dec,Mar,Jun,Sep</v>
      </c>
      <c r="I72" s="125"/>
      <c r="J72" s="126" t="str">
        <f>'Valbara Tjänster'!BF29</f>
        <v>N/A</v>
      </c>
    </row>
    <row r="73" spans="3:10" hidden="1" outlineLevel="1" x14ac:dyDescent="0.25">
      <c r="C73" s="117" t="str">
        <f>'Valbara Tjänster'!BJ1</f>
        <v>Utbudstjänsten</v>
      </c>
      <c r="D73" s="124">
        <f>'Valbara Tjänster'!BJ25</f>
        <v>178891.9967735</v>
      </c>
      <c r="E73" s="125"/>
      <c r="F73" s="103" t="str">
        <f>'Valbara Tjänster'!BJ27</f>
        <v>Kvartal förskott</v>
      </c>
      <c r="G73" s="125"/>
      <c r="H73" s="125" t="str">
        <f>'Valbara Tjänster'!BJ28</f>
        <v>Dec,Mar,Jun,Sep</v>
      </c>
      <c r="I73" s="125"/>
      <c r="J73" s="126" t="str">
        <f>'Valbara Tjänster'!BJ29</f>
        <v>N/A</v>
      </c>
    </row>
    <row r="74" spans="3:10" hidden="1" outlineLevel="1" x14ac:dyDescent="0.25">
      <c r="C74" s="117" t="str">
        <f>'Valbara Tjänster'!BN1</f>
        <v>Statistiktjänst Organisations-statistik</v>
      </c>
      <c r="D74" s="124">
        <f>'Valbara Tjänster'!BN25</f>
        <v>0</v>
      </c>
      <c r="E74" s="125"/>
      <c r="F74" s="103" t="str">
        <f>'Valbara Tjänster'!BN27</f>
        <v>Kvartal förskott</v>
      </c>
      <c r="G74" s="125"/>
      <c r="H74" s="125" t="str">
        <f>'Valbara Tjänster'!BN28</f>
        <v>Dec,Mar,Jun,Sep</v>
      </c>
      <c r="I74" s="125"/>
      <c r="J74" s="126" t="str">
        <f>'Valbara Tjänster'!BN29</f>
        <v>N/A</v>
      </c>
    </row>
    <row r="75" spans="3:10" ht="45" hidden="1" outlineLevel="1" x14ac:dyDescent="0.25">
      <c r="C75" s="117" t="str">
        <f>'Valbara Tjänster'!BR1</f>
        <v xml:space="preserve">1177 Inkorg </v>
      </c>
      <c r="D75" s="124">
        <f>'Valbara Tjänster'!BR25</f>
        <v>0</v>
      </c>
      <c r="E75" s="125"/>
      <c r="F75" s="103" t="str">
        <f>'Valbara Tjänster'!BR27</f>
        <v>Volymsbaserad. Faktureras av förvaltning kvartalsvis efterskott</v>
      </c>
      <c r="G75" s="125"/>
      <c r="H75" s="103">
        <f>'Valbara Tjänster'!BR28</f>
        <v>0</v>
      </c>
      <c r="I75" s="125"/>
      <c r="J75" s="256">
        <f>'Valbara Tjänster'!BR29</f>
        <v>0</v>
      </c>
    </row>
    <row r="76" spans="3:10" hidden="1" outlineLevel="1" x14ac:dyDescent="0.25">
      <c r="C76" s="117" t="str">
        <f>'Valbara Tjänster'!BV1</f>
        <v>Svevac (prel. Avser halvår)</v>
      </c>
      <c r="D76" s="124">
        <f>'Valbara Tjänster'!BV25</f>
        <v>0</v>
      </c>
      <c r="E76" s="125"/>
      <c r="F76" s="103" t="str">
        <f>'Valbara Tjänster'!BV27</f>
        <v>Prel. Engång förskott 2023</v>
      </c>
      <c r="G76" s="125"/>
      <c r="H76" s="103" t="str">
        <f>'Valbara Tjänster'!BV28</f>
        <v>Dec,Mars</v>
      </c>
      <c r="I76" s="125"/>
      <c r="J76" s="256" t="str">
        <f>'Valbara Tjänster'!BV29</f>
        <v>Avslutas halvår 2023</v>
      </c>
    </row>
    <row r="77" spans="3:10" ht="15.75" hidden="1" customHeight="1" outlineLevel="1" x14ac:dyDescent="0.25">
      <c r="C77" s="117" t="str">
        <f>'Valbara Tjänster'!BZ1</f>
        <v>Digitalt möte</v>
      </c>
      <c r="D77" s="124">
        <f>'Valbara Tjänster'!BZ25</f>
        <v>0</v>
      </c>
      <c r="E77" s="125"/>
      <c r="F77" s="103" t="str">
        <f>'Valbara Tjänster'!BZ27</f>
        <v>Volym. Faktureras av förvaltning</v>
      </c>
      <c r="G77" s="125"/>
      <c r="H77" s="103">
        <f>'Valbara Tjänster'!BZ28</f>
        <v>0</v>
      </c>
      <c r="I77" s="125"/>
      <c r="J77" s="256">
        <f>'Valbara Tjänster'!BZ29</f>
        <v>0</v>
      </c>
    </row>
    <row r="78" spans="3:10" hidden="1" outlineLevel="1" x14ac:dyDescent="0.25">
      <c r="C78" s="117" t="str">
        <f>'Valbara Tjänster'!CD1</f>
        <v>Video och distans Infrastruktur</v>
      </c>
      <c r="D78" s="124">
        <f>'Valbara Tjänster'!CD25</f>
        <v>85333.901791850003</v>
      </c>
      <c r="E78" s="125"/>
      <c r="F78" s="103" t="str">
        <f>'Valbara Tjänster'!CD27</f>
        <v>Kvartal förskott</v>
      </c>
      <c r="G78" s="125"/>
      <c r="H78" s="103" t="str">
        <f>'Valbara Tjänster'!CD28</f>
        <v>Dec,Mar,Jun,Sep</v>
      </c>
      <c r="I78" s="125"/>
      <c r="J78" s="256" t="str">
        <f>'Valbara Tjänster'!CD29</f>
        <v>N/A</v>
      </c>
    </row>
    <row r="79" spans="3:10" hidden="1" outlineLevel="1" x14ac:dyDescent="0.25">
      <c r="C79" s="117" t="str">
        <f>'Valbara Tjänster'!CH1</f>
        <v>Video &amp; distans Flerpartsmöte</v>
      </c>
      <c r="D79" s="124">
        <f>'Valbara Tjänster'!CH25</f>
        <v>0</v>
      </c>
      <c r="E79" s="125"/>
      <c r="F79" s="103" t="str">
        <f>'Valbara Tjänster'!CH27</f>
        <v>Kvartal förskott</v>
      </c>
      <c r="G79" s="125"/>
      <c r="H79" s="103" t="str">
        <f>'Valbara Tjänster'!CH28</f>
        <v>Dec,Mar,Jun,Sep</v>
      </c>
      <c r="I79" s="125"/>
      <c r="J79" s="256" t="str">
        <f>'Valbara Tjänster'!CH29</f>
        <v>N/A</v>
      </c>
    </row>
    <row r="80" spans="3:10" hidden="1" outlineLevel="1" x14ac:dyDescent="0.25">
      <c r="C80" s="117" t="str">
        <f>'Valbara Tjänster'!CL1</f>
        <v xml:space="preserve">Egen provhantering </v>
      </c>
      <c r="D80" s="124">
        <f>'Valbara Tjänster'!CL25</f>
        <v>324330.5</v>
      </c>
      <c r="E80" s="125"/>
      <c r="F80" s="103" t="str">
        <f>'Valbara Tjänster'!CL27</f>
        <v>Kvartal förskott</v>
      </c>
      <c r="G80" s="125"/>
      <c r="H80" s="103" t="str">
        <f>'Valbara Tjänster'!CL28</f>
        <v>Dec,Mar,Jun,Sep</v>
      </c>
      <c r="I80" s="125"/>
      <c r="J80" s="256" t="str">
        <f>'Valbara Tjänster'!CL29</f>
        <v>N/A</v>
      </c>
    </row>
    <row r="81" spans="3:10" hidden="1" outlineLevel="1" x14ac:dyDescent="0.25">
      <c r="C81" s="117" t="str">
        <f>'Valbara Tjänster'!CP1</f>
        <v>Symtombedöm-ning och hänvisning Förvaltning</v>
      </c>
      <c r="D81" s="124">
        <f>'Valbara Tjänster'!CP25</f>
        <v>0</v>
      </c>
      <c r="E81" s="125"/>
      <c r="F81" s="103" t="str">
        <f>'Valbara Tjänster'!CP27</f>
        <v>Pris ej fastställt</v>
      </c>
      <c r="G81" s="125"/>
      <c r="H81" s="103">
        <f>'Valbara Tjänster'!CP28</f>
        <v>0</v>
      </c>
      <c r="I81" s="125"/>
      <c r="J81" s="256">
        <f>'Valbara Tjänster'!CP29</f>
        <v>0</v>
      </c>
    </row>
    <row r="82" spans="3:10" hidden="1" outlineLevel="1" x14ac:dyDescent="0.25">
      <c r="C82" s="117" t="str">
        <f>'Valbara Tjänster'!CT1</f>
        <v>Beställning läkemedelsnära produkter</v>
      </c>
      <c r="D82" s="124">
        <f>'Valbara Tjänster'!CT25</f>
        <v>0</v>
      </c>
      <c r="E82" s="125"/>
      <c r="F82" s="103" t="str">
        <f>'Valbara Tjänster'!CT27</f>
        <v>Pris ej fastställt</v>
      </c>
      <c r="G82" s="125"/>
      <c r="H82" s="103">
        <f>'Valbara Tjänster'!CT28</f>
        <v>0</v>
      </c>
      <c r="I82" s="125"/>
      <c r="J82" s="256">
        <f>'Valbara Tjänster'!CT29</f>
        <v>0</v>
      </c>
    </row>
    <row r="83" spans="3:10" hidden="1" outlineLevel="1" x14ac:dyDescent="0.25">
      <c r="C83" s="117" t="str">
        <f>'Valbara Tjänster'!CX1</f>
        <v>Net-Id</v>
      </c>
      <c r="D83" s="124">
        <f>'Valbara Tjänster'!CX25</f>
        <v>0</v>
      </c>
      <c r="E83" s="125"/>
      <c r="F83" s="103" t="str">
        <f>'Valbara Tjänster'!CX27</f>
        <v>Väntar på avsiktsförklaring</v>
      </c>
      <c r="G83" s="125"/>
      <c r="H83" s="103">
        <f>'Valbara Tjänster'!CX28</f>
        <v>0</v>
      </c>
      <c r="I83" s="125"/>
      <c r="J83" s="256">
        <f>'Valbara Tjänster'!CX29</f>
        <v>0</v>
      </c>
    </row>
    <row r="84" spans="3:10" hidden="1" outlineLevel="1" x14ac:dyDescent="0.25">
      <c r="C84" s="117">
        <f>'Valbara Tjänster'!DB1</f>
        <v>0</v>
      </c>
      <c r="D84" s="124">
        <f>'Valbara Tjänster'!DB25</f>
        <v>0</v>
      </c>
      <c r="E84" s="125"/>
      <c r="F84" s="103">
        <f>'Valbara Tjänster'!DB27</f>
        <v>0</v>
      </c>
      <c r="G84" s="125"/>
      <c r="H84" s="103">
        <f>'Valbara Tjänster'!DB28</f>
        <v>0</v>
      </c>
      <c r="I84" s="125"/>
      <c r="J84" s="256">
        <f>'Valbara Tjänster'!DB29</f>
        <v>0</v>
      </c>
    </row>
    <row r="85" spans="3:10" hidden="1" outlineLevel="1" x14ac:dyDescent="0.25">
      <c r="C85" s="117">
        <f>'Valbara Tjänster'!DF1</f>
        <v>0</v>
      </c>
      <c r="D85" s="124">
        <f>'Valbara Tjänster'!DF25</f>
        <v>0</v>
      </c>
      <c r="E85" s="125"/>
      <c r="F85" s="103">
        <f>'Valbara Tjänster'!DF27</f>
        <v>0</v>
      </c>
      <c r="G85" s="125"/>
      <c r="H85" s="103">
        <f>'Valbara Tjänster'!DF28</f>
        <v>0</v>
      </c>
      <c r="I85" s="125"/>
      <c r="J85" s="256">
        <f>'Valbara Tjänster'!DF29</f>
        <v>0</v>
      </c>
    </row>
    <row r="86" spans="3:10" hidden="1" outlineLevel="1" x14ac:dyDescent="0.25">
      <c r="C86" s="117">
        <f>'Valbara Tjänster'!DJ1</f>
        <v>0</v>
      </c>
      <c r="D86" s="124">
        <f>'Valbara Tjänster'!DJ25</f>
        <v>0</v>
      </c>
      <c r="E86" s="125"/>
      <c r="F86" s="103">
        <f>'Valbara Tjänster'!DJ27</f>
        <v>0</v>
      </c>
      <c r="G86" s="125"/>
      <c r="H86" s="103">
        <f>'Valbara Tjänster'!DJ28</f>
        <v>0</v>
      </c>
      <c r="I86" s="125"/>
      <c r="J86" s="256">
        <f>'Valbara Tjänster'!DJ29</f>
        <v>0</v>
      </c>
    </row>
    <row r="87" spans="3:10" hidden="1" outlineLevel="1" x14ac:dyDescent="0.25">
      <c r="C87" s="117">
        <f>'Valbara Tjänster'!DN1</f>
        <v>0</v>
      </c>
      <c r="D87" s="124">
        <f>'Valbara Tjänster'!DN25</f>
        <v>0</v>
      </c>
      <c r="E87" s="125"/>
      <c r="F87" s="103">
        <f>'Valbara Tjänster'!DN27</f>
        <v>0</v>
      </c>
      <c r="G87" s="125"/>
      <c r="H87" s="103">
        <f>'Valbara Tjänster'!DN28</f>
        <v>0</v>
      </c>
      <c r="I87" s="125"/>
      <c r="J87" s="256">
        <f>'Valbara Tjänster'!DN29</f>
        <v>0</v>
      </c>
    </row>
    <row r="88" spans="3:10" hidden="1" outlineLevel="1" x14ac:dyDescent="0.25">
      <c r="C88" s="117">
        <f>'Valbara Tjänster'!DR1</f>
        <v>0</v>
      </c>
      <c r="D88" s="124">
        <f>'Valbara Tjänster'!DR25</f>
        <v>0</v>
      </c>
      <c r="E88" s="125"/>
      <c r="F88" s="103">
        <f>'Valbara Tjänster'!DR27</f>
        <v>0</v>
      </c>
      <c r="G88" s="125"/>
      <c r="H88" s="103">
        <f>'Valbara Tjänster'!DR28</f>
        <v>0</v>
      </c>
      <c r="I88" s="125"/>
      <c r="J88" s="256">
        <f>'Valbara Tjänster'!DR29</f>
        <v>0</v>
      </c>
    </row>
    <row r="89" spans="3:10" ht="15.75" hidden="1" outlineLevel="1" thickBot="1" x14ac:dyDescent="0.3">
      <c r="C89" s="127">
        <f>'Valbara Tjänster'!DV1</f>
        <v>0</v>
      </c>
      <c r="D89" s="128">
        <f>'Valbara Tjänster'!DV25</f>
        <v>0</v>
      </c>
      <c r="E89" s="129"/>
      <c r="F89" s="104">
        <f>'Valbara Tjänster'!DV27</f>
        <v>0</v>
      </c>
      <c r="G89" s="129"/>
      <c r="H89" s="104">
        <f>'Valbara Tjänster'!DV28</f>
        <v>0</v>
      </c>
      <c r="I89" s="129"/>
      <c r="J89" s="257">
        <f>'Valbara Tjänster'!DV29</f>
        <v>0</v>
      </c>
    </row>
    <row r="90" spans="3:10" hidden="1" outlineLevel="1" x14ac:dyDescent="0.25">
      <c r="C90" s="125"/>
      <c r="D90" s="124"/>
      <c r="E90" s="125"/>
      <c r="F90" s="103"/>
      <c r="G90" s="125"/>
      <c r="H90" s="125"/>
      <c r="I90" s="125"/>
      <c r="J90" s="125"/>
    </row>
    <row r="91" spans="3:10" hidden="1" outlineLevel="1" x14ac:dyDescent="0.25">
      <c r="C91" s="125"/>
      <c r="D91" s="124"/>
      <c r="E91" s="125"/>
      <c r="F91" s="103"/>
      <c r="G91" s="125"/>
      <c r="H91" s="125"/>
      <c r="I91" s="125"/>
      <c r="J91" s="125"/>
    </row>
    <row r="92" spans="3:10" hidden="1" outlineLevel="1" x14ac:dyDescent="0.25">
      <c r="C92" s="125"/>
      <c r="D92" s="124"/>
      <c r="E92" s="125"/>
      <c r="F92" s="103"/>
      <c r="G92" s="125"/>
      <c r="H92" s="125"/>
      <c r="I92" s="125"/>
      <c r="J92" s="125"/>
    </row>
    <row r="93" spans="3:10" ht="15.75" collapsed="1" thickBot="1" x14ac:dyDescent="0.3">
      <c r="C93" s="131"/>
      <c r="D93" s="131"/>
      <c r="E93" s="131"/>
      <c r="F93" s="105"/>
      <c r="G93" s="131"/>
      <c r="H93" s="131"/>
      <c r="I93" s="131"/>
      <c r="J93" s="131"/>
    </row>
    <row r="94" spans="3:10" ht="21" x14ac:dyDescent="0.25">
      <c r="C94" s="118" t="s">
        <v>62</v>
      </c>
      <c r="D94" s="119">
        <f>SUM(D95:D115)</f>
        <v>1433489.0929459794</v>
      </c>
      <c r="E94" s="120"/>
      <c r="F94" s="102" t="s">
        <v>43</v>
      </c>
      <c r="G94" s="121"/>
      <c r="H94" s="135"/>
      <c r="I94" s="120"/>
      <c r="J94" s="260"/>
    </row>
    <row r="95" spans="3:10" ht="14.25" hidden="1" customHeight="1" outlineLevel="1" x14ac:dyDescent="0.25">
      <c r="C95" s="117" t="str">
        <f>'Gemensamma i utveckling'!C1</f>
        <v>Utvecklingsram 2022</v>
      </c>
      <c r="D95" s="124">
        <f>'Gemensamma i utveckling'!C28</f>
        <v>1075116.8197094845</v>
      </c>
      <c r="E95" s="125"/>
      <c r="F95" s="103" t="str">
        <f>'Gemensamma i utveckling'!C30</f>
        <v xml:space="preserve">Faktureras i januari för helår 2022 </v>
      </c>
      <c r="G95" s="125"/>
      <c r="H95" s="258" t="str">
        <f>'Gemensamma i utveckling'!C31</f>
        <v>Engång</v>
      </c>
      <c r="I95" s="125"/>
      <c r="J95" s="259" t="str">
        <f>'Gemensamma i utveckling'!C32</f>
        <v>Januari</v>
      </c>
    </row>
    <row r="96" spans="3:10" ht="14.25" hidden="1" customHeight="1" outlineLevel="1" x14ac:dyDescent="0.25">
      <c r="C96" s="117" t="str">
        <f>'Gemensamma i utveckling'!D1</f>
        <v>Utveckling/förvaltning tidbokings-tjänst 1177</v>
      </c>
      <c r="D96" s="124">
        <f>'Gemensamma i utveckling'!D28</f>
        <v>358372.27323649486</v>
      </c>
      <c r="E96" s="125"/>
      <c r="F96" s="103" t="str">
        <f>'Gemensamma i utveckling'!D30</f>
        <v>Kvartal förskott</v>
      </c>
      <c r="G96" s="125"/>
      <c r="H96" s="258" t="str">
        <f>'Gemensamma i utveckling'!D31</f>
        <v>Dec,Mar,Jun,Sep</v>
      </c>
      <c r="I96" s="125"/>
      <c r="J96" s="259" t="str">
        <f>'Gemensamma i utveckling'!D32</f>
        <v>Pausad fakt. Avs. förkl. Retro senare 2023</v>
      </c>
    </row>
    <row r="97" spans="3:10" ht="14.25" hidden="1" customHeight="1" outlineLevel="1" x14ac:dyDescent="0.25">
      <c r="C97" s="117" t="str">
        <f>'Gemensamma i utveckling'!E1</f>
        <v>Fortsatt utveckling SITHS</v>
      </c>
      <c r="D97" s="124">
        <f>'Gemensamma i utveckling'!E28</f>
        <v>0</v>
      </c>
      <c r="E97" s="125"/>
      <c r="F97" s="103" t="str">
        <f>'Gemensamma i utveckling'!E30</f>
        <v>Ingen fakt 2023</v>
      </c>
      <c r="G97" s="125"/>
      <c r="H97" s="258" t="str">
        <f>'Gemensamma i utveckling'!E31</f>
        <v xml:space="preserve"> -</v>
      </c>
      <c r="I97" s="125"/>
      <c r="J97" s="259" t="str">
        <f>'Gemensamma i utveckling'!E32</f>
        <v xml:space="preserve"> -</v>
      </c>
    </row>
    <row r="98" spans="3:10" ht="14.25" hidden="1" customHeight="1" outlineLevel="1" x14ac:dyDescent="0.25">
      <c r="C98" s="117" t="str">
        <f>'Gemensamma i utveckling'!F1</f>
        <v>Pascal NLL-anpassning</v>
      </c>
      <c r="D98" s="124">
        <f>'Gemensamma i utveckling'!F28</f>
        <v>0</v>
      </c>
      <c r="E98" s="125"/>
      <c r="F98" s="103" t="str">
        <f>'Gemensamma i utveckling'!F30</f>
        <v>Ingen fakt 2023</v>
      </c>
      <c r="G98" s="125"/>
      <c r="H98" s="258" t="str">
        <f>'Gemensamma i utveckling'!F31</f>
        <v xml:space="preserve"> -</v>
      </c>
      <c r="I98" s="125"/>
      <c r="J98" s="259" t="str">
        <f>'Gemensamma i utveckling'!F32</f>
        <v xml:space="preserve"> -</v>
      </c>
    </row>
    <row r="99" spans="3:10" ht="14.25" hidden="1" customHeight="1" outlineLevel="1" x14ac:dyDescent="0.25">
      <c r="C99" s="117" t="str">
        <f>'Gemensamma i utveckling'!G1</f>
        <v>Utbyte av Säkerhetstj.</v>
      </c>
      <c r="D99" s="124">
        <f>'Gemensamma i utveckling'!G28</f>
        <v>0</v>
      </c>
      <c r="E99" s="125"/>
      <c r="F99" s="103" t="str">
        <f>'Gemensamma i utveckling'!G30</f>
        <v>Ingen fakt 2023</v>
      </c>
      <c r="G99" s="125"/>
      <c r="H99" s="258" t="str">
        <f>'Gemensamma i utveckling'!G31</f>
        <v xml:space="preserve"> -</v>
      </c>
      <c r="I99" s="125"/>
      <c r="J99" s="259" t="str">
        <f>'Gemensamma i utveckling'!G32</f>
        <v xml:space="preserve"> -</v>
      </c>
    </row>
    <row r="100" spans="3:10" ht="14.25" hidden="1" customHeight="1" outlineLevel="1" x14ac:dyDescent="0.25">
      <c r="C100" s="117" t="str">
        <f>'Gemensamma i utveckling'!H1</f>
        <v>Ny katalogtjänst HSA</v>
      </c>
      <c r="D100" s="124">
        <f>'Gemensamma i utveckling'!H28</f>
        <v>0</v>
      </c>
      <c r="E100" s="125"/>
      <c r="F100" s="103" t="str">
        <f>'Gemensamma i utveckling'!H30</f>
        <v>Ingen fakt 2023</v>
      </c>
      <c r="G100" s="125"/>
      <c r="H100" s="258" t="str">
        <f>'Gemensamma i utveckling'!H31</f>
        <v xml:space="preserve"> -</v>
      </c>
      <c r="I100" s="125"/>
      <c r="J100" s="259" t="str">
        <f>'Gemensamma i utveckling'!H32</f>
        <v xml:space="preserve"> -</v>
      </c>
    </row>
    <row r="101" spans="3:10" ht="14.25" hidden="1" customHeight="1" outlineLevel="1" x14ac:dyDescent="0.25">
      <c r="C101" s="117" t="str">
        <f>'Gemensamma i utveckling'!I1</f>
        <v>Journalen &amp; NPÖ plattformsutv.</v>
      </c>
      <c r="D101" s="124">
        <f>'Gemensamma i utveckling'!I28</f>
        <v>0</v>
      </c>
      <c r="E101" s="125"/>
      <c r="F101" s="103" t="str">
        <f>'Gemensamma i utveckling'!I30</f>
        <v>Ingen fakt 2023</v>
      </c>
      <c r="G101" s="125"/>
      <c r="H101" s="258" t="str">
        <f>'Gemensamma i utveckling'!I31</f>
        <v xml:space="preserve"> -</v>
      </c>
      <c r="I101" s="125"/>
      <c r="J101" s="259" t="str">
        <f>'Gemensamma i utveckling'!I32</f>
        <v xml:space="preserve"> -</v>
      </c>
    </row>
    <row r="102" spans="3:10" ht="14.25" hidden="1" customHeight="1" outlineLevel="1" x14ac:dyDescent="0.25">
      <c r="C102" s="117" t="str">
        <f>'Gemensamma i utveckling'!J1</f>
        <v xml:space="preserve">Hitta och jämför hjälpmedel på 1177 </v>
      </c>
      <c r="D102" s="124">
        <f>'Gemensamma i utveckling'!J28</f>
        <v>0</v>
      </c>
      <c r="E102" s="125"/>
      <c r="F102" s="103" t="str">
        <f>'Gemensamma i utveckling'!J30</f>
        <v>Ingen avs.förkl. Sannolikt finansiering utv.ram</v>
      </c>
      <c r="G102" s="125"/>
      <c r="H102" s="258" t="str">
        <f>'Gemensamma i utveckling'!J31</f>
        <v xml:space="preserve"> -</v>
      </c>
      <c r="I102" s="125"/>
      <c r="J102" s="259" t="str">
        <f>'Gemensamma i utveckling'!J32</f>
        <v xml:space="preserve"> -</v>
      </c>
    </row>
    <row r="103" spans="3:10" ht="14.25" hidden="1" customHeight="1" outlineLevel="1" x14ac:dyDescent="0.25">
      <c r="C103" s="117" t="str">
        <f>'Gemensamma i utveckling'!K1</f>
        <v>Självbetjäning Hjälpmedel Via 1177</v>
      </c>
      <c r="D103" s="124">
        <f>'Gemensamma i utveckling'!K28</f>
        <v>0</v>
      </c>
      <c r="E103" s="125"/>
      <c r="F103" s="103" t="str">
        <f>'Gemensamma i utveckling'!K30</f>
        <v>Väntar på avsiktsförklaring</v>
      </c>
      <c r="G103" s="125"/>
      <c r="H103" s="258">
        <f>'Gemensamma i utveckling'!K31</f>
        <v>0</v>
      </c>
      <c r="I103" s="125"/>
      <c r="J103" s="259" t="str">
        <f>'Gemensamma i utveckling'!K32</f>
        <v xml:space="preserve"> -</v>
      </c>
    </row>
    <row r="104" spans="3:10" ht="14.25" hidden="1" customHeight="1" outlineLevel="1" x14ac:dyDescent="0.25">
      <c r="C104" s="117">
        <f>'Gemensamma i utveckling'!L1</f>
        <v>0</v>
      </c>
      <c r="D104" s="124">
        <f>'Gemensamma i utveckling'!L28</f>
        <v>0</v>
      </c>
      <c r="E104" s="125"/>
      <c r="F104" s="103">
        <f>'Gemensamma i utveckling'!L30</f>
        <v>0</v>
      </c>
      <c r="G104" s="125"/>
      <c r="H104" s="258">
        <f>'Gemensamma i utveckling'!L31</f>
        <v>0</v>
      </c>
      <c r="I104" s="125"/>
      <c r="J104" s="259">
        <f>'Gemensamma i utveckling'!L32</f>
        <v>0</v>
      </c>
    </row>
    <row r="105" spans="3:10" ht="14.25" hidden="1" customHeight="1" outlineLevel="1" x14ac:dyDescent="0.25">
      <c r="C105" s="117">
        <f>'Gemensamma i utveckling'!M1</f>
        <v>0</v>
      </c>
      <c r="D105" s="124">
        <f>'Gemensamma i utveckling'!M28</f>
        <v>0</v>
      </c>
      <c r="E105" s="125"/>
      <c r="F105" s="103">
        <f>'Gemensamma i utveckling'!M30</f>
        <v>0</v>
      </c>
      <c r="G105" s="125"/>
      <c r="H105" s="258">
        <f>'Gemensamma i utveckling'!M31</f>
        <v>0</v>
      </c>
      <c r="I105" s="125"/>
      <c r="J105" s="259">
        <f>'Gemensamma i utveckling'!M32</f>
        <v>0</v>
      </c>
    </row>
    <row r="106" spans="3:10" ht="14.25" hidden="1" customHeight="1" outlineLevel="1" x14ac:dyDescent="0.25">
      <c r="C106" s="117">
        <f>'Gemensamma i utveckling'!N1</f>
        <v>0</v>
      </c>
      <c r="D106" s="124">
        <f>'Gemensamma i utveckling'!N28</f>
        <v>0</v>
      </c>
      <c r="E106" s="125"/>
      <c r="F106" s="103">
        <f>'Gemensamma i utveckling'!N30</f>
        <v>0</v>
      </c>
      <c r="G106" s="125"/>
      <c r="H106" s="258">
        <f>'Gemensamma i utveckling'!N31</f>
        <v>0</v>
      </c>
      <c r="I106" s="125"/>
      <c r="J106" s="259">
        <f>'Gemensamma i utveckling'!N32</f>
        <v>0</v>
      </c>
    </row>
    <row r="107" spans="3:10" ht="14.25" hidden="1" customHeight="1" outlineLevel="1" x14ac:dyDescent="0.25">
      <c r="C107" s="117">
        <f>'Gemensamma i utveckling'!O1</f>
        <v>0</v>
      </c>
      <c r="D107" s="124">
        <f>'Gemensamma i utveckling'!O28</f>
        <v>0</v>
      </c>
      <c r="E107" s="125"/>
      <c r="F107" s="103">
        <f>'Gemensamma i utveckling'!O30</f>
        <v>0</v>
      </c>
      <c r="G107" s="125"/>
      <c r="H107" s="258">
        <f>'Gemensamma i utveckling'!O31</f>
        <v>0</v>
      </c>
      <c r="I107" s="125"/>
      <c r="J107" s="259">
        <f>'Gemensamma i utveckling'!O32</f>
        <v>0</v>
      </c>
    </row>
    <row r="108" spans="3:10" ht="14.25" hidden="1" customHeight="1" outlineLevel="1" x14ac:dyDescent="0.25">
      <c r="C108" s="117">
        <f>'Gemensamma i utveckling'!P1</f>
        <v>0</v>
      </c>
      <c r="D108" s="124">
        <f>'Gemensamma i utveckling'!P28</f>
        <v>0</v>
      </c>
      <c r="E108" s="125"/>
      <c r="F108" s="103">
        <f>'Gemensamma i utveckling'!P30</f>
        <v>0</v>
      </c>
      <c r="G108" s="125"/>
      <c r="H108" s="258">
        <f>'Gemensamma i utveckling'!P31</f>
        <v>0</v>
      </c>
      <c r="I108" s="125"/>
      <c r="J108" s="259">
        <f>'Gemensamma i utveckling'!P32</f>
        <v>0</v>
      </c>
    </row>
    <row r="109" spans="3:10" ht="14.25" hidden="1" customHeight="1" outlineLevel="1" x14ac:dyDescent="0.25">
      <c r="C109" s="117">
        <f>'Gemensamma i utveckling'!Q1</f>
        <v>0</v>
      </c>
      <c r="D109" s="124">
        <f>'Gemensamma i utveckling'!Q28</f>
        <v>0</v>
      </c>
      <c r="E109" s="125"/>
      <c r="F109" s="103">
        <f>'Gemensamma i utveckling'!Q30</f>
        <v>0</v>
      </c>
      <c r="G109" s="125"/>
      <c r="H109" s="258">
        <f>'Gemensamma i utveckling'!Q31</f>
        <v>0</v>
      </c>
      <c r="I109" s="125"/>
      <c r="J109" s="259">
        <f>'Gemensamma i utveckling'!Q32</f>
        <v>0</v>
      </c>
    </row>
    <row r="110" spans="3:10" ht="14.25" hidden="1" customHeight="1" outlineLevel="1" x14ac:dyDescent="0.25">
      <c r="C110" s="117">
        <f>'Gemensamma i utveckling'!R1</f>
        <v>0</v>
      </c>
      <c r="D110" s="124">
        <f>'Gemensamma i utveckling'!R28</f>
        <v>0</v>
      </c>
      <c r="E110" s="125"/>
      <c r="F110" s="103">
        <f>'Gemensamma i utveckling'!R30</f>
        <v>0</v>
      </c>
      <c r="G110" s="125"/>
      <c r="H110" s="258">
        <f>'Gemensamma i utveckling'!R31</f>
        <v>0</v>
      </c>
      <c r="I110" s="125"/>
      <c r="J110" s="259">
        <f>'Gemensamma i utveckling'!R32</f>
        <v>0</v>
      </c>
    </row>
    <row r="111" spans="3:10" ht="14.25" hidden="1" customHeight="1" outlineLevel="1" x14ac:dyDescent="0.25">
      <c r="C111" s="117">
        <f>'Gemensamma i utveckling'!S1</f>
        <v>0</v>
      </c>
      <c r="D111" s="124">
        <f>'Gemensamma i utveckling'!S28</f>
        <v>0</v>
      </c>
      <c r="E111" s="125"/>
      <c r="F111" s="103">
        <f>'Gemensamma i utveckling'!S30</f>
        <v>0</v>
      </c>
      <c r="G111" s="125"/>
      <c r="H111" s="258">
        <f>'Gemensamma i utveckling'!S31</f>
        <v>0</v>
      </c>
      <c r="I111" s="125"/>
      <c r="J111" s="259">
        <f>'Gemensamma i utveckling'!S32</f>
        <v>0</v>
      </c>
    </row>
    <row r="112" spans="3:10" ht="14.25" hidden="1" customHeight="1" outlineLevel="1" x14ac:dyDescent="0.25">
      <c r="C112" s="117">
        <f>'Gemensamma i utveckling'!T1</f>
        <v>0</v>
      </c>
      <c r="D112" s="124">
        <f>'Gemensamma i utveckling'!T28</f>
        <v>0</v>
      </c>
      <c r="E112" s="125"/>
      <c r="F112" s="103">
        <f>'Gemensamma i utveckling'!T30</f>
        <v>0</v>
      </c>
      <c r="G112" s="125"/>
      <c r="H112" s="258">
        <f>'Gemensamma i utveckling'!T31</f>
        <v>0</v>
      </c>
      <c r="I112" s="125"/>
      <c r="J112" s="259">
        <f>'Gemensamma i utveckling'!T32</f>
        <v>0</v>
      </c>
    </row>
    <row r="113" spans="3:10" ht="14.25" hidden="1" customHeight="1" outlineLevel="1" x14ac:dyDescent="0.25">
      <c r="C113" s="117">
        <f>'Gemensamma i utveckling'!U1</f>
        <v>0</v>
      </c>
      <c r="D113" s="124">
        <f>'Gemensamma i utveckling'!U28</f>
        <v>0</v>
      </c>
      <c r="E113" s="125"/>
      <c r="F113" s="103">
        <f>'Gemensamma i utveckling'!U30</f>
        <v>0</v>
      </c>
      <c r="G113" s="125"/>
      <c r="H113" s="258">
        <f>'Gemensamma i utveckling'!U31</f>
        <v>0</v>
      </c>
      <c r="I113" s="125"/>
      <c r="J113" s="259">
        <f>'Gemensamma i utveckling'!U32</f>
        <v>0</v>
      </c>
    </row>
    <row r="114" spans="3:10" ht="14.25" hidden="1" customHeight="1" outlineLevel="1" x14ac:dyDescent="0.25">
      <c r="C114" s="117">
        <f>'Gemensamma i utveckling'!V1</f>
        <v>0</v>
      </c>
      <c r="D114" s="124">
        <f>'Gemensamma i utveckling'!V28</f>
        <v>0</v>
      </c>
      <c r="E114" s="125"/>
      <c r="F114" s="103">
        <f>'Gemensamma i utveckling'!V30</f>
        <v>0</v>
      </c>
      <c r="G114" s="125"/>
      <c r="H114" s="258">
        <f>'Gemensamma i utveckling'!V31</f>
        <v>0</v>
      </c>
      <c r="I114" s="125"/>
      <c r="J114" s="259">
        <f>'Gemensamma i utveckling'!V32</f>
        <v>0</v>
      </c>
    </row>
    <row r="115" spans="3:10" ht="14.25" hidden="1" customHeight="1" outlineLevel="1" thickBot="1" x14ac:dyDescent="0.3">
      <c r="C115" s="127">
        <f>'Gemensamma i utveckling'!W1</f>
        <v>0</v>
      </c>
      <c r="D115" s="128">
        <f>'Gemensamma i utveckling'!W28</f>
        <v>0</v>
      </c>
      <c r="E115" s="129"/>
      <c r="F115" s="104">
        <f>'Gemensamma i utveckling'!W30</f>
        <v>0</v>
      </c>
      <c r="G115" s="129"/>
      <c r="H115" s="261">
        <f>'Gemensamma i utveckling'!W31</f>
        <v>0</v>
      </c>
      <c r="I115" s="129"/>
      <c r="J115" s="262">
        <f>'Gemensamma i utveckling'!W32</f>
        <v>0</v>
      </c>
    </row>
    <row r="116" spans="3:10" hidden="1" outlineLevel="1" x14ac:dyDescent="0.25">
      <c r="C116" s="125"/>
      <c r="D116" s="124"/>
      <c r="E116" s="125"/>
      <c r="F116" s="103"/>
      <c r="G116" s="125"/>
      <c r="H116" s="125"/>
      <c r="I116" s="125"/>
      <c r="J116" s="125"/>
    </row>
    <row r="117" spans="3:10" ht="15.75" collapsed="1" thickBot="1" x14ac:dyDescent="0.3">
      <c r="C117" s="131"/>
      <c r="D117" s="131"/>
      <c r="E117" s="131"/>
      <c r="F117" s="105"/>
      <c r="G117" s="131"/>
      <c r="H117" s="131"/>
      <c r="I117" s="131"/>
      <c r="J117" s="131"/>
    </row>
    <row r="118" spans="3:10" ht="21" x14ac:dyDescent="0.25">
      <c r="C118" s="118" t="s">
        <v>63</v>
      </c>
      <c r="D118" s="119">
        <f>SUM(D119:D147)</f>
        <v>903499.05362290237</v>
      </c>
      <c r="E118" s="120"/>
      <c r="F118" s="120" t="s">
        <v>43</v>
      </c>
      <c r="G118" s="120"/>
      <c r="H118" s="120"/>
      <c r="I118" s="120"/>
      <c r="J118" s="133"/>
    </row>
    <row r="119" spans="3:10" hidden="1" outlineLevel="1" x14ac:dyDescent="0.25">
      <c r="C119" s="117" t="str">
        <f>'Valbara i utveckling'!F1</f>
        <v>Terminologi- tjänst NY!</v>
      </c>
      <c r="D119" s="124">
        <f>'Valbara i utveckling'!F28</f>
        <v>201897.81064440234</v>
      </c>
      <c r="E119" s="125"/>
      <c r="F119" s="125" t="str">
        <f>'Valbara i utveckling'!F30</f>
        <v>Kvartal förskott</v>
      </c>
      <c r="G119" s="125"/>
      <c r="H119" s="125" t="str">
        <f>'Valbara i utveckling'!F31</f>
        <v>Dec,Mar,Jun,Sep</v>
      </c>
      <c r="I119" s="125"/>
      <c r="J119" s="126">
        <f>'Valbara i utveckling'!F32</f>
        <v>0</v>
      </c>
    </row>
    <row r="120" spans="3:10" hidden="1" outlineLevel="1" x14ac:dyDescent="0.25">
      <c r="C120" s="117" t="str">
        <f>'Valbara i utveckling'!J1</f>
        <v xml:space="preserve"> Verksamhetsstöd 1177 Vårdguiden på telefon</v>
      </c>
      <c r="D120" s="124">
        <f>'Valbara i utveckling'!J28</f>
        <v>701601.24297849997</v>
      </c>
      <c r="E120" s="125"/>
      <c r="F120" s="125" t="str">
        <f>'Valbara i utveckling'!J30</f>
        <v>Kvartal förskott</v>
      </c>
      <c r="G120" s="125"/>
      <c r="H120" s="125" t="str">
        <f>'Valbara i utveckling'!J31</f>
        <v>Dec,Mar,Jun,Sep</v>
      </c>
      <c r="I120" s="125"/>
      <c r="J120" s="137">
        <f>'Valbara i utveckling'!J32</f>
        <v>0</v>
      </c>
    </row>
    <row r="121" spans="3:10" ht="16.899999999999999" hidden="1" customHeight="1" outlineLevel="1" x14ac:dyDescent="0.25">
      <c r="C121" s="117" t="str">
        <f>'Valbara i utveckling'!N1</f>
        <v>Statistiktjänst export</v>
      </c>
      <c r="D121" s="124">
        <f>'Valbara i utveckling'!N28</f>
        <v>0</v>
      </c>
      <c r="E121" s="125"/>
      <c r="F121" s="125" t="str">
        <f>'Valbara i utveckling'!N30</f>
        <v>Kvartal förskott</v>
      </c>
      <c r="G121" s="125"/>
      <c r="H121" s="125" t="str">
        <f>'Valbara i utveckling'!N31</f>
        <v>Dec,Mar,Jun,Sep</v>
      </c>
      <c r="I121" s="125"/>
      <c r="J121" s="137" t="str">
        <f>'Valbara i utveckling'!N32</f>
        <v>I förvaltning Q2-23</v>
      </c>
    </row>
    <row r="122" spans="3:10" ht="12.95" hidden="1" customHeight="1" outlineLevel="1" x14ac:dyDescent="0.25">
      <c r="C122" s="117" t="str">
        <f>'Valbara i utveckling'!R1</f>
        <v>Utvidgning Underskriftstjänst</v>
      </c>
      <c r="D122" s="124">
        <f>'Valbara i utveckling'!R28</f>
        <v>0</v>
      </c>
      <c r="E122" s="125"/>
      <c r="F122" s="125" t="str">
        <f>'Valbara i utveckling'!R30</f>
        <v>Väntar avsiktsförklaring</v>
      </c>
      <c r="G122" s="125"/>
      <c r="H122" s="125">
        <f>'Valbara i utveckling'!R31</f>
        <v>0</v>
      </c>
      <c r="I122" s="125"/>
      <c r="J122" s="137">
        <f>'Valbara i utveckling'!R32</f>
        <v>0</v>
      </c>
    </row>
    <row r="123" spans="3:10" ht="14.25" hidden="1" customHeight="1" outlineLevel="1" x14ac:dyDescent="0.25">
      <c r="C123" s="117" t="str">
        <f>'Valbara i utveckling'!V1</f>
        <v>ViSam</v>
      </c>
      <c r="D123" s="124">
        <f>'Valbara i utveckling'!V28</f>
        <v>0</v>
      </c>
      <c r="E123" s="125"/>
      <c r="F123" s="103" t="str">
        <f>'Valbara i utveckling'!V30</f>
        <v>Väntar avsiktsförklaring</v>
      </c>
      <c r="G123" s="125"/>
      <c r="H123" s="103">
        <f>'Valbara i utveckling'!V31</f>
        <v>0</v>
      </c>
      <c r="I123" s="125"/>
      <c r="J123" s="137">
        <f>'Valbara i utveckling'!V32</f>
        <v>0</v>
      </c>
    </row>
    <row r="124" spans="3:10" hidden="1" outlineLevel="1" x14ac:dyDescent="0.25">
      <c r="C124" s="117" t="str">
        <f>'Valbara i utveckling'!Z1</f>
        <v>Symtombedömning och hänvisning plattform</v>
      </c>
      <c r="D124" s="124">
        <f>'Valbara i utveckling'!Z28</f>
        <v>0</v>
      </c>
      <c r="E124" s="125"/>
      <c r="F124" s="125" t="str">
        <f>'Valbara i utveckling'!Z30</f>
        <v>Faktureras ej 2023</v>
      </c>
      <c r="G124" s="125"/>
      <c r="H124" s="125">
        <f>'Valbara i utveckling'!Z31</f>
        <v>0</v>
      </c>
      <c r="I124" s="125"/>
      <c r="J124" s="137">
        <f>'Valbara i utveckling'!Z32</f>
        <v>0</v>
      </c>
    </row>
    <row r="125" spans="3:10" hidden="1" outlineLevel="1" x14ac:dyDescent="0.25">
      <c r="C125" s="117">
        <f>'Valbara i utveckling'!AD1</f>
        <v>0</v>
      </c>
      <c r="D125" s="124">
        <f>'Valbara i utveckling'!AD28</f>
        <v>0</v>
      </c>
      <c r="E125" s="125"/>
      <c r="F125" s="125">
        <f>'Valbara i utveckling'!AD30</f>
        <v>0</v>
      </c>
      <c r="G125" s="125"/>
      <c r="H125" s="125">
        <f>'Valbara i utveckling'!AD31</f>
        <v>0</v>
      </c>
      <c r="I125" s="125"/>
      <c r="J125" s="137">
        <f>'Valbara i utveckling'!AD32</f>
        <v>0</v>
      </c>
    </row>
    <row r="126" spans="3:10" hidden="1" outlineLevel="1" x14ac:dyDescent="0.25">
      <c r="C126" s="117">
        <f>'Valbara i utveckling'!AH1</f>
        <v>0</v>
      </c>
      <c r="D126" s="124">
        <f>'Valbara i utveckling'!AH28</f>
        <v>0</v>
      </c>
      <c r="E126" s="125"/>
      <c r="F126" s="125">
        <f>'Valbara i utveckling'!AH30</f>
        <v>0</v>
      </c>
      <c r="G126" s="125"/>
      <c r="H126" s="125">
        <f>'Valbara i utveckling'!AH31</f>
        <v>0</v>
      </c>
      <c r="I126" s="125"/>
      <c r="J126" s="137">
        <f>'Valbara i utveckling'!AH32</f>
        <v>0</v>
      </c>
    </row>
    <row r="127" spans="3:10" hidden="1" outlineLevel="1" x14ac:dyDescent="0.25">
      <c r="C127" s="117">
        <f>'Valbara i utveckling'!AL1</f>
        <v>0</v>
      </c>
      <c r="D127" s="124">
        <f>'Valbara i utveckling'!AL28</f>
        <v>0</v>
      </c>
      <c r="E127" s="125"/>
      <c r="F127" s="125">
        <f>'Valbara i utveckling'!AL30</f>
        <v>0</v>
      </c>
      <c r="G127" s="125"/>
      <c r="H127" s="125">
        <f>'Valbara i utveckling'!AL31</f>
        <v>0</v>
      </c>
      <c r="I127" s="125"/>
      <c r="J127" s="137">
        <f>'Valbara i utveckling'!AL32</f>
        <v>0</v>
      </c>
    </row>
    <row r="128" spans="3:10" hidden="1" outlineLevel="1" x14ac:dyDescent="0.25">
      <c r="C128" s="117">
        <f>'Valbara i utveckling'!AP1</f>
        <v>0</v>
      </c>
      <c r="D128" s="124">
        <f>'Valbara i utveckling'!AP28</f>
        <v>0</v>
      </c>
      <c r="E128" s="125"/>
      <c r="F128" s="125">
        <f>'Valbara i utveckling'!AP30</f>
        <v>0</v>
      </c>
      <c r="G128" s="125"/>
      <c r="H128" s="125">
        <f>'Valbara i utveckling'!AP31</f>
        <v>0</v>
      </c>
      <c r="I128" s="125"/>
      <c r="J128" s="137">
        <f>'Valbara i utveckling'!AP32</f>
        <v>0</v>
      </c>
    </row>
    <row r="129" spans="3:10" hidden="1" outlineLevel="1" x14ac:dyDescent="0.25">
      <c r="C129" s="117">
        <f>'Valbara i utveckling'!AT1</f>
        <v>0</v>
      </c>
      <c r="D129" s="124">
        <f>'Valbara i utveckling'!AT28</f>
        <v>0</v>
      </c>
      <c r="E129" s="125"/>
      <c r="F129" s="125">
        <f>'Valbara i utveckling'!AT30</f>
        <v>0</v>
      </c>
      <c r="G129" s="125"/>
      <c r="H129" s="125">
        <f>'Valbara i utveckling'!AT31</f>
        <v>0</v>
      </c>
      <c r="I129" s="125"/>
      <c r="J129" s="137">
        <f>'Valbara i utveckling'!AT32</f>
        <v>0</v>
      </c>
    </row>
    <row r="130" spans="3:10" hidden="1" outlineLevel="1" x14ac:dyDescent="0.25">
      <c r="C130" s="117">
        <f>'Valbara i utveckling'!AX1</f>
        <v>0</v>
      </c>
      <c r="D130" s="124">
        <f>'Valbara i utveckling'!AX28</f>
        <v>0</v>
      </c>
      <c r="E130" s="125"/>
      <c r="F130" s="125">
        <f>'Valbara i utveckling'!AX30</f>
        <v>0</v>
      </c>
      <c r="G130" s="125"/>
      <c r="H130" s="125">
        <f>'Valbara i utveckling'!AX31</f>
        <v>0</v>
      </c>
      <c r="I130" s="125"/>
      <c r="J130" s="137">
        <f>'Valbara i utveckling'!AX32</f>
        <v>0</v>
      </c>
    </row>
    <row r="131" spans="3:10" hidden="1" outlineLevel="1" x14ac:dyDescent="0.25">
      <c r="C131" s="117">
        <f>'Valbara i utveckling'!BB1</f>
        <v>0</v>
      </c>
      <c r="D131" s="124">
        <f>'Valbara i utveckling'!BB28</f>
        <v>0</v>
      </c>
      <c r="E131" s="125"/>
      <c r="F131" s="125">
        <f>'Valbara i utveckling'!BB30</f>
        <v>0</v>
      </c>
      <c r="G131" s="125"/>
      <c r="H131" s="125">
        <f>'Valbara i utveckling'!BB31</f>
        <v>0</v>
      </c>
      <c r="I131" s="125"/>
      <c r="J131" s="137">
        <f>'Valbara i utveckling'!BB32</f>
        <v>0</v>
      </c>
    </row>
    <row r="132" spans="3:10" hidden="1" outlineLevel="1" x14ac:dyDescent="0.25">
      <c r="C132" s="117">
        <f>'Valbara i utveckling'!BF1</f>
        <v>0</v>
      </c>
      <c r="D132" s="124">
        <f>'Valbara i utveckling'!BF28</f>
        <v>0</v>
      </c>
      <c r="E132" s="125"/>
      <c r="F132" s="125">
        <f>'Valbara i utveckling'!BF30</f>
        <v>0</v>
      </c>
      <c r="G132" s="125"/>
      <c r="H132" s="125">
        <f>'Valbara i utveckling'!BF31</f>
        <v>0</v>
      </c>
      <c r="I132" s="125"/>
      <c r="J132" s="137">
        <f>'Valbara i utveckling'!BF32</f>
        <v>0</v>
      </c>
    </row>
    <row r="133" spans="3:10" hidden="1" outlineLevel="1" x14ac:dyDescent="0.25">
      <c r="C133" s="117">
        <f>'Valbara i utveckling'!BJ1</f>
        <v>0</v>
      </c>
      <c r="D133" s="124">
        <f>'Valbara i utveckling'!BJ28</f>
        <v>0</v>
      </c>
      <c r="E133" s="125"/>
      <c r="F133" s="125">
        <f>'Valbara i utveckling'!BJ30</f>
        <v>0</v>
      </c>
      <c r="G133" s="125"/>
      <c r="H133" s="125">
        <f>'Valbara i utveckling'!BJ31</f>
        <v>0</v>
      </c>
      <c r="I133" s="125"/>
      <c r="J133" s="137">
        <f>'Valbara i utveckling'!BJ32</f>
        <v>0</v>
      </c>
    </row>
    <row r="134" spans="3:10" hidden="1" outlineLevel="1" x14ac:dyDescent="0.25">
      <c r="C134" s="117">
        <f>'Valbara i utveckling'!BN1</f>
        <v>0</v>
      </c>
      <c r="D134" s="124">
        <f>'Valbara i utveckling'!BN28</f>
        <v>0</v>
      </c>
      <c r="E134" s="125"/>
      <c r="F134" s="125">
        <f>'Valbara i utveckling'!BN30</f>
        <v>0</v>
      </c>
      <c r="G134" s="125"/>
      <c r="H134" s="125">
        <f>'Valbara i utveckling'!BN31</f>
        <v>0</v>
      </c>
      <c r="I134" s="125"/>
      <c r="J134" s="137">
        <f>'Valbara i utveckling'!BN32</f>
        <v>0</v>
      </c>
    </row>
    <row r="135" spans="3:10" hidden="1" outlineLevel="1" x14ac:dyDescent="0.25">
      <c r="C135" s="117">
        <f>'Valbara i utveckling'!BR1</f>
        <v>0</v>
      </c>
      <c r="D135" s="124">
        <f>'Valbara i utveckling'!BR28</f>
        <v>0</v>
      </c>
      <c r="E135" s="125"/>
      <c r="F135" s="125">
        <f>'Valbara i utveckling'!BR30</f>
        <v>0</v>
      </c>
      <c r="G135" s="125"/>
      <c r="H135" s="125">
        <f>'Valbara i utveckling'!BR31</f>
        <v>0</v>
      </c>
      <c r="I135" s="125"/>
      <c r="J135" s="126">
        <f>'Valbara i utveckling'!BR32</f>
        <v>0</v>
      </c>
    </row>
    <row r="136" spans="3:10" hidden="1" outlineLevel="1" x14ac:dyDescent="0.25">
      <c r="C136" s="117">
        <f>'Valbara i utveckling'!BV1</f>
        <v>0</v>
      </c>
      <c r="D136" s="124">
        <f>'Valbara i utveckling'!BV28</f>
        <v>0</v>
      </c>
      <c r="E136" s="125"/>
      <c r="F136" s="125">
        <f>'Valbara i utveckling'!BV30</f>
        <v>0</v>
      </c>
      <c r="G136" s="125"/>
      <c r="H136" s="125">
        <f>'Valbara i utveckling'!BV31</f>
        <v>0</v>
      </c>
      <c r="I136" s="125"/>
      <c r="J136" s="126">
        <f>'Valbara i utveckling'!BV32</f>
        <v>0</v>
      </c>
    </row>
    <row r="137" spans="3:10" hidden="1" outlineLevel="1" x14ac:dyDescent="0.25">
      <c r="C137" s="117">
        <f>'Valbara i utveckling'!BZ1</f>
        <v>0</v>
      </c>
      <c r="D137" s="124">
        <f>'Valbara i utveckling'!BZ28</f>
        <v>0</v>
      </c>
      <c r="E137" s="125"/>
      <c r="F137" s="125">
        <f>'Valbara i utveckling'!BZ30</f>
        <v>0</v>
      </c>
      <c r="G137" s="125"/>
      <c r="H137" s="125">
        <f>'Valbara i utveckling'!BZ31</f>
        <v>0</v>
      </c>
      <c r="I137" s="125"/>
      <c r="J137" s="126">
        <f>'Valbara i utveckling'!BZ32</f>
        <v>0</v>
      </c>
    </row>
    <row r="138" spans="3:10" hidden="1" outlineLevel="1" x14ac:dyDescent="0.25">
      <c r="C138" s="263">
        <f>'Valbara i utveckling'!CD1</f>
        <v>0</v>
      </c>
      <c r="D138" s="124">
        <f>'Valbara i utveckling'!CD28</f>
        <v>0</v>
      </c>
      <c r="E138" s="95"/>
      <c r="F138" s="95">
        <f>'Valbara i utveckling'!CD30</f>
        <v>0</v>
      </c>
      <c r="G138" s="95"/>
      <c r="H138" s="95">
        <f>'Valbara i utveckling'!CD31</f>
        <v>0</v>
      </c>
      <c r="I138" s="95"/>
      <c r="J138" s="264">
        <f>'Valbara i utveckling'!CD32</f>
        <v>0</v>
      </c>
    </row>
    <row r="139" spans="3:10" hidden="1" outlineLevel="1" x14ac:dyDescent="0.25">
      <c r="C139" s="263">
        <f>'Valbara i utveckling'!CH1</f>
        <v>0</v>
      </c>
      <c r="D139" s="124">
        <f>'Valbara i utveckling'!CH28</f>
        <v>0</v>
      </c>
      <c r="E139" s="95"/>
      <c r="F139" s="95">
        <f>'Valbara i utveckling'!CH30</f>
        <v>0</v>
      </c>
      <c r="G139" s="95"/>
      <c r="H139" s="95">
        <f>'Valbara i utveckling'!CH31</f>
        <v>0</v>
      </c>
      <c r="I139" s="95"/>
      <c r="J139" s="264">
        <f>'Valbara i utveckling'!CH32</f>
        <v>0</v>
      </c>
    </row>
    <row r="140" spans="3:10" hidden="1" outlineLevel="1" x14ac:dyDescent="0.25">
      <c r="C140" s="263">
        <f>'Valbara i utveckling'!CL1</f>
        <v>0</v>
      </c>
      <c r="D140" s="124">
        <f>'Valbara i utveckling'!CL28</f>
        <v>0</v>
      </c>
      <c r="E140" s="95"/>
      <c r="F140" s="95">
        <f>'Valbara i utveckling'!CL30</f>
        <v>0</v>
      </c>
      <c r="G140" s="95"/>
      <c r="H140" s="95">
        <f>'Valbara i utveckling'!CL31</f>
        <v>0</v>
      </c>
      <c r="I140" s="95"/>
      <c r="J140" s="264">
        <f>'Valbara i utveckling'!CL32</f>
        <v>0</v>
      </c>
    </row>
    <row r="141" spans="3:10" hidden="1" outlineLevel="1" x14ac:dyDescent="0.25">
      <c r="C141" s="263">
        <f>'Valbara i utveckling'!CP1</f>
        <v>0</v>
      </c>
      <c r="D141" s="124">
        <f>'Valbara i utveckling'!CP28</f>
        <v>0</v>
      </c>
      <c r="E141" s="95"/>
      <c r="F141" s="95">
        <f>'Valbara i utveckling'!CP30</f>
        <v>0</v>
      </c>
      <c r="G141" s="95"/>
      <c r="H141" s="95">
        <f>'Valbara i utveckling'!CP31</f>
        <v>0</v>
      </c>
      <c r="I141" s="95"/>
      <c r="J141" s="264">
        <f>'Valbara i utveckling'!CP32</f>
        <v>0</v>
      </c>
    </row>
    <row r="142" spans="3:10" hidden="1" outlineLevel="1" x14ac:dyDescent="0.25">
      <c r="C142" s="263">
        <f>'Valbara i utveckling'!CT1</f>
        <v>0</v>
      </c>
      <c r="D142" s="124">
        <f>'Valbara i utveckling'!CT28</f>
        <v>0</v>
      </c>
      <c r="E142" s="95"/>
      <c r="F142" s="95">
        <f>'Valbara i utveckling'!CT30</f>
        <v>0</v>
      </c>
      <c r="G142" s="95"/>
      <c r="H142" s="95">
        <f>'Valbara i utveckling'!CT31</f>
        <v>0</v>
      </c>
      <c r="I142" s="95"/>
      <c r="J142" s="264">
        <f>'Valbara i utveckling'!CT32</f>
        <v>0</v>
      </c>
    </row>
    <row r="143" spans="3:10" hidden="1" outlineLevel="1" x14ac:dyDescent="0.25">
      <c r="C143" s="263">
        <f>'Valbara i utveckling'!CX1</f>
        <v>0</v>
      </c>
      <c r="D143" s="124">
        <f>'Valbara i utveckling'!CX28</f>
        <v>0</v>
      </c>
      <c r="E143" s="95"/>
      <c r="F143" s="95">
        <f>'Valbara i utveckling'!CX30</f>
        <v>0</v>
      </c>
      <c r="G143" s="95"/>
      <c r="H143" s="95">
        <f>'Valbara i utveckling'!CX31</f>
        <v>0</v>
      </c>
      <c r="I143" s="95"/>
      <c r="J143" s="264">
        <f>'Valbara i utveckling'!CX32</f>
        <v>0</v>
      </c>
    </row>
    <row r="144" spans="3:10" hidden="1" outlineLevel="1" x14ac:dyDescent="0.25">
      <c r="C144" s="263">
        <f>'Valbara i utveckling'!DB1</f>
        <v>0</v>
      </c>
      <c r="D144" s="124">
        <f>'Valbara i utveckling'!DB28</f>
        <v>0</v>
      </c>
      <c r="E144" s="95"/>
      <c r="F144" s="95">
        <f>'Valbara i utveckling'!DB30</f>
        <v>0</v>
      </c>
      <c r="G144" s="95"/>
      <c r="H144" s="95">
        <f>'Valbara i utveckling'!DB31</f>
        <v>0</v>
      </c>
      <c r="I144" s="95"/>
      <c r="J144" s="264">
        <f>'Valbara i utveckling'!DB32</f>
        <v>0</v>
      </c>
    </row>
    <row r="145" spans="3:10" hidden="1" outlineLevel="1" x14ac:dyDescent="0.25">
      <c r="C145" s="263">
        <f>'Valbara i utveckling'!DF1</f>
        <v>0</v>
      </c>
      <c r="D145" s="124">
        <f>'Valbara i utveckling'!DF28</f>
        <v>0</v>
      </c>
      <c r="E145" s="95"/>
      <c r="F145" s="95">
        <f>'Valbara i utveckling'!DF30</f>
        <v>0</v>
      </c>
      <c r="G145" s="95"/>
      <c r="H145" s="95">
        <f>'Valbara i utveckling'!DF31</f>
        <v>0</v>
      </c>
      <c r="I145" s="95"/>
      <c r="J145" s="264">
        <f>'Valbara i utveckling'!DF32</f>
        <v>0</v>
      </c>
    </row>
    <row r="146" spans="3:10" hidden="1" outlineLevel="1" x14ac:dyDescent="0.25">
      <c r="C146" s="263">
        <f>'Valbara i utveckling'!DJ1</f>
        <v>0</v>
      </c>
      <c r="D146" s="124">
        <f>'Valbara i utveckling'!DJ28</f>
        <v>0</v>
      </c>
      <c r="E146" s="95"/>
      <c r="F146" s="95">
        <f>'Valbara i utveckling'!DJ30</f>
        <v>0</v>
      </c>
      <c r="G146" s="95"/>
      <c r="H146" s="95">
        <f>'Valbara i utveckling'!DJ31</f>
        <v>0</v>
      </c>
      <c r="I146" s="95"/>
      <c r="J146" s="264">
        <f>'Valbara i utveckling'!DJ32</f>
        <v>0</v>
      </c>
    </row>
    <row r="147" spans="3:10" ht="13.5" hidden="1" customHeight="1" outlineLevel="1" thickBot="1" x14ac:dyDescent="0.3">
      <c r="C147" s="265">
        <f>'Valbara i utveckling'!DN1</f>
        <v>0</v>
      </c>
      <c r="D147" s="128">
        <f>'Valbara i utveckling'!DN28</f>
        <v>0</v>
      </c>
      <c r="E147" s="266"/>
      <c r="F147" s="266">
        <f>'Valbara i utveckling'!DN30</f>
        <v>0</v>
      </c>
      <c r="G147" s="266"/>
      <c r="H147" s="266">
        <f>'Valbara i utveckling'!DN31</f>
        <v>0</v>
      </c>
      <c r="I147" s="266"/>
      <c r="J147" s="267">
        <f>'Valbara i utveckling'!DN32</f>
        <v>0</v>
      </c>
    </row>
    <row r="148" spans="3:10" collapsed="1" x14ac:dyDescent="0.25"/>
  </sheetData>
  <mergeCells count="3">
    <mergeCell ref="C2:J2"/>
    <mergeCell ref="A3:A7"/>
    <mergeCell ref="C3:J3"/>
  </mergeCells>
  <conditionalFormatting sqref="D8:D40">
    <cfRule type="cellIs" dxfId="1" priority="6" operator="equal">
      <formula>0</formula>
    </cfRule>
  </conditionalFormatting>
  <conditionalFormatting sqref="D41:D55">
    <cfRule type="cellIs" dxfId="0" priority="1" operator="equal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00000"/>
  </sheetPr>
  <dimension ref="A1:AZ93"/>
  <sheetViews>
    <sheetView tabSelected="1" zoomScaleNormal="100" workbookViewId="0">
      <pane xSplit="4" ySplit="8" topLeftCell="E9" activePane="bottomRight" state="frozen"/>
      <selection activeCell="K45" sqref="K45"/>
      <selection pane="topRight" activeCell="K45" sqref="K45"/>
      <selection pane="bottomLeft" activeCell="K45" sqref="K45"/>
      <selection pane="bottomRight" activeCell="B54" sqref="B54"/>
    </sheetView>
  </sheetViews>
  <sheetFormatPr defaultRowHeight="15" outlineLevelRow="1" outlineLevelCol="1" x14ac:dyDescent="0.25"/>
  <cols>
    <col min="1" max="1" width="12.5703125" style="8" hidden="1" customWidth="1" outlineLevel="1"/>
    <col min="2" max="2" width="34.7109375" customWidth="1" collapsed="1"/>
    <col min="3" max="3" width="20.42578125" hidden="1" customWidth="1"/>
    <col min="4" max="4" width="14.5703125" style="7" customWidth="1"/>
    <col min="5" max="20" width="15.7109375" customWidth="1"/>
    <col min="21" max="21" width="16.42578125" customWidth="1"/>
    <col min="22" max="22" width="15.7109375" customWidth="1"/>
    <col min="23" max="23" width="17.140625" customWidth="1"/>
    <col min="24" max="31" width="15.7109375" customWidth="1"/>
    <col min="32" max="32" width="14.5703125" customWidth="1"/>
    <col min="33" max="33" width="14.85546875" customWidth="1"/>
    <col min="34" max="34" width="13.85546875" customWidth="1"/>
    <col min="35" max="35" width="16" customWidth="1"/>
    <col min="36" max="36" width="15.85546875" customWidth="1"/>
    <col min="37" max="37" width="15" customWidth="1"/>
    <col min="38" max="38" width="13.7109375" customWidth="1"/>
    <col min="39" max="52" width="14.28515625" customWidth="1"/>
  </cols>
  <sheetData>
    <row r="1" spans="1:52" s="1" customFormat="1" ht="21.75" hidden="1" thickBot="1" x14ac:dyDescent="0.3">
      <c r="A1" s="297"/>
      <c r="B1" s="348" t="s">
        <v>138</v>
      </c>
      <c r="C1" s="298"/>
      <c r="D1" s="300"/>
      <c r="E1" s="301">
        <v>9003</v>
      </c>
      <c r="F1" s="301">
        <v>9004</v>
      </c>
      <c r="G1" s="301">
        <v>9005</v>
      </c>
      <c r="H1" s="301">
        <v>9008</v>
      </c>
      <c r="I1" s="301">
        <v>9010</v>
      </c>
      <c r="J1" s="301">
        <v>9011</v>
      </c>
      <c r="K1" s="301">
        <v>9012</v>
      </c>
      <c r="L1" s="301">
        <v>9014</v>
      </c>
      <c r="M1" s="301">
        <v>9016</v>
      </c>
      <c r="N1" s="301">
        <v>9017</v>
      </c>
      <c r="O1" s="301">
        <v>9020</v>
      </c>
      <c r="P1" s="301">
        <v>9021</v>
      </c>
      <c r="Q1" s="301">
        <v>9023</v>
      </c>
      <c r="R1" s="301">
        <v>9024</v>
      </c>
      <c r="S1" s="301">
        <v>9025</v>
      </c>
      <c r="T1" s="301">
        <v>9026</v>
      </c>
      <c r="U1" s="301">
        <v>9027</v>
      </c>
      <c r="V1" s="301">
        <v>9028</v>
      </c>
      <c r="W1" s="301">
        <v>9029</v>
      </c>
      <c r="X1" s="301">
        <v>9030</v>
      </c>
      <c r="Y1" s="301">
        <v>9031</v>
      </c>
      <c r="Z1" s="301">
        <v>9032</v>
      </c>
      <c r="AA1" s="301">
        <v>9034</v>
      </c>
      <c r="AB1" s="301">
        <v>9040</v>
      </c>
      <c r="AC1" s="302"/>
      <c r="AD1" s="302"/>
      <c r="AE1" s="302"/>
      <c r="AF1" s="301">
        <v>9002</v>
      </c>
      <c r="AG1" s="302"/>
      <c r="AH1" s="302"/>
      <c r="AI1" s="302"/>
      <c r="AJ1" s="302"/>
      <c r="AK1" s="302"/>
      <c r="AL1" s="303"/>
      <c r="AM1" s="304"/>
      <c r="AN1" s="304"/>
      <c r="AO1" s="304"/>
      <c r="AP1" s="304"/>
      <c r="AQ1" s="304"/>
      <c r="AR1" s="304"/>
      <c r="AS1" s="304"/>
      <c r="AT1" s="304"/>
      <c r="AU1" s="304"/>
      <c r="AV1" s="304"/>
      <c r="AW1" s="304"/>
      <c r="AX1" s="304"/>
      <c r="AY1" s="304"/>
      <c r="AZ1" s="304"/>
    </row>
    <row r="2" spans="1:52" s="4" customFormat="1" ht="51" customHeight="1" x14ac:dyDescent="0.25">
      <c r="A2" s="81" t="s">
        <v>280</v>
      </c>
      <c r="B2" s="349"/>
      <c r="C2" s="299"/>
      <c r="D2" s="305" t="s">
        <v>302</v>
      </c>
      <c r="E2" s="306" t="s">
        <v>65</v>
      </c>
      <c r="F2" s="22" t="s">
        <v>66</v>
      </c>
      <c r="G2" s="306" t="s">
        <v>67</v>
      </c>
      <c r="H2" s="22" t="s">
        <v>380</v>
      </c>
      <c r="I2" s="306" t="s">
        <v>0</v>
      </c>
      <c r="J2" s="22" t="s">
        <v>381</v>
      </c>
      <c r="K2" s="306" t="s">
        <v>1</v>
      </c>
      <c r="L2" s="22" t="s">
        <v>137</v>
      </c>
      <c r="M2" s="22" t="s">
        <v>2</v>
      </c>
      <c r="N2" s="22" t="s">
        <v>3</v>
      </c>
      <c r="O2" s="22" t="s">
        <v>33</v>
      </c>
      <c r="P2" s="22" t="s">
        <v>5</v>
      </c>
      <c r="Q2" s="22" t="s">
        <v>246</v>
      </c>
      <c r="R2" s="22" t="s">
        <v>6</v>
      </c>
      <c r="S2" s="22" t="s">
        <v>7</v>
      </c>
      <c r="T2" s="22" t="s">
        <v>8</v>
      </c>
      <c r="U2" s="22" t="s">
        <v>290</v>
      </c>
      <c r="V2" s="22" t="s">
        <v>291</v>
      </c>
      <c r="W2" s="22" t="s">
        <v>383</v>
      </c>
      <c r="X2" s="22" t="s">
        <v>216</v>
      </c>
      <c r="Y2" s="22" t="s">
        <v>9</v>
      </c>
      <c r="Z2" s="22" t="s">
        <v>68</v>
      </c>
      <c r="AA2" s="22" t="s">
        <v>10</v>
      </c>
      <c r="AB2" s="22" t="s">
        <v>69</v>
      </c>
      <c r="AC2" s="22" t="s">
        <v>55</v>
      </c>
      <c r="AD2" s="22" t="s">
        <v>56</v>
      </c>
      <c r="AE2" s="22" t="s">
        <v>292</v>
      </c>
      <c r="AF2" s="333" t="s">
        <v>385</v>
      </c>
      <c r="AG2" s="269"/>
      <c r="AH2" s="286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</row>
    <row r="3" spans="1:52" s="4" customFormat="1" ht="13.7" customHeight="1" thickBot="1" x14ac:dyDescent="0.3">
      <c r="A3" s="81"/>
      <c r="B3" s="68"/>
      <c r="C3" s="66"/>
      <c r="D3" s="2"/>
      <c r="E3" s="13">
        <v>9003</v>
      </c>
      <c r="F3" s="68">
        <v>9004</v>
      </c>
      <c r="G3" s="13">
        <v>9005</v>
      </c>
      <c r="H3" s="68">
        <v>9008</v>
      </c>
      <c r="I3" s="13">
        <v>9010</v>
      </c>
      <c r="J3" s="68">
        <v>9011</v>
      </c>
      <c r="K3" s="13">
        <v>9012</v>
      </c>
      <c r="L3" s="68">
        <v>9014</v>
      </c>
      <c r="M3" s="68">
        <v>9016</v>
      </c>
      <c r="N3" s="68">
        <v>9017</v>
      </c>
      <c r="O3" s="68">
        <v>9020</v>
      </c>
      <c r="P3" s="68">
        <v>9021</v>
      </c>
      <c r="Q3" s="68">
        <v>9023</v>
      </c>
      <c r="R3" s="68">
        <v>9024</v>
      </c>
      <c r="S3" s="68">
        <v>9026</v>
      </c>
      <c r="T3" s="68">
        <v>9027</v>
      </c>
      <c r="U3" s="68">
        <v>9050</v>
      </c>
      <c r="V3" s="68">
        <v>9141</v>
      </c>
      <c r="W3" s="68">
        <v>9030</v>
      </c>
      <c r="X3" s="68">
        <v>9031</v>
      </c>
      <c r="Y3" s="68">
        <v>9034</v>
      </c>
      <c r="Z3" s="68">
        <v>9035</v>
      </c>
      <c r="AA3" s="68">
        <v>9040</v>
      </c>
      <c r="AB3" s="68">
        <v>9045</v>
      </c>
      <c r="AC3" s="68">
        <v>9114</v>
      </c>
      <c r="AD3" s="68">
        <v>9115</v>
      </c>
      <c r="AE3" s="68">
        <v>9049</v>
      </c>
      <c r="AF3" s="82">
        <v>9146</v>
      </c>
      <c r="AG3" s="68"/>
      <c r="AH3" s="13"/>
      <c r="AI3" s="68"/>
      <c r="AJ3" s="68"/>
      <c r="AK3" s="68"/>
      <c r="AL3" s="68"/>
      <c r="AM3" s="68"/>
      <c r="AN3" s="68"/>
      <c r="AO3" s="68"/>
      <c r="AP3" s="68"/>
      <c r="AQ3" s="68"/>
      <c r="AR3" s="68"/>
      <c r="AS3" s="68"/>
      <c r="AT3" s="68"/>
      <c r="AU3" s="68"/>
      <c r="AV3" s="68"/>
      <c r="AW3" s="68"/>
      <c r="AX3" s="68"/>
      <c r="AY3" s="68"/>
      <c r="AZ3" s="68"/>
    </row>
    <row r="4" spans="1:52" s="5" customFormat="1" ht="23.1" customHeight="1" thickBot="1" x14ac:dyDescent="0.3">
      <c r="A4" s="211"/>
      <c r="B4" s="230" t="s">
        <v>301</v>
      </c>
      <c r="C4" s="212"/>
      <c r="D4" s="213">
        <f>SUM(E4:AZ4)</f>
        <v>639022531</v>
      </c>
      <c r="E4" s="214">
        <v>42018000</v>
      </c>
      <c r="F4" s="213">
        <v>5866000</v>
      </c>
      <c r="G4" s="214">
        <v>1863000</v>
      </c>
      <c r="H4" s="213">
        <v>6796000</v>
      </c>
      <c r="I4" s="214">
        <v>79697000</v>
      </c>
      <c r="J4" s="213">
        <f>63978000-3704469</f>
        <v>60273531</v>
      </c>
      <c r="K4" s="214">
        <v>70083000</v>
      </c>
      <c r="L4" s="213">
        <v>3962000</v>
      </c>
      <c r="M4" s="213">
        <v>5101000</v>
      </c>
      <c r="N4" s="213">
        <v>3369000</v>
      </c>
      <c r="O4" s="213">
        <v>9604000</v>
      </c>
      <c r="P4" s="213">
        <v>29831000</v>
      </c>
      <c r="Q4" s="213">
        <v>14094000</v>
      </c>
      <c r="R4" s="213">
        <v>15849000</v>
      </c>
      <c r="S4" s="213">
        <v>2279000</v>
      </c>
      <c r="T4" s="213">
        <v>10504000</v>
      </c>
      <c r="U4" s="213">
        <v>6176000</v>
      </c>
      <c r="V4" s="213">
        <v>32400000</v>
      </c>
      <c r="W4" s="213">
        <v>44374000</v>
      </c>
      <c r="X4" s="213">
        <v>21296000</v>
      </c>
      <c r="Y4" s="213">
        <v>10121000</v>
      </c>
      <c r="Z4" s="213">
        <v>8202000</v>
      </c>
      <c r="AA4" s="213">
        <v>35829000</v>
      </c>
      <c r="AB4" s="213">
        <v>4569000</v>
      </c>
      <c r="AC4" s="213">
        <v>79794000</v>
      </c>
      <c r="AD4" s="213">
        <v>23087000</v>
      </c>
      <c r="AE4" s="213">
        <v>3613000</v>
      </c>
      <c r="AF4" s="334">
        <v>8372000</v>
      </c>
      <c r="AG4" s="350">
        <v>0</v>
      </c>
      <c r="AH4" s="351">
        <v>0</v>
      </c>
      <c r="AI4" s="213">
        <v>0</v>
      </c>
      <c r="AJ4" s="213">
        <v>0</v>
      </c>
      <c r="AK4" s="213">
        <v>0</v>
      </c>
      <c r="AL4" s="213">
        <v>0</v>
      </c>
      <c r="AM4" s="213">
        <v>0</v>
      </c>
      <c r="AN4" s="213">
        <v>0</v>
      </c>
      <c r="AO4" s="213">
        <v>0</v>
      </c>
      <c r="AP4" s="213">
        <v>0</v>
      </c>
      <c r="AQ4" s="213">
        <v>0</v>
      </c>
      <c r="AR4" s="213">
        <v>0</v>
      </c>
      <c r="AS4" s="213">
        <v>0</v>
      </c>
      <c r="AT4" s="213">
        <v>0</v>
      </c>
      <c r="AU4" s="213">
        <v>0</v>
      </c>
      <c r="AV4" s="213">
        <v>0</v>
      </c>
      <c r="AW4" s="213">
        <v>0</v>
      </c>
      <c r="AX4" s="213">
        <v>0</v>
      </c>
      <c r="AY4" s="213">
        <v>0</v>
      </c>
      <c r="AZ4" s="213">
        <v>0</v>
      </c>
    </row>
    <row r="5" spans="1:52" s="215" customFormat="1" ht="15" customHeight="1" x14ac:dyDescent="0.25">
      <c r="A5" s="197"/>
      <c r="B5" s="198" t="s">
        <v>59</v>
      </c>
      <c r="C5" s="199"/>
      <c r="D5" s="200">
        <f>D4/$A$8</f>
        <v>60.842142771384715</v>
      </c>
      <c r="E5" s="202">
        <f t="shared" ref="E5:AK5" si="0">E4/$A$8</f>
        <v>4.0005868822300457</v>
      </c>
      <c r="F5" s="281">
        <f t="shared" si="0"/>
        <v>0.55850927343427692</v>
      </c>
      <c r="G5" s="202">
        <f t="shared" si="0"/>
        <v>0.17737858445415239</v>
      </c>
      <c r="H5" s="281">
        <f t="shared" si="0"/>
        <v>0.64705574876565741</v>
      </c>
      <c r="I5" s="202">
        <f t="shared" si="0"/>
        <v>7.5880520908441138</v>
      </c>
      <c r="J5" s="281">
        <v>6.0914262352161899</v>
      </c>
      <c r="K5" s="202">
        <f t="shared" si="0"/>
        <v>6.672691000697994</v>
      </c>
      <c r="L5" s="281">
        <f t="shared" si="0"/>
        <v>0.37722702716444007</v>
      </c>
      <c r="M5" s="281">
        <f t="shared" si="0"/>
        <v>0.48567265662943176</v>
      </c>
      <c r="N5" s="281">
        <f t="shared" si="0"/>
        <v>0.32076674773271036</v>
      </c>
      <c r="O5" s="281">
        <f t="shared" si="0"/>
        <v>0.91440897750814798</v>
      </c>
      <c r="P5" s="281">
        <f t="shared" si="0"/>
        <v>2.8402472103337737</v>
      </c>
      <c r="Q5" s="281">
        <f t="shared" si="0"/>
        <v>1.3419075519575008</v>
      </c>
      <c r="R5" s="281">
        <f t="shared" si="0"/>
        <v>1.5090033199215573</v>
      </c>
      <c r="S5" s="281">
        <f>S4/$A$8</f>
        <v>0.21698647019378062</v>
      </c>
      <c r="T5" s="281">
        <f>T4/$A$8</f>
        <v>1.0000991149256129</v>
      </c>
      <c r="U5" s="281">
        <f t="shared" ref="U5:AE5" si="1">U4/$A$8</f>
        <v>0.58802476521140379</v>
      </c>
      <c r="V5" s="281">
        <f>V4/$A$8</f>
        <v>3.0848449470287371</v>
      </c>
      <c r="W5" s="281">
        <f t="shared" si="1"/>
        <v>4.2249046197362095</v>
      </c>
      <c r="X5" s="281">
        <f t="shared" si="1"/>
        <v>2.0276190738248143</v>
      </c>
      <c r="Y5" s="281">
        <f t="shared" si="1"/>
        <v>0.96363320089129167</v>
      </c>
      <c r="Z5" s="281">
        <f t="shared" si="1"/>
        <v>0.78092278566449702</v>
      </c>
      <c r="AA5" s="281">
        <f t="shared" si="1"/>
        <v>3.4113243705892788</v>
      </c>
      <c r="AB5" s="281">
        <f t="shared" si="1"/>
        <v>0.43502026428933027</v>
      </c>
      <c r="AC5" s="281">
        <f t="shared" si="1"/>
        <v>7.5972875834324407</v>
      </c>
      <c r="AD5" s="281">
        <f t="shared" si="1"/>
        <v>2.1981424472855697</v>
      </c>
      <c r="AE5" s="281">
        <f t="shared" si="1"/>
        <v>0.34399829609922311</v>
      </c>
      <c r="AF5" s="201">
        <f>AF4/$A$8</f>
        <v>0.79710870051001814</v>
      </c>
      <c r="AG5" s="281">
        <f t="shared" ref="AG5" si="2">AG4/$A$8</f>
        <v>0</v>
      </c>
      <c r="AH5" s="202">
        <f t="shared" si="0"/>
        <v>0</v>
      </c>
      <c r="AI5" s="281">
        <f t="shared" si="0"/>
        <v>0</v>
      </c>
      <c r="AJ5" s="281">
        <f t="shared" si="0"/>
        <v>0</v>
      </c>
      <c r="AK5" s="281">
        <f t="shared" si="0"/>
        <v>0</v>
      </c>
      <c r="AL5" s="281">
        <f t="shared" ref="AL5:AZ5" si="3">AL4/$A$8</f>
        <v>0</v>
      </c>
      <c r="AM5" s="281">
        <f t="shared" si="3"/>
        <v>0</v>
      </c>
      <c r="AN5" s="281">
        <f t="shared" si="3"/>
        <v>0</v>
      </c>
      <c r="AO5" s="281">
        <f t="shared" si="3"/>
        <v>0</v>
      </c>
      <c r="AP5" s="281">
        <f t="shared" si="3"/>
        <v>0</v>
      </c>
      <c r="AQ5" s="281">
        <f t="shared" si="3"/>
        <v>0</v>
      </c>
      <c r="AR5" s="281">
        <f t="shared" si="3"/>
        <v>0</v>
      </c>
      <c r="AS5" s="281">
        <f t="shared" si="3"/>
        <v>0</v>
      </c>
      <c r="AT5" s="281">
        <f t="shared" si="3"/>
        <v>0</v>
      </c>
      <c r="AU5" s="281">
        <f t="shared" si="3"/>
        <v>0</v>
      </c>
      <c r="AV5" s="281">
        <f t="shared" si="3"/>
        <v>0</v>
      </c>
      <c r="AW5" s="281">
        <f t="shared" si="3"/>
        <v>0</v>
      </c>
      <c r="AX5" s="281">
        <f t="shared" si="3"/>
        <v>0</v>
      </c>
      <c r="AY5" s="281">
        <f t="shared" si="3"/>
        <v>0</v>
      </c>
      <c r="AZ5" s="281">
        <f t="shared" si="3"/>
        <v>0</v>
      </c>
    </row>
    <row r="6" spans="1:52" s="215" customFormat="1" ht="14.25" hidden="1" customHeight="1" x14ac:dyDescent="0.25">
      <c r="A6" s="197"/>
      <c r="B6" s="198" t="s">
        <v>57</v>
      </c>
      <c r="C6" s="199"/>
      <c r="D6" s="203"/>
      <c r="E6" s="204"/>
      <c r="F6" s="194"/>
      <c r="G6" s="204"/>
      <c r="H6" s="194"/>
      <c r="I6" s="204"/>
      <c r="J6" s="194"/>
      <c r="K6" s="204"/>
      <c r="L6" s="194"/>
      <c r="M6" s="194"/>
      <c r="N6" s="194"/>
      <c r="O6" s="194"/>
      <c r="P6" s="194"/>
      <c r="Q6" s="194"/>
      <c r="R6" s="194"/>
      <c r="S6" s="194"/>
      <c r="T6" s="194"/>
      <c r="U6" s="194"/>
      <c r="V6" s="194"/>
      <c r="W6" s="194"/>
      <c r="X6" s="194"/>
      <c r="Y6" s="194"/>
      <c r="Z6" s="194"/>
      <c r="AA6" s="194"/>
      <c r="AB6" s="194"/>
      <c r="AC6" s="194"/>
      <c r="AD6" s="194"/>
      <c r="AE6" s="194"/>
      <c r="AF6" s="204"/>
      <c r="AG6" s="194"/>
      <c r="AH6" s="204"/>
      <c r="AI6" s="194"/>
      <c r="AJ6" s="194"/>
      <c r="AK6" s="194"/>
      <c r="AL6" s="194"/>
      <c r="AM6" s="194"/>
      <c r="AN6" s="194"/>
      <c r="AO6" s="194"/>
      <c r="AP6" s="194"/>
      <c r="AQ6" s="194"/>
      <c r="AR6" s="194"/>
      <c r="AS6" s="194"/>
      <c r="AT6" s="194"/>
      <c r="AU6" s="194"/>
      <c r="AV6" s="194"/>
      <c r="AW6" s="194"/>
      <c r="AX6" s="194"/>
      <c r="AY6" s="194"/>
      <c r="AZ6" s="194"/>
    </row>
    <row r="7" spans="1:52" s="215" customFormat="1" ht="14.25" customHeight="1" thickBot="1" x14ac:dyDescent="0.3">
      <c r="A7" s="205" t="s">
        <v>58</v>
      </c>
      <c r="B7" s="198"/>
      <c r="C7" s="199"/>
      <c r="D7" s="203"/>
      <c r="E7" s="204"/>
      <c r="F7" s="194"/>
      <c r="G7" s="204"/>
      <c r="H7" s="194"/>
      <c r="I7" s="204"/>
      <c r="J7" s="335"/>
      <c r="K7" s="204"/>
      <c r="L7" s="194"/>
      <c r="M7" s="194"/>
      <c r="N7" s="194"/>
      <c r="O7" s="194"/>
      <c r="P7" s="194"/>
      <c r="Q7" s="194"/>
      <c r="R7" s="194"/>
      <c r="S7" s="194"/>
      <c r="T7" s="194"/>
      <c r="U7" s="194"/>
      <c r="V7" s="194"/>
      <c r="W7" s="194"/>
      <c r="X7" s="194"/>
      <c r="Y7" s="194"/>
      <c r="Z7" s="194"/>
      <c r="AA7" s="194"/>
      <c r="AB7" s="194"/>
      <c r="AC7" s="194"/>
      <c r="AD7" s="194"/>
      <c r="AE7" s="194"/>
      <c r="AF7" s="204"/>
      <c r="AG7" s="194"/>
      <c r="AH7" s="204"/>
      <c r="AI7" s="194"/>
      <c r="AJ7" s="194"/>
      <c r="AK7" s="194"/>
      <c r="AL7" s="194"/>
      <c r="AM7" s="194"/>
      <c r="AN7" s="194"/>
      <c r="AO7" s="194"/>
      <c r="AP7" s="194"/>
      <c r="AQ7" s="194"/>
      <c r="AR7" s="194"/>
      <c r="AS7" s="194"/>
      <c r="AT7" s="194"/>
      <c r="AU7" s="194"/>
      <c r="AV7" s="194"/>
      <c r="AW7" s="194"/>
      <c r="AX7" s="194"/>
      <c r="AY7" s="194"/>
      <c r="AZ7" s="194"/>
    </row>
    <row r="8" spans="1:52" s="216" customFormat="1" ht="16.5" hidden="1" outlineLevel="1" thickBot="1" x14ac:dyDescent="0.3">
      <c r="A8" s="206">
        <f>SUM(A9:A29)</f>
        <v>10502959</v>
      </c>
      <c r="B8" s="207"/>
      <c r="C8" s="208"/>
      <c r="D8" s="209"/>
      <c r="E8" s="210"/>
      <c r="F8" s="282"/>
      <c r="G8" s="210"/>
      <c r="H8" s="282"/>
      <c r="I8" s="210"/>
      <c r="J8" s="282"/>
      <c r="K8" s="210"/>
      <c r="L8" s="282"/>
      <c r="M8" s="282"/>
      <c r="N8" s="282"/>
      <c r="O8" s="282"/>
      <c r="P8" s="282"/>
      <c r="Q8" s="282"/>
      <c r="R8" s="282"/>
      <c r="S8" s="282"/>
      <c r="T8" s="282"/>
      <c r="U8" s="282"/>
      <c r="V8" s="282"/>
      <c r="W8" s="282"/>
      <c r="X8" s="282"/>
      <c r="Y8" s="282"/>
      <c r="Z8" s="282"/>
      <c r="AA8" s="282"/>
      <c r="AB8" s="282"/>
      <c r="AC8" s="282"/>
      <c r="AD8" s="282"/>
      <c r="AE8" s="282"/>
      <c r="AF8" s="210"/>
      <c r="AG8" s="282"/>
      <c r="AH8" s="210"/>
      <c r="AI8" s="282"/>
      <c r="AJ8" s="282"/>
      <c r="AK8" s="282"/>
      <c r="AL8" s="282"/>
      <c r="AM8" s="282"/>
      <c r="AN8" s="282"/>
      <c r="AO8" s="282"/>
      <c r="AP8" s="282"/>
      <c r="AQ8" s="282"/>
      <c r="AR8" s="282"/>
      <c r="AS8" s="282"/>
      <c r="AT8" s="282"/>
      <c r="AU8" s="282"/>
      <c r="AV8" s="282"/>
      <c r="AW8" s="282"/>
      <c r="AX8" s="282"/>
      <c r="AY8" s="282"/>
      <c r="AZ8" s="282"/>
    </row>
    <row r="9" spans="1:52" s="5" customFormat="1" ht="15.75" collapsed="1" thickBot="1" x14ac:dyDescent="0.3">
      <c r="A9" s="84">
        <v>2432579</v>
      </c>
      <c r="B9" s="10" t="s">
        <v>121</v>
      </c>
      <c r="C9" s="33">
        <f>D9/$D$4</f>
        <v>0.22715449118989298</v>
      </c>
      <c r="D9" s="25">
        <f>SUM(E9:AZ9)</f>
        <v>145156837.88818261</v>
      </c>
      <c r="E9" s="18">
        <f t="shared" ref="E9:N18" si="4">E$4*$A9/$A$8</f>
        <v>9731743.6373882834</v>
      </c>
      <c r="F9" s="283">
        <f t="shared" si="4"/>
        <v>1358617.9298614799</v>
      </c>
      <c r="G9" s="284">
        <f t="shared" si="4"/>
        <v>431487.41959289758</v>
      </c>
      <c r="H9" s="283">
        <f t="shared" si="4"/>
        <v>1574014.226276614</v>
      </c>
      <c r="I9" s="284">
        <f t="shared" si="4"/>
        <v>18458536.167093482</v>
      </c>
      <c r="J9" s="337">
        <f>(A9*$J$5)-3704469</f>
        <v>11113406.539835963</v>
      </c>
      <c r="K9" s="284">
        <f t="shared" si="4"/>
        <v>16231848.001786925</v>
      </c>
      <c r="L9" s="283">
        <f t="shared" si="4"/>
        <v>917634.54451264639</v>
      </c>
      <c r="M9" s="283">
        <f t="shared" si="4"/>
        <v>1181437.1053909664</v>
      </c>
      <c r="N9" s="283">
        <f t="shared" si="4"/>
        <v>780290.45443288889</v>
      </c>
      <c r="O9" s="283">
        <f t="shared" ref="O9:X18" si="5">O$4*$A9/$A$8</f>
        <v>2224372.0760977929</v>
      </c>
      <c r="P9" s="283">
        <f t="shared" si="5"/>
        <v>6909125.7186665209</v>
      </c>
      <c r="Q9" s="283">
        <f t="shared" si="5"/>
        <v>3264296.1308332253</v>
      </c>
      <c r="R9" s="283">
        <f t="shared" si="5"/>
        <v>3670769.786971462</v>
      </c>
      <c r="S9" s="283">
        <f t="shared" ref="S9:U29" si="6">S$4*$A9/$A$8</f>
        <v>527836.73067751667</v>
      </c>
      <c r="T9" s="283">
        <f t="shared" si="6"/>
        <v>2432820.1048866324</v>
      </c>
      <c r="U9" s="283">
        <f t="shared" si="6"/>
        <v>1430416.6953331914</v>
      </c>
      <c r="V9" s="283">
        <f t="shared" ref="V9:V29" si="7">V$4*$A9/$A$8</f>
        <v>7504129.0363982189</v>
      </c>
      <c r="W9" s="283">
        <f t="shared" si="5"/>
        <v>10277414.254973289</v>
      </c>
      <c r="X9" s="283">
        <f t="shared" si="5"/>
        <v>4932343.5789856939</v>
      </c>
      <c r="Y9" s="283">
        <f t="shared" ref="Y9:AN18" si="8">Y$4*$A9/$A$8</f>
        <v>2344113.8881909372</v>
      </c>
      <c r="Z9" s="283">
        <f t="shared" si="8"/>
        <v>1899656.3690289564</v>
      </c>
      <c r="AA9" s="283">
        <f t="shared" si="8"/>
        <v>8298316.0260836966</v>
      </c>
      <c r="AB9" s="283">
        <f t="shared" si="8"/>
        <v>1058221.1594846747</v>
      </c>
      <c r="AC9" s="283">
        <f t="shared" si="8"/>
        <v>18481002.232418504</v>
      </c>
      <c r="AD9" s="283">
        <f t="shared" si="8"/>
        <v>5347155.1562754838</v>
      </c>
      <c r="AE9" s="283">
        <f t="shared" si="8"/>
        <v>836803.03112675203</v>
      </c>
      <c r="AF9" s="276">
        <f t="shared" ref="AF9:AF29" si="9">AF$4*$A9/$A$8</f>
        <v>1939029.8855779595</v>
      </c>
      <c r="AG9" s="283">
        <f t="shared" si="8"/>
        <v>0</v>
      </c>
      <c r="AH9" s="280">
        <f t="shared" si="8"/>
        <v>0</v>
      </c>
      <c r="AI9" s="283">
        <f t="shared" si="8"/>
        <v>0</v>
      </c>
      <c r="AJ9" s="283">
        <f t="shared" si="8"/>
        <v>0</v>
      </c>
      <c r="AK9" s="283">
        <f t="shared" si="8"/>
        <v>0</v>
      </c>
      <c r="AL9" s="283">
        <f t="shared" si="8"/>
        <v>0</v>
      </c>
      <c r="AM9" s="283">
        <f t="shared" si="8"/>
        <v>0</v>
      </c>
      <c r="AN9" s="283">
        <f t="shared" si="8"/>
        <v>0</v>
      </c>
      <c r="AO9" s="283">
        <f t="shared" ref="AL9:AZ24" si="10">AO$4*$A9/$A$8</f>
        <v>0</v>
      </c>
      <c r="AP9" s="283">
        <f t="shared" si="10"/>
        <v>0</v>
      </c>
      <c r="AQ9" s="283">
        <f t="shared" si="10"/>
        <v>0</v>
      </c>
      <c r="AR9" s="283">
        <f t="shared" si="10"/>
        <v>0</v>
      </c>
      <c r="AS9" s="283">
        <f t="shared" si="10"/>
        <v>0</v>
      </c>
      <c r="AT9" s="283">
        <f t="shared" si="10"/>
        <v>0</v>
      </c>
      <c r="AU9" s="283">
        <f t="shared" si="10"/>
        <v>0</v>
      </c>
      <c r="AV9" s="283">
        <f t="shared" si="10"/>
        <v>0</v>
      </c>
      <c r="AW9" s="283">
        <f t="shared" si="10"/>
        <v>0</v>
      </c>
      <c r="AX9" s="283">
        <f t="shared" si="10"/>
        <v>0</v>
      </c>
      <c r="AY9" s="283">
        <f t="shared" si="10"/>
        <v>0</v>
      </c>
      <c r="AZ9" s="283">
        <f t="shared" si="10"/>
        <v>0</v>
      </c>
    </row>
    <row r="10" spans="1:52" s="5" customFormat="1" ht="15.75" thickBot="1" x14ac:dyDescent="0.3">
      <c r="A10" s="85">
        <v>398738</v>
      </c>
      <c r="B10" s="11" t="s">
        <v>30</v>
      </c>
      <c r="C10" s="9">
        <f t="shared" ref="C10:C29" si="11">D10/$D$4</f>
        <v>3.8184431525148069E-2</v>
      </c>
      <c r="D10" s="24">
        <f t="shared" ref="D10:D29" si="12">SUM(E10:AZ10)</f>
        <v>24400712.07799631</v>
      </c>
      <c r="E10" s="19">
        <f t="shared" si="4"/>
        <v>1595186.0122466441</v>
      </c>
      <c r="F10" s="11">
        <f t="shared" si="4"/>
        <v>222698.87067063671</v>
      </c>
      <c r="G10" s="27">
        <f t="shared" si="4"/>
        <v>70727.582008079815</v>
      </c>
      <c r="H10" s="11">
        <f t="shared" si="4"/>
        <v>258005.71515132068</v>
      </c>
      <c r="I10" s="27">
        <f t="shared" si="4"/>
        <v>3025644.7145990003</v>
      </c>
      <c r="J10" s="11">
        <f t="shared" ref="J10:J28" si="13">A10*$J$5</f>
        <v>2428883.1141776331</v>
      </c>
      <c r="K10" s="27">
        <f t="shared" si="4"/>
        <v>2660655.4642363167</v>
      </c>
      <c r="L10" s="11">
        <f t="shared" si="4"/>
        <v>150414.75035749449</v>
      </c>
      <c r="M10" s="11">
        <f t="shared" si="4"/>
        <v>193656.14375910637</v>
      </c>
      <c r="N10" s="11">
        <f t="shared" si="4"/>
        <v>127901.89145744547</v>
      </c>
      <c r="O10" s="11">
        <f t="shared" si="5"/>
        <v>364609.60687364388</v>
      </c>
      <c r="P10" s="11">
        <f t="shared" si="5"/>
        <v>1132514.4921540683</v>
      </c>
      <c r="Q10" s="11">
        <f t="shared" si="5"/>
        <v>535069.53345242993</v>
      </c>
      <c r="R10" s="11">
        <f t="shared" si="5"/>
        <v>601696.96577888192</v>
      </c>
      <c r="S10" s="11">
        <f t="shared" si="6"/>
        <v>86520.751152127705</v>
      </c>
      <c r="T10" s="11">
        <f t="shared" si="6"/>
        <v>398777.52088720904</v>
      </c>
      <c r="U10" s="11">
        <f t="shared" si="6"/>
        <v>234467.81883086471</v>
      </c>
      <c r="V10" s="11">
        <f t="shared" si="7"/>
        <v>1230044.9044883447</v>
      </c>
      <c r="W10" s="11">
        <f t="shared" si="5"/>
        <v>1684630.0182643768</v>
      </c>
      <c r="X10" s="11">
        <f t="shared" si="5"/>
        <v>808488.77425875887</v>
      </c>
      <c r="Y10" s="11">
        <f t="shared" si="8"/>
        <v>384237.17525699188</v>
      </c>
      <c r="Z10" s="11">
        <f t="shared" si="8"/>
        <v>311383.58971029019</v>
      </c>
      <c r="AA10" s="11">
        <f t="shared" si="8"/>
        <v>1360224.6568800278</v>
      </c>
      <c r="AB10" s="11">
        <f t="shared" si="8"/>
        <v>173459.11014219897</v>
      </c>
      <c r="AC10" s="11">
        <f t="shared" si="8"/>
        <v>3029327.2564426842</v>
      </c>
      <c r="AD10" s="11">
        <f t="shared" si="8"/>
        <v>876482.92314575345</v>
      </c>
      <c r="AE10" s="11">
        <f t="shared" si="8"/>
        <v>137165.19259001201</v>
      </c>
      <c r="AF10" s="277">
        <f t="shared" si="9"/>
        <v>317837.52902396361</v>
      </c>
      <c r="AG10" s="11">
        <f t="shared" si="8"/>
        <v>0</v>
      </c>
      <c r="AH10" s="248">
        <f t="shared" si="8"/>
        <v>0</v>
      </c>
      <c r="AI10" s="11">
        <f t="shared" si="8"/>
        <v>0</v>
      </c>
      <c r="AJ10" s="11">
        <f t="shared" si="8"/>
        <v>0</v>
      </c>
      <c r="AK10" s="11">
        <f t="shared" si="8"/>
        <v>0</v>
      </c>
      <c r="AL10" s="11">
        <f t="shared" si="10"/>
        <v>0</v>
      </c>
      <c r="AM10" s="11">
        <f t="shared" si="10"/>
        <v>0</v>
      </c>
      <c r="AN10" s="11">
        <f t="shared" si="10"/>
        <v>0</v>
      </c>
      <c r="AO10" s="11">
        <f t="shared" si="10"/>
        <v>0</v>
      </c>
      <c r="AP10" s="11">
        <f t="shared" si="10"/>
        <v>0</v>
      </c>
      <c r="AQ10" s="11">
        <f t="shared" si="10"/>
        <v>0</v>
      </c>
      <c r="AR10" s="11">
        <f t="shared" si="10"/>
        <v>0</v>
      </c>
      <c r="AS10" s="11">
        <f t="shared" si="10"/>
        <v>0</v>
      </c>
      <c r="AT10" s="11">
        <f t="shared" si="10"/>
        <v>0</v>
      </c>
      <c r="AU10" s="11">
        <f t="shared" si="10"/>
        <v>0</v>
      </c>
      <c r="AV10" s="11">
        <f t="shared" si="10"/>
        <v>0</v>
      </c>
      <c r="AW10" s="11">
        <f t="shared" si="10"/>
        <v>0</v>
      </c>
      <c r="AX10" s="11">
        <f t="shared" si="10"/>
        <v>0</v>
      </c>
      <c r="AY10" s="11">
        <f t="shared" si="10"/>
        <v>0</v>
      </c>
      <c r="AZ10" s="11">
        <f t="shared" si="10"/>
        <v>0</v>
      </c>
    </row>
    <row r="11" spans="1:52" s="5" customFormat="1" ht="15.75" thickBot="1" x14ac:dyDescent="0.3">
      <c r="A11" s="84">
        <v>302711</v>
      </c>
      <c r="B11" s="10" t="s">
        <v>122</v>
      </c>
      <c r="C11" s="9">
        <f t="shared" si="11"/>
        <v>2.8988577590821792E-2</v>
      </c>
      <c r="D11" s="25">
        <f t="shared" si="12"/>
        <v>18524354.222176824</v>
      </c>
      <c r="E11" s="20">
        <f t="shared" si="4"/>
        <v>1211021.6557067395</v>
      </c>
      <c r="F11" s="10">
        <f t="shared" si="4"/>
        <v>169066.90067056342</v>
      </c>
      <c r="G11" s="28">
        <f t="shared" si="4"/>
        <v>53694.448678700923</v>
      </c>
      <c r="H11" s="10">
        <f t="shared" si="4"/>
        <v>195870.8927646009</v>
      </c>
      <c r="I11" s="28">
        <f t="shared" si="4"/>
        <v>2296986.8364715124</v>
      </c>
      <c r="J11" s="10">
        <f t="shared" si="13"/>
        <v>1843941.727088528</v>
      </c>
      <c r="K11" s="28">
        <f t="shared" si="4"/>
        <v>2019896.9655122904</v>
      </c>
      <c r="L11" s="10">
        <f t="shared" si="4"/>
        <v>114190.77061997481</v>
      </c>
      <c r="M11" s="10">
        <f t="shared" si="4"/>
        <v>147018.45556095193</v>
      </c>
      <c r="N11" s="10">
        <f t="shared" si="4"/>
        <v>97099.622972916492</v>
      </c>
      <c r="O11" s="10">
        <f t="shared" si="5"/>
        <v>276801.65599046898</v>
      </c>
      <c r="P11" s="10">
        <f t="shared" si="5"/>
        <v>859774.07328734698</v>
      </c>
      <c r="Q11" s="10">
        <f t="shared" si="5"/>
        <v>406210.176960607</v>
      </c>
      <c r="R11" s="10">
        <f t="shared" si="5"/>
        <v>456791.90397677454</v>
      </c>
      <c r="S11" s="10">
        <f t="shared" si="6"/>
        <v>65684.191378829535</v>
      </c>
      <c r="T11" s="10">
        <f t="shared" si="6"/>
        <v>302741.00317824719</v>
      </c>
      <c r="U11" s="10">
        <f t="shared" si="6"/>
        <v>178001.56470190923</v>
      </c>
      <c r="V11" s="10">
        <f t="shared" si="7"/>
        <v>933816.49876001605</v>
      </c>
      <c r="W11" s="10">
        <f t="shared" si="5"/>
        <v>1278925.1023449677</v>
      </c>
      <c r="X11" s="10">
        <f t="shared" si="5"/>
        <v>613782.5974565834</v>
      </c>
      <c r="Y11" s="10">
        <f t="shared" si="8"/>
        <v>291702.36987500382</v>
      </c>
      <c r="Z11" s="10">
        <f t="shared" si="8"/>
        <v>236393.91737128556</v>
      </c>
      <c r="AA11" s="10">
        <f t="shared" si="8"/>
        <v>1032645.4115454511</v>
      </c>
      <c r="AB11" s="10">
        <f t="shared" si="8"/>
        <v>131685.41922328746</v>
      </c>
      <c r="AC11" s="10">
        <f t="shared" si="8"/>
        <v>2299782.5216684174</v>
      </c>
      <c r="AD11" s="10">
        <f t="shared" si="8"/>
        <v>665401.89836026204</v>
      </c>
      <c r="AE11" s="10">
        <f t="shared" si="8"/>
        <v>104132.06821049193</v>
      </c>
      <c r="AF11" s="278">
        <f t="shared" si="9"/>
        <v>241293.57184008812</v>
      </c>
      <c r="AG11" s="10">
        <f t="shared" si="8"/>
        <v>0</v>
      </c>
      <c r="AH11" s="247">
        <f t="shared" si="8"/>
        <v>0</v>
      </c>
      <c r="AI11" s="10">
        <f t="shared" si="8"/>
        <v>0</v>
      </c>
      <c r="AJ11" s="10">
        <f t="shared" si="8"/>
        <v>0</v>
      </c>
      <c r="AK11" s="10">
        <f t="shared" si="8"/>
        <v>0</v>
      </c>
      <c r="AL11" s="10">
        <f t="shared" si="10"/>
        <v>0</v>
      </c>
      <c r="AM11" s="10">
        <f t="shared" si="10"/>
        <v>0</v>
      </c>
      <c r="AN11" s="10">
        <f t="shared" si="10"/>
        <v>0</v>
      </c>
      <c r="AO11" s="10">
        <f t="shared" si="10"/>
        <v>0</v>
      </c>
      <c r="AP11" s="10">
        <f t="shared" si="10"/>
        <v>0</v>
      </c>
      <c r="AQ11" s="10">
        <f t="shared" si="10"/>
        <v>0</v>
      </c>
      <c r="AR11" s="10">
        <f t="shared" si="10"/>
        <v>0</v>
      </c>
      <c r="AS11" s="10">
        <f t="shared" si="10"/>
        <v>0</v>
      </c>
      <c r="AT11" s="10">
        <f t="shared" si="10"/>
        <v>0</v>
      </c>
      <c r="AU11" s="10">
        <f t="shared" si="10"/>
        <v>0</v>
      </c>
      <c r="AV11" s="10">
        <f t="shared" si="10"/>
        <v>0</v>
      </c>
      <c r="AW11" s="10">
        <f t="shared" si="10"/>
        <v>0</v>
      </c>
      <c r="AX11" s="10">
        <f t="shared" si="10"/>
        <v>0</v>
      </c>
      <c r="AY11" s="10">
        <f t="shared" si="10"/>
        <v>0</v>
      </c>
      <c r="AZ11" s="10">
        <f t="shared" si="10"/>
        <v>0</v>
      </c>
    </row>
    <row r="12" spans="1:52" s="5" customFormat="1" ht="15.75" thickBot="1" x14ac:dyDescent="0.3">
      <c r="A12" s="85">
        <v>471216</v>
      </c>
      <c r="B12" s="11" t="s">
        <v>13</v>
      </c>
      <c r="C12" s="9">
        <f t="shared" si="11"/>
        <v>4.5125157586069477E-2</v>
      </c>
      <c r="D12" s="24">
        <f t="shared" si="12"/>
        <v>28835992.412423968</v>
      </c>
      <c r="E12" s="19">
        <f t="shared" si="4"/>
        <v>1885140.5482969133</v>
      </c>
      <c r="F12" s="11">
        <f t="shared" si="4"/>
        <v>263178.50579060626</v>
      </c>
      <c r="G12" s="27">
        <f t="shared" si="4"/>
        <v>83583.627052147873</v>
      </c>
      <c r="H12" s="11">
        <f t="shared" si="4"/>
        <v>304903.02171035798</v>
      </c>
      <c r="I12" s="27">
        <f t="shared" si="4"/>
        <v>3575611.5540391998</v>
      </c>
      <c r="J12" s="11">
        <f t="shared" si="13"/>
        <v>2870377.5048536323</v>
      </c>
      <c r="K12" s="27">
        <f t="shared" si="4"/>
        <v>3144278.7625849056</v>
      </c>
      <c r="L12" s="11">
        <f t="shared" si="4"/>
        <v>177755.41083231877</v>
      </c>
      <c r="M12" s="11">
        <f t="shared" si="4"/>
        <v>228856.72656629432</v>
      </c>
      <c r="N12" s="11">
        <f t="shared" si="4"/>
        <v>151150.42379961684</v>
      </c>
      <c r="O12" s="11">
        <f t="shared" si="5"/>
        <v>430884.14074547944</v>
      </c>
      <c r="P12" s="11">
        <f t="shared" si="5"/>
        <v>1338369.9294646394</v>
      </c>
      <c r="Q12" s="11">
        <f t="shared" si="5"/>
        <v>632328.30900320562</v>
      </c>
      <c r="R12" s="11">
        <f t="shared" si="5"/>
        <v>711066.50840015651</v>
      </c>
      <c r="S12" s="11">
        <f t="shared" si="6"/>
        <v>102247.49653883254</v>
      </c>
      <c r="T12" s="11">
        <f t="shared" si="6"/>
        <v>471262.7045387876</v>
      </c>
      <c r="U12" s="11">
        <f t="shared" si="6"/>
        <v>277086.67776385683</v>
      </c>
      <c r="V12" s="11">
        <f t="shared" si="7"/>
        <v>1453628.2965590935</v>
      </c>
      <c r="W12" s="11">
        <f t="shared" si="5"/>
        <v>1990842.6552936176</v>
      </c>
      <c r="X12" s="11">
        <f t="shared" si="5"/>
        <v>955446.54949143378</v>
      </c>
      <c r="Y12" s="11">
        <f t="shared" si="8"/>
        <v>454079.38239119091</v>
      </c>
      <c r="Z12" s="11">
        <f t="shared" si="8"/>
        <v>367983.31136968161</v>
      </c>
      <c r="AA12" s="11">
        <f t="shared" si="8"/>
        <v>1607470.6246115975</v>
      </c>
      <c r="AB12" s="11">
        <f t="shared" si="8"/>
        <v>204988.50885736104</v>
      </c>
      <c r="AC12" s="11">
        <f t="shared" si="8"/>
        <v>3579963.4659147006</v>
      </c>
      <c r="AD12" s="11">
        <f t="shared" si="8"/>
        <v>1035799.891440117</v>
      </c>
      <c r="AE12" s="11">
        <f t="shared" si="8"/>
        <v>162097.50109469151</v>
      </c>
      <c r="AF12" s="277">
        <f t="shared" si="9"/>
        <v>375610.37341952871</v>
      </c>
      <c r="AG12" s="11">
        <f t="shared" si="8"/>
        <v>0</v>
      </c>
      <c r="AH12" s="248">
        <f t="shared" si="8"/>
        <v>0</v>
      </c>
      <c r="AI12" s="11">
        <f t="shared" si="8"/>
        <v>0</v>
      </c>
      <c r="AJ12" s="11">
        <f t="shared" si="8"/>
        <v>0</v>
      </c>
      <c r="AK12" s="11">
        <f t="shared" si="8"/>
        <v>0</v>
      </c>
      <c r="AL12" s="11">
        <f t="shared" si="10"/>
        <v>0</v>
      </c>
      <c r="AM12" s="11">
        <f t="shared" si="10"/>
        <v>0</v>
      </c>
      <c r="AN12" s="11">
        <f t="shared" si="10"/>
        <v>0</v>
      </c>
      <c r="AO12" s="11">
        <f t="shared" si="10"/>
        <v>0</v>
      </c>
      <c r="AP12" s="11">
        <f t="shared" si="10"/>
        <v>0</v>
      </c>
      <c r="AQ12" s="11">
        <f t="shared" si="10"/>
        <v>0</v>
      </c>
      <c r="AR12" s="11">
        <f t="shared" si="10"/>
        <v>0</v>
      </c>
      <c r="AS12" s="11">
        <f t="shared" si="10"/>
        <v>0</v>
      </c>
      <c r="AT12" s="11">
        <f t="shared" si="10"/>
        <v>0</v>
      </c>
      <c r="AU12" s="11">
        <f t="shared" si="10"/>
        <v>0</v>
      </c>
      <c r="AV12" s="11">
        <f t="shared" si="10"/>
        <v>0</v>
      </c>
      <c r="AW12" s="11">
        <f t="shared" si="10"/>
        <v>0</v>
      </c>
      <c r="AX12" s="11">
        <f t="shared" si="10"/>
        <v>0</v>
      </c>
      <c r="AY12" s="11">
        <f t="shared" si="10"/>
        <v>0</v>
      </c>
      <c r="AZ12" s="11">
        <f t="shared" si="10"/>
        <v>0</v>
      </c>
    </row>
    <row r="13" spans="1:52" s="5" customFormat="1" ht="15.75" thickBot="1" x14ac:dyDescent="0.3">
      <c r="A13" s="84">
        <v>368753</v>
      </c>
      <c r="B13" s="10" t="s">
        <v>14</v>
      </c>
      <c r="C13" s="9">
        <f t="shared" si="11"/>
        <v>3.5312971620946397E-2</v>
      </c>
      <c r="D13" s="25">
        <f t="shared" si="12"/>
        <v>22565784.502348337</v>
      </c>
      <c r="E13" s="20">
        <f t="shared" si="4"/>
        <v>1475228.4145829761</v>
      </c>
      <c r="F13" s="10">
        <f t="shared" si="4"/>
        <v>205951.97010670992</v>
      </c>
      <c r="G13" s="28">
        <f t="shared" si="4"/>
        <v>65408.885153222058</v>
      </c>
      <c r="H13" s="10">
        <f t="shared" si="4"/>
        <v>238603.74852458245</v>
      </c>
      <c r="I13" s="28">
        <f t="shared" si="4"/>
        <v>2798116.9726550393</v>
      </c>
      <c r="J13" s="10">
        <f t="shared" si="13"/>
        <v>2246231.6985146757</v>
      </c>
      <c r="K13" s="28">
        <f t="shared" si="4"/>
        <v>2460574.8245803872</v>
      </c>
      <c r="L13" s="10">
        <f t="shared" si="4"/>
        <v>139103.59794796875</v>
      </c>
      <c r="M13" s="10">
        <f t="shared" si="4"/>
        <v>179093.24915007286</v>
      </c>
      <c r="N13" s="10">
        <f t="shared" si="4"/>
        <v>118283.70052668014</v>
      </c>
      <c r="O13" s="10">
        <f t="shared" si="5"/>
        <v>337191.05368306208</v>
      </c>
      <c r="P13" s="10">
        <f t="shared" si="5"/>
        <v>1047349.67955221</v>
      </c>
      <c r="Q13" s="10">
        <f t="shared" si="5"/>
        <v>494832.43550698424</v>
      </c>
      <c r="R13" s="10">
        <f t="shared" si="5"/>
        <v>556449.50123103405</v>
      </c>
      <c r="S13" s="10">
        <f t="shared" si="6"/>
        <v>80014.411843367183</v>
      </c>
      <c r="T13" s="10">
        <f t="shared" si="6"/>
        <v>368789.54892616451</v>
      </c>
      <c r="U13" s="10">
        <f t="shared" si="6"/>
        <v>216835.89624600078</v>
      </c>
      <c r="V13" s="10">
        <f t="shared" si="7"/>
        <v>1137545.8287516879</v>
      </c>
      <c r="W13" s="10">
        <f t="shared" si="5"/>
        <v>1557946.2532415865</v>
      </c>
      <c r="X13" s="10">
        <f t="shared" si="5"/>
        <v>747690.61633012188</v>
      </c>
      <c r="Y13" s="10">
        <f t="shared" si="8"/>
        <v>355342.63372826646</v>
      </c>
      <c r="Z13" s="10">
        <f t="shared" si="8"/>
        <v>287967.61998214026</v>
      </c>
      <c r="AA13" s="10">
        <f t="shared" si="8"/>
        <v>1257936.0956279084</v>
      </c>
      <c r="AB13" s="10">
        <f t="shared" si="8"/>
        <v>160415.0275174834</v>
      </c>
      <c r="AC13" s="10">
        <f t="shared" si="8"/>
        <v>2801522.5882534627</v>
      </c>
      <c r="AD13" s="10">
        <f t="shared" si="8"/>
        <v>810571.62186389568</v>
      </c>
      <c r="AE13" s="10">
        <f t="shared" si="8"/>
        <v>126850.4036814768</v>
      </c>
      <c r="AF13" s="278">
        <f t="shared" si="9"/>
        <v>293936.22463917074</v>
      </c>
      <c r="AG13" s="10">
        <f t="shared" si="8"/>
        <v>0</v>
      </c>
      <c r="AH13" s="247">
        <f t="shared" si="8"/>
        <v>0</v>
      </c>
      <c r="AI13" s="10">
        <f t="shared" si="8"/>
        <v>0</v>
      </c>
      <c r="AJ13" s="10">
        <f t="shared" si="8"/>
        <v>0</v>
      </c>
      <c r="AK13" s="10">
        <f t="shared" si="8"/>
        <v>0</v>
      </c>
      <c r="AL13" s="10">
        <f t="shared" si="10"/>
        <v>0</v>
      </c>
      <c r="AM13" s="10">
        <f t="shared" si="10"/>
        <v>0</v>
      </c>
      <c r="AN13" s="10">
        <f t="shared" si="10"/>
        <v>0</v>
      </c>
      <c r="AO13" s="10">
        <f t="shared" si="10"/>
        <v>0</v>
      </c>
      <c r="AP13" s="10">
        <f t="shared" si="10"/>
        <v>0</v>
      </c>
      <c r="AQ13" s="10">
        <f t="shared" si="10"/>
        <v>0</v>
      </c>
      <c r="AR13" s="10">
        <f t="shared" si="10"/>
        <v>0</v>
      </c>
      <c r="AS13" s="10">
        <f t="shared" si="10"/>
        <v>0</v>
      </c>
      <c r="AT13" s="10">
        <f t="shared" si="10"/>
        <v>0</v>
      </c>
      <c r="AU13" s="10">
        <f t="shared" si="10"/>
        <v>0</v>
      </c>
      <c r="AV13" s="10">
        <f t="shared" si="10"/>
        <v>0</v>
      </c>
      <c r="AW13" s="10">
        <f t="shared" si="10"/>
        <v>0</v>
      </c>
      <c r="AX13" s="10">
        <f t="shared" si="10"/>
        <v>0</v>
      </c>
      <c r="AY13" s="10">
        <f t="shared" si="10"/>
        <v>0</v>
      </c>
      <c r="AZ13" s="10">
        <f t="shared" si="10"/>
        <v>0</v>
      </c>
    </row>
    <row r="14" spans="1:52" s="5" customFormat="1" ht="15.75" thickBot="1" x14ac:dyDescent="0.3">
      <c r="A14" s="85">
        <v>203973</v>
      </c>
      <c r="B14" s="11" t="s">
        <v>15</v>
      </c>
      <c r="C14" s="9">
        <f t="shared" si="11"/>
        <v>1.9533109589452285E-2</v>
      </c>
      <c r="D14" s="24">
        <f t="shared" si="12"/>
        <v>12482097.128152169</v>
      </c>
      <c r="E14" s="19">
        <f t="shared" si="4"/>
        <v>816011.70812910912</v>
      </c>
      <c r="F14" s="11">
        <f t="shared" si="4"/>
        <v>113920.81203020977</v>
      </c>
      <c r="G14" s="27">
        <f t="shared" si="4"/>
        <v>36180.442006866826</v>
      </c>
      <c r="H14" s="11">
        <f t="shared" si="4"/>
        <v>131981.90224297743</v>
      </c>
      <c r="I14" s="27">
        <f t="shared" si="4"/>
        <v>1547757.7491257463</v>
      </c>
      <c r="J14" s="11">
        <f t="shared" si="13"/>
        <v>1242486.4834757519</v>
      </c>
      <c r="K14" s="27">
        <f t="shared" si="4"/>
        <v>1361048.8014853718</v>
      </c>
      <c r="L14" s="11">
        <f t="shared" si="4"/>
        <v>76944.128411812329</v>
      </c>
      <c r="M14" s="11">
        <f t="shared" si="4"/>
        <v>99064.108790675091</v>
      </c>
      <c r="N14" s="11">
        <f t="shared" si="4"/>
        <v>65427.75583528413</v>
      </c>
      <c r="O14" s="11">
        <f t="shared" si="5"/>
        <v>186514.74236926946</v>
      </c>
      <c r="P14" s="11">
        <f t="shared" si="5"/>
        <v>579333.74423341081</v>
      </c>
      <c r="Q14" s="11">
        <f t="shared" si="5"/>
        <v>273712.90909542731</v>
      </c>
      <c r="R14" s="11">
        <f t="shared" si="5"/>
        <v>307795.93417435983</v>
      </c>
      <c r="S14" s="11">
        <f t="shared" si="6"/>
        <v>44259.381284836018</v>
      </c>
      <c r="T14" s="11">
        <f t="shared" si="6"/>
        <v>203993.21676872202</v>
      </c>
      <c r="U14" s="11">
        <f t="shared" si="6"/>
        <v>119941.17543446567</v>
      </c>
      <c r="V14" s="11">
        <f t="shared" si="7"/>
        <v>629225.07838029263</v>
      </c>
      <c r="W14" s="11">
        <f t="shared" si="5"/>
        <v>861766.47000145388</v>
      </c>
      <c r="X14" s="11">
        <f t="shared" si="5"/>
        <v>413579.54534526891</v>
      </c>
      <c r="Y14" s="11">
        <f t="shared" si="8"/>
        <v>196555.15488539945</v>
      </c>
      <c r="Z14" s="11">
        <f t="shared" si="8"/>
        <v>159287.16336034445</v>
      </c>
      <c r="AA14" s="11">
        <f t="shared" si="8"/>
        <v>695818.06584220694</v>
      </c>
      <c r="AB14" s="11">
        <f t="shared" si="8"/>
        <v>88732.388367887557</v>
      </c>
      <c r="AC14" s="11">
        <f t="shared" si="8"/>
        <v>1549641.5402554651</v>
      </c>
      <c r="AD14" s="11">
        <f t="shared" si="8"/>
        <v>448361.7094001795</v>
      </c>
      <c r="AE14" s="11">
        <f t="shared" si="8"/>
        <v>70166.364450246823</v>
      </c>
      <c r="AF14" s="277">
        <f t="shared" si="9"/>
        <v>162588.65296912994</v>
      </c>
      <c r="AG14" s="11">
        <f t="shared" si="8"/>
        <v>0</v>
      </c>
      <c r="AH14" s="248">
        <f t="shared" si="8"/>
        <v>0</v>
      </c>
      <c r="AI14" s="11">
        <f t="shared" si="8"/>
        <v>0</v>
      </c>
      <c r="AJ14" s="11">
        <f t="shared" si="8"/>
        <v>0</v>
      </c>
      <c r="AK14" s="11">
        <f t="shared" si="8"/>
        <v>0</v>
      </c>
      <c r="AL14" s="11">
        <f t="shared" si="10"/>
        <v>0</v>
      </c>
      <c r="AM14" s="11">
        <f t="shared" si="10"/>
        <v>0</v>
      </c>
      <c r="AN14" s="11">
        <f t="shared" si="10"/>
        <v>0</v>
      </c>
      <c r="AO14" s="11">
        <f t="shared" si="10"/>
        <v>0</v>
      </c>
      <c r="AP14" s="11">
        <f t="shared" si="10"/>
        <v>0</v>
      </c>
      <c r="AQ14" s="11">
        <f t="shared" si="10"/>
        <v>0</v>
      </c>
      <c r="AR14" s="11">
        <f t="shared" si="10"/>
        <v>0</v>
      </c>
      <c r="AS14" s="11">
        <f t="shared" si="10"/>
        <v>0</v>
      </c>
      <c r="AT14" s="11">
        <f t="shared" si="10"/>
        <v>0</v>
      </c>
      <c r="AU14" s="11">
        <f t="shared" si="10"/>
        <v>0</v>
      </c>
      <c r="AV14" s="11">
        <f t="shared" si="10"/>
        <v>0</v>
      </c>
      <c r="AW14" s="11">
        <f t="shared" si="10"/>
        <v>0</v>
      </c>
      <c r="AX14" s="11">
        <f t="shared" si="10"/>
        <v>0</v>
      </c>
      <c r="AY14" s="11">
        <f t="shared" si="10"/>
        <v>0</v>
      </c>
      <c r="AZ14" s="11">
        <f t="shared" si="10"/>
        <v>0</v>
      </c>
    </row>
    <row r="15" spans="1:52" s="5" customFormat="1" ht="15.75" thickBot="1" x14ac:dyDescent="0.3">
      <c r="A15" s="84">
        <v>247934</v>
      </c>
      <c r="B15" s="10" t="s">
        <v>123</v>
      </c>
      <c r="C15" s="9">
        <f t="shared" si="11"/>
        <v>2.374295614101506E-2</v>
      </c>
      <c r="D15" s="25">
        <f t="shared" si="12"/>
        <v>15172283.926653435</v>
      </c>
      <c r="E15" s="20">
        <f t="shared" si="4"/>
        <v>991881.50805882423</v>
      </c>
      <c r="F15" s="10">
        <f t="shared" si="4"/>
        <v>138473.43819965402</v>
      </c>
      <c r="G15" s="28">
        <f t="shared" si="4"/>
        <v>43978.181958055822</v>
      </c>
      <c r="H15" s="10">
        <f t="shared" si="4"/>
        <v>160427.12001446448</v>
      </c>
      <c r="I15" s="28">
        <f t="shared" si="4"/>
        <v>1881336.1070913444</v>
      </c>
      <c r="J15" s="10">
        <f t="shared" si="13"/>
        <v>1510271.6722020907</v>
      </c>
      <c r="K15" s="28">
        <f t="shared" si="4"/>
        <v>1654386.9705670564</v>
      </c>
      <c r="L15" s="10">
        <f t="shared" si="4"/>
        <v>93527.40575298827</v>
      </c>
      <c r="M15" s="10">
        <f t="shared" si="4"/>
        <v>120414.76444876153</v>
      </c>
      <c r="N15" s="10">
        <f t="shared" si="4"/>
        <v>79528.982832361813</v>
      </c>
      <c r="O15" s="10">
        <f t="shared" si="5"/>
        <v>226713.07542950514</v>
      </c>
      <c r="P15" s="10">
        <f t="shared" si="5"/>
        <v>704193.85184689378</v>
      </c>
      <c r="Q15" s="10">
        <f t="shared" si="5"/>
        <v>332704.50698703097</v>
      </c>
      <c r="R15" s="10">
        <f t="shared" si="5"/>
        <v>374133.22912143142</v>
      </c>
      <c r="S15" s="10">
        <f t="shared" si="6"/>
        <v>53798.32350102481</v>
      </c>
      <c r="T15" s="10">
        <f t="shared" si="6"/>
        <v>247958.57395996689</v>
      </c>
      <c r="U15" s="10">
        <f t="shared" si="6"/>
        <v>145791.33213792418</v>
      </c>
      <c r="V15" s="10">
        <f t="shared" si="7"/>
        <v>764837.94709662301</v>
      </c>
      <c r="W15" s="10">
        <f t="shared" si="5"/>
        <v>1047497.5019896774</v>
      </c>
      <c r="X15" s="10">
        <f t="shared" si="5"/>
        <v>502715.70744968153</v>
      </c>
      <c r="Y15" s="10">
        <f t="shared" si="8"/>
        <v>238917.43402978152</v>
      </c>
      <c r="Z15" s="10">
        <f t="shared" si="8"/>
        <v>193617.3099409414</v>
      </c>
      <c r="AA15" s="10">
        <f t="shared" si="8"/>
        <v>845783.29649768223</v>
      </c>
      <c r="AB15" s="10">
        <f t="shared" si="8"/>
        <v>107856.31420631081</v>
      </c>
      <c r="AC15" s="10">
        <f t="shared" si="8"/>
        <v>1883625.8997107386</v>
      </c>
      <c r="AD15" s="10">
        <f t="shared" si="8"/>
        <v>544994.24952530046</v>
      </c>
      <c r="AE15" s="10">
        <f t="shared" si="8"/>
        <v>85288.87354506478</v>
      </c>
      <c r="AF15" s="278">
        <f t="shared" si="9"/>
        <v>197630.34855225086</v>
      </c>
      <c r="AG15" s="10">
        <f t="shared" si="8"/>
        <v>0</v>
      </c>
      <c r="AH15" s="247">
        <f t="shared" si="8"/>
        <v>0</v>
      </c>
      <c r="AI15" s="10">
        <f t="shared" si="8"/>
        <v>0</v>
      </c>
      <c r="AJ15" s="10">
        <f t="shared" si="8"/>
        <v>0</v>
      </c>
      <c r="AK15" s="10">
        <f t="shared" si="8"/>
        <v>0</v>
      </c>
      <c r="AL15" s="10">
        <f t="shared" si="10"/>
        <v>0</v>
      </c>
      <c r="AM15" s="10">
        <f t="shared" si="10"/>
        <v>0</v>
      </c>
      <c r="AN15" s="10">
        <f t="shared" si="10"/>
        <v>0</v>
      </c>
      <c r="AO15" s="10">
        <f t="shared" si="10"/>
        <v>0</v>
      </c>
      <c r="AP15" s="10">
        <f t="shared" si="10"/>
        <v>0</v>
      </c>
      <c r="AQ15" s="10">
        <f t="shared" si="10"/>
        <v>0</v>
      </c>
      <c r="AR15" s="10">
        <f t="shared" si="10"/>
        <v>0</v>
      </c>
      <c r="AS15" s="10">
        <f t="shared" si="10"/>
        <v>0</v>
      </c>
      <c r="AT15" s="10">
        <f t="shared" si="10"/>
        <v>0</v>
      </c>
      <c r="AU15" s="10">
        <f t="shared" si="10"/>
        <v>0</v>
      </c>
      <c r="AV15" s="10">
        <f t="shared" si="10"/>
        <v>0</v>
      </c>
      <c r="AW15" s="10">
        <f t="shared" si="10"/>
        <v>0</v>
      </c>
      <c r="AX15" s="10">
        <f t="shared" si="10"/>
        <v>0</v>
      </c>
      <c r="AY15" s="10">
        <f t="shared" si="10"/>
        <v>0</v>
      </c>
      <c r="AZ15" s="10">
        <f t="shared" si="10"/>
        <v>0</v>
      </c>
    </row>
    <row r="16" spans="1:52" s="5" customFormat="1" ht="15.75" thickBot="1" x14ac:dyDescent="0.3">
      <c r="A16" s="85">
        <v>61074</v>
      </c>
      <c r="B16" s="11" t="s">
        <v>17</v>
      </c>
      <c r="C16" s="9">
        <f t="shared" si="11"/>
        <v>5.8486423941708421E-3</v>
      </c>
      <c r="D16" s="24">
        <f t="shared" si="12"/>
        <v>3737414.2656369512</v>
      </c>
      <c r="E16" s="19">
        <f t="shared" si="4"/>
        <v>244331.84324531781</v>
      </c>
      <c r="F16" s="11">
        <f t="shared" si="4"/>
        <v>34110.395365725031</v>
      </c>
      <c r="G16" s="27">
        <f t="shared" si="4"/>
        <v>10833.219666952904</v>
      </c>
      <c r="H16" s="11">
        <f t="shared" si="4"/>
        <v>39518.28280011376</v>
      </c>
      <c r="I16" s="27">
        <f t="shared" si="4"/>
        <v>463432.69339621341</v>
      </c>
      <c r="J16" s="11">
        <f t="shared" si="13"/>
        <v>372027.76588959357</v>
      </c>
      <c r="K16" s="27">
        <f t="shared" si="4"/>
        <v>407527.93017662928</v>
      </c>
      <c r="L16" s="11">
        <f t="shared" si="4"/>
        <v>23038.763457041012</v>
      </c>
      <c r="M16" s="11">
        <f t="shared" si="4"/>
        <v>29661.971830985916</v>
      </c>
      <c r="N16" s="11">
        <f t="shared" si="4"/>
        <v>19590.508351027554</v>
      </c>
      <c r="O16" s="11">
        <f t="shared" si="5"/>
        <v>55846.613892332629</v>
      </c>
      <c r="P16" s="11">
        <f t="shared" si="5"/>
        <v>173465.2581239249</v>
      </c>
      <c r="Q16" s="11">
        <f t="shared" si="5"/>
        <v>81955.6618282524</v>
      </c>
      <c r="R16" s="11">
        <f t="shared" si="5"/>
        <v>92160.868760889192</v>
      </c>
      <c r="S16" s="11">
        <f t="shared" si="6"/>
        <v>13252.231680614957</v>
      </c>
      <c r="T16" s="11">
        <f t="shared" si="6"/>
        <v>61080.05334496688</v>
      </c>
      <c r="U16" s="11">
        <f t="shared" si="6"/>
        <v>35913.024510521274</v>
      </c>
      <c r="V16" s="11">
        <f t="shared" si="7"/>
        <v>188403.8202948331</v>
      </c>
      <c r="W16" s="11">
        <f t="shared" si="5"/>
        <v>258031.82474576926</v>
      </c>
      <c r="X16" s="11">
        <f t="shared" si="5"/>
        <v>123834.80731477673</v>
      </c>
      <c r="Y16" s="11">
        <f t="shared" si="8"/>
        <v>58852.934111234747</v>
      </c>
      <c r="Z16" s="11">
        <f t="shared" si="8"/>
        <v>47694.078211673492</v>
      </c>
      <c r="AA16" s="11">
        <f t="shared" si="8"/>
        <v>208343.22460936962</v>
      </c>
      <c r="AB16" s="11">
        <f t="shared" si="8"/>
        <v>26568.427621206556</v>
      </c>
      <c r="AC16" s="11">
        <f t="shared" si="8"/>
        <v>463996.74187055288</v>
      </c>
      <c r="AD16" s="11">
        <f t="shared" si="8"/>
        <v>134249.35182551888</v>
      </c>
      <c r="AE16" s="11">
        <f t="shared" si="8"/>
        <v>21009.35193596395</v>
      </c>
      <c r="AF16" s="277">
        <f t="shared" si="9"/>
        <v>48682.616774948852</v>
      </c>
      <c r="AG16" s="11">
        <f t="shared" si="8"/>
        <v>0</v>
      </c>
      <c r="AH16" s="248">
        <f t="shared" si="8"/>
        <v>0</v>
      </c>
      <c r="AI16" s="11">
        <f t="shared" si="8"/>
        <v>0</v>
      </c>
      <c r="AJ16" s="11">
        <f t="shared" si="8"/>
        <v>0</v>
      </c>
      <c r="AK16" s="11">
        <f t="shared" si="8"/>
        <v>0</v>
      </c>
      <c r="AL16" s="11">
        <f t="shared" si="10"/>
        <v>0</v>
      </c>
      <c r="AM16" s="11">
        <f t="shared" si="10"/>
        <v>0</v>
      </c>
      <c r="AN16" s="11">
        <f t="shared" si="10"/>
        <v>0</v>
      </c>
      <c r="AO16" s="11">
        <f t="shared" si="10"/>
        <v>0</v>
      </c>
      <c r="AP16" s="11">
        <f t="shared" si="10"/>
        <v>0</v>
      </c>
      <c r="AQ16" s="11">
        <f t="shared" si="10"/>
        <v>0</v>
      </c>
      <c r="AR16" s="11">
        <f t="shared" si="10"/>
        <v>0</v>
      </c>
      <c r="AS16" s="11">
        <f t="shared" si="10"/>
        <v>0</v>
      </c>
      <c r="AT16" s="11">
        <f t="shared" si="10"/>
        <v>0</v>
      </c>
      <c r="AU16" s="11">
        <f t="shared" si="10"/>
        <v>0</v>
      </c>
      <c r="AV16" s="11">
        <f t="shared" si="10"/>
        <v>0</v>
      </c>
      <c r="AW16" s="11">
        <f t="shared" si="10"/>
        <v>0</v>
      </c>
      <c r="AX16" s="11">
        <f t="shared" si="10"/>
        <v>0</v>
      </c>
      <c r="AY16" s="11">
        <f t="shared" si="10"/>
        <v>0</v>
      </c>
      <c r="AZ16" s="11">
        <f t="shared" si="10"/>
        <v>0</v>
      </c>
    </row>
    <row r="17" spans="1:52" s="5" customFormat="1" ht="15.75" thickBot="1" x14ac:dyDescent="0.3">
      <c r="A17" s="84">
        <v>158853</v>
      </c>
      <c r="B17" s="10" t="s">
        <v>124</v>
      </c>
      <c r="C17" s="9">
        <f t="shared" si="11"/>
        <v>1.521227347547599E-2</v>
      </c>
      <c r="D17" s="25">
        <f t="shared" si="12"/>
        <v>9720985.4985628333</v>
      </c>
      <c r="E17" s="20">
        <f t="shared" si="4"/>
        <v>635505.22800288943</v>
      </c>
      <c r="F17" s="10">
        <f t="shared" si="4"/>
        <v>88720.873612855197</v>
      </c>
      <c r="G17" s="28">
        <f t="shared" si="4"/>
        <v>28177.120276295471</v>
      </c>
      <c r="H17" s="10">
        <f t="shared" si="4"/>
        <v>102786.74685867097</v>
      </c>
      <c r="I17" s="28">
        <f t="shared" si="4"/>
        <v>1205384.83878686</v>
      </c>
      <c r="J17" s="10">
        <f t="shared" si="13"/>
        <v>967641.3317427974</v>
      </c>
      <c r="K17" s="28">
        <f t="shared" si="4"/>
        <v>1059976.9835338783</v>
      </c>
      <c r="L17" s="10">
        <f t="shared" si="4"/>
        <v>59923.644946152795</v>
      </c>
      <c r="M17" s="10">
        <f t="shared" si="4"/>
        <v>77150.558523555126</v>
      </c>
      <c r="N17" s="10">
        <f t="shared" si="4"/>
        <v>50954.760177584241</v>
      </c>
      <c r="O17" s="10">
        <f t="shared" si="5"/>
        <v>145256.60930410182</v>
      </c>
      <c r="P17" s="10">
        <f t="shared" si="5"/>
        <v>451181.79010315094</v>
      </c>
      <c r="Q17" s="10">
        <f t="shared" si="5"/>
        <v>213166.04035110486</v>
      </c>
      <c r="R17" s="10">
        <f t="shared" si="5"/>
        <v>239709.70437949916</v>
      </c>
      <c r="S17" s="10">
        <f t="shared" si="6"/>
        <v>34468.951749692635</v>
      </c>
      <c r="T17" s="10">
        <f t="shared" si="6"/>
        <v>158868.74470327838</v>
      </c>
      <c r="U17" s="10">
        <f t="shared" si="6"/>
        <v>93409.498028127127</v>
      </c>
      <c r="V17" s="10">
        <f t="shared" si="7"/>
        <v>490036.87437035603</v>
      </c>
      <c r="W17" s="10">
        <f t="shared" si="5"/>
        <v>671138.77355895611</v>
      </c>
      <c r="X17" s="10">
        <f t="shared" si="5"/>
        <v>322093.37273429328</v>
      </c>
      <c r="Y17" s="10">
        <f t="shared" si="8"/>
        <v>153076.02486118436</v>
      </c>
      <c r="Z17" s="10">
        <f t="shared" si="8"/>
        <v>124051.92727116235</v>
      </c>
      <c r="AA17" s="10">
        <f t="shared" si="8"/>
        <v>541899.1102412187</v>
      </c>
      <c r="AB17" s="10">
        <f t="shared" si="8"/>
        <v>69104.274043152982</v>
      </c>
      <c r="AC17" s="10">
        <f t="shared" si="8"/>
        <v>1206851.9244909934</v>
      </c>
      <c r="AD17" s="10">
        <f t="shared" si="8"/>
        <v>349181.52217865462</v>
      </c>
      <c r="AE17" s="10">
        <f t="shared" si="8"/>
        <v>54645.161330249888</v>
      </c>
      <c r="AF17" s="278">
        <f t="shared" si="9"/>
        <v>126623.10840211791</v>
      </c>
      <c r="AG17" s="10">
        <f t="shared" si="8"/>
        <v>0</v>
      </c>
      <c r="AH17" s="247">
        <f t="shared" si="8"/>
        <v>0</v>
      </c>
      <c r="AI17" s="10">
        <f t="shared" si="8"/>
        <v>0</v>
      </c>
      <c r="AJ17" s="10">
        <f t="shared" si="8"/>
        <v>0</v>
      </c>
      <c r="AK17" s="10">
        <f t="shared" si="8"/>
        <v>0</v>
      </c>
      <c r="AL17" s="10">
        <f t="shared" si="10"/>
        <v>0</v>
      </c>
      <c r="AM17" s="10">
        <f t="shared" si="10"/>
        <v>0</v>
      </c>
      <c r="AN17" s="10">
        <f t="shared" si="10"/>
        <v>0</v>
      </c>
      <c r="AO17" s="10">
        <f t="shared" si="10"/>
        <v>0</v>
      </c>
      <c r="AP17" s="10">
        <f t="shared" si="10"/>
        <v>0</v>
      </c>
      <c r="AQ17" s="10">
        <f t="shared" si="10"/>
        <v>0</v>
      </c>
      <c r="AR17" s="10">
        <f t="shared" si="10"/>
        <v>0</v>
      </c>
      <c r="AS17" s="10">
        <f t="shared" si="10"/>
        <v>0</v>
      </c>
      <c r="AT17" s="10">
        <f t="shared" si="10"/>
        <v>0</v>
      </c>
      <c r="AU17" s="10">
        <f t="shared" si="10"/>
        <v>0</v>
      </c>
      <c r="AV17" s="10">
        <f t="shared" si="10"/>
        <v>0</v>
      </c>
      <c r="AW17" s="10">
        <f t="shared" si="10"/>
        <v>0</v>
      </c>
      <c r="AX17" s="10">
        <f t="shared" si="10"/>
        <v>0</v>
      </c>
      <c r="AY17" s="10">
        <f t="shared" si="10"/>
        <v>0</v>
      </c>
      <c r="AZ17" s="10">
        <f t="shared" si="10"/>
        <v>0</v>
      </c>
    </row>
    <row r="18" spans="1:52" s="5" customFormat="1" ht="15.75" thickBot="1" x14ac:dyDescent="0.3">
      <c r="A18" s="85">
        <v>1410807</v>
      </c>
      <c r="B18" s="11" t="s">
        <v>19</v>
      </c>
      <c r="C18" s="9">
        <f t="shared" si="11"/>
        <v>0.13510340947363825</v>
      </c>
      <c r="D18" s="24">
        <f t="shared" si="12"/>
        <v>86334122.668573692</v>
      </c>
      <c r="E18" s="19">
        <f t="shared" si="4"/>
        <v>5644055.9775583241</v>
      </c>
      <c r="F18" s="11">
        <f t="shared" si="4"/>
        <v>787948.79252599191</v>
      </c>
      <c r="G18" s="27">
        <f t="shared" si="4"/>
        <v>250246.94859800939</v>
      </c>
      <c r="H18" s="11">
        <f t="shared" si="4"/>
        <v>912870.77974883083</v>
      </c>
      <c r="I18" s="27">
        <f t="shared" si="4"/>
        <v>10705277.006127512</v>
      </c>
      <c r="J18" s="11">
        <f t="shared" si="13"/>
        <v>8593826.7726266477</v>
      </c>
      <c r="K18" s="27">
        <f t="shared" si="4"/>
        <v>9413879.1726217344</v>
      </c>
      <c r="L18" s="11">
        <f t="shared" si="4"/>
        <v>532194.53051278216</v>
      </c>
      <c r="M18" s="11">
        <f t="shared" si="4"/>
        <v>685190.3836813987</v>
      </c>
      <c r="N18" s="11">
        <f t="shared" si="4"/>
        <v>452539.97306854191</v>
      </c>
      <c r="O18" s="11">
        <f t="shared" si="5"/>
        <v>1290054.5863313377</v>
      </c>
      <c r="P18" s="11">
        <f t="shared" si="5"/>
        <v>4007040.64606936</v>
      </c>
      <c r="Q18" s="11">
        <f t="shared" si="5"/>
        <v>1893172.5676545058</v>
      </c>
      <c r="R18" s="11">
        <f t="shared" si="5"/>
        <v>2128912.4467685726</v>
      </c>
      <c r="S18" s="11">
        <f t="shared" si="6"/>
        <v>306126.03105467709</v>
      </c>
      <c r="T18" s="11">
        <f t="shared" si="6"/>
        <v>1410946.8320308591</v>
      </c>
      <c r="U18" s="11">
        <f t="shared" si="6"/>
        <v>829589.45493360492</v>
      </c>
      <c r="V18" s="11">
        <f t="shared" si="7"/>
        <v>4352120.8451827718</v>
      </c>
      <c r="W18" s="11">
        <f t="shared" si="5"/>
        <v>5960525.0118561825</v>
      </c>
      <c r="X18" s="11">
        <f t="shared" si="5"/>
        <v>2860579.1826855652</v>
      </c>
      <c r="Y18" s="11">
        <f t="shared" si="8"/>
        <v>1359500.4652498406</v>
      </c>
      <c r="Z18" s="11">
        <f t="shared" si="8"/>
        <v>1101731.3324749721</v>
      </c>
      <c r="AA18" s="11">
        <f t="shared" si="8"/>
        <v>4812720.3012979487</v>
      </c>
      <c r="AB18" s="11">
        <f t="shared" si="8"/>
        <v>613729.63400123722</v>
      </c>
      <c r="AC18" s="11">
        <f t="shared" si="8"/>
        <v>10718306.50371957</v>
      </c>
      <c r="AD18" s="11">
        <f t="shared" si="8"/>
        <v>3101154.7516276129</v>
      </c>
      <c r="AE18" s="11">
        <f t="shared" si="8"/>
        <v>485315.20412485662</v>
      </c>
      <c r="AF18" s="277">
        <f t="shared" si="9"/>
        <v>1124566.5344404371</v>
      </c>
      <c r="AG18" s="11">
        <f t="shared" si="8"/>
        <v>0</v>
      </c>
      <c r="AH18" s="248">
        <f t="shared" si="8"/>
        <v>0</v>
      </c>
      <c r="AI18" s="11">
        <f t="shared" si="8"/>
        <v>0</v>
      </c>
      <c r="AJ18" s="11">
        <f t="shared" si="8"/>
        <v>0</v>
      </c>
      <c r="AK18" s="11">
        <f t="shared" si="8"/>
        <v>0</v>
      </c>
      <c r="AL18" s="11">
        <f t="shared" si="10"/>
        <v>0</v>
      </c>
      <c r="AM18" s="11">
        <f t="shared" si="10"/>
        <v>0</v>
      </c>
      <c r="AN18" s="11">
        <f t="shared" si="10"/>
        <v>0</v>
      </c>
      <c r="AO18" s="11">
        <f t="shared" si="10"/>
        <v>0</v>
      </c>
      <c r="AP18" s="11">
        <f t="shared" si="10"/>
        <v>0</v>
      </c>
      <c r="AQ18" s="11">
        <f t="shared" si="10"/>
        <v>0</v>
      </c>
      <c r="AR18" s="11">
        <f t="shared" si="10"/>
        <v>0</v>
      </c>
      <c r="AS18" s="11">
        <f t="shared" si="10"/>
        <v>0</v>
      </c>
      <c r="AT18" s="11">
        <f t="shared" si="10"/>
        <v>0</v>
      </c>
      <c r="AU18" s="11">
        <f t="shared" si="10"/>
        <v>0</v>
      </c>
      <c r="AV18" s="11">
        <f t="shared" si="10"/>
        <v>0</v>
      </c>
      <c r="AW18" s="11">
        <f t="shared" si="10"/>
        <v>0</v>
      </c>
      <c r="AX18" s="11">
        <f t="shared" si="10"/>
        <v>0</v>
      </c>
      <c r="AY18" s="11">
        <f t="shared" si="10"/>
        <v>0</v>
      </c>
      <c r="AZ18" s="11">
        <f t="shared" si="10"/>
        <v>0</v>
      </c>
    </row>
    <row r="19" spans="1:52" s="5" customFormat="1" ht="15.75" thickBot="1" x14ac:dyDescent="0.3">
      <c r="A19" s="84">
        <v>342461</v>
      </c>
      <c r="B19" s="10" t="s">
        <v>20</v>
      </c>
      <c r="C19" s="9">
        <f t="shared" si="11"/>
        <v>3.2795165257722442E-2</v>
      </c>
      <c r="D19" s="25">
        <f t="shared" si="12"/>
        <v>20956849.507553063</v>
      </c>
      <c r="E19" s="20">
        <f t="shared" ref="E19:N29" si="14">E$4*$A19/$A$8</f>
        <v>1370044.9842753836</v>
      </c>
      <c r="F19" s="10">
        <f t="shared" si="14"/>
        <v>191267.64428957592</v>
      </c>
      <c r="G19" s="28">
        <f t="shared" si="14"/>
        <v>60745.247410753487</v>
      </c>
      <c r="H19" s="10">
        <f t="shared" si="14"/>
        <v>221591.35877803579</v>
      </c>
      <c r="I19" s="28">
        <f t="shared" si="14"/>
        <v>2598611.9070825661</v>
      </c>
      <c r="J19" s="10">
        <f t="shared" si="13"/>
        <v>2086075.9199383715</v>
      </c>
      <c r="K19" s="28">
        <f t="shared" si="14"/>
        <v>2285136.4327900358</v>
      </c>
      <c r="L19" s="10">
        <f t="shared" si="14"/>
        <v>129185.5449497613</v>
      </c>
      <c r="M19" s="10">
        <f t="shared" si="14"/>
        <v>166323.94366197183</v>
      </c>
      <c r="N19" s="10">
        <f t="shared" si="14"/>
        <v>109850.10119529173</v>
      </c>
      <c r="O19" s="10">
        <f t="shared" ref="O19:X29" si="15">O$4*$A19/$A$8</f>
        <v>313149.41284641786</v>
      </c>
      <c r="P19" s="10">
        <f t="shared" si="15"/>
        <v>972673.89989811438</v>
      </c>
      <c r="Q19" s="10">
        <f t="shared" si="15"/>
        <v>459551.00215091766</v>
      </c>
      <c r="R19" s="10">
        <f t="shared" si="15"/>
        <v>516774.78594365646</v>
      </c>
      <c r="S19" s="10">
        <f t="shared" si="6"/>
        <v>74309.403569032307</v>
      </c>
      <c r="T19" s="10">
        <f t="shared" si="6"/>
        <v>342494.94299654028</v>
      </c>
      <c r="U19" s="10">
        <f t="shared" si="6"/>
        <v>201375.54911906255</v>
      </c>
      <c r="V19" s="10">
        <f t="shared" si="7"/>
        <v>1056439.0854044084</v>
      </c>
      <c r="W19" s="10">
        <f t="shared" si="15"/>
        <v>1446865.060979482</v>
      </c>
      <c r="X19" s="10">
        <f t="shared" si="15"/>
        <v>694380.45564111986</v>
      </c>
      <c r="Y19" s="10">
        <f t="shared" ref="Y19:AN29" si="16">Y$4*$A19/$A$8</f>
        <v>330006.78961043264</v>
      </c>
      <c r="Z19" s="10">
        <f t="shared" si="16"/>
        <v>267435.59810144932</v>
      </c>
      <c r="AA19" s="10">
        <f t="shared" si="16"/>
        <v>1168245.555276375</v>
      </c>
      <c r="AB19" s="10">
        <f t="shared" si="16"/>
        <v>148977.47472878834</v>
      </c>
      <c r="AC19" s="10">
        <f t="shared" si="16"/>
        <v>2601774.7031098572</v>
      </c>
      <c r="AD19" s="10">
        <f t="shared" si="16"/>
        <v>752778.06063986348</v>
      </c>
      <c r="AE19" s="10">
        <f t="shared" si="16"/>
        <v>117806.00048043604</v>
      </c>
      <c r="AF19" s="278">
        <f t="shared" si="9"/>
        <v>272978.64268536132</v>
      </c>
      <c r="AG19" s="10">
        <f t="shared" si="16"/>
        <v>0</v>
      </c>
      <c r="AH19" s="247">
        <f t="shared" si="16"/>
        <v>0</v>
      </c>
      <c r="AI19" s="10">
        <f t="shared" si="16"/>
        <v>0</v>
      </c>
      <c r="AJ19" s="10">
        <f t="shared" si="16"/>
        <v>0</v>
      </c>
      <c r="AK19" s="10">
        <f t="shared" si="16"/>
        <v>0</v>
      </c>
      <c r="AL19" s="10">
        <f t="shared" si="16"/>
        <v>0</v>
      </c>
      <c r="AM19" s="10">
        <f t="shared" si="16"/>
        <v>0</v>
      </c>
      <c r="AN19" s="10">
        <f t="shared" si="16"/>
        <v>0</v>
      </c>
      <c r="AO19" s="10">
        <f t="shared" si="10"/>
        <v>0</v>
      </c>
      <c r="AP19" s="10">
        <f t="shared" si="10"/>
        <v>0</v>
      </c>
      <c r="AQ19" s="10">
        <f t="shared" si="10"/>
        <v>0</v>
      </c>
      <c r="AR19" s="10">
        <f t="shared" si="10"/>
        <v>0</v>
      </c>
      <c r="AS19" s="10">
        <f t="shared" si="10"/>
        <v>0</v>
      </c>
      <c r="AT19" s="10">
        <f t="shared" si="10"/>
        <v>0</v>
      </c>
      <c r="AU19" s="10">
        <f t="shared" si="10"/>
        <v>0</v>
      </c>
      <c r="AV19" s="10">
        <f t="shared" si="10"/>
        <v>0</v>
      </c>
      <c r="AW19" s="10">
        <f t="shared" si="10"/>
        <v>0</v>
      </c>
      <c r="AX19" s="10">
        <f t="shared" si="10"/>
        <v>0</v>
      </c>
      <c r="AY19" s="10">
        <f t="shared" si="10"/>
        <v>0</v>
      </c>
      <c r="AZ19" s="10">
        <f t="shared" si="10"/>
        <v>0</v>
      </c>
    </row>
    <row r="20" spans="1:52" s="5" customFormat="1" ht="15.75" thickBot="1" x14ac:dyDescent="0.3">
      <c r="A20" s="85">
        <v>1754895</v>
      </c>
      <c r="B20" s="11" t="s">
        <v>21</v>
      </c>
      <c r="C20" s="9">
        <f t="shared" si="11"/>
        <v>0.16805438147687127</v>
      </c>
      <c r="D20" s="24">
        <f t="shared" si="12"/>
        <v>107390536.19698979</v>
      </c>
      <c r="E20" s="19">
        <f t="shared" si="14"/>
        <v>7020609.9166910965</v>
      </c>
      <c r="F20" s="11">
        <f t="shared" si="14"/>
        <v>980125.1314034455</v>
      </c>
      <c r="G20" s="27">
        <f t="shared" si="14"/>
        <v>311280.79096566979</v>
      </c>
      <c r="H20" s="11">
        <f t="shared" si="14"/>
        <v>1135514.8982301082</v>
      </c>
      <c r="I20" s="27">
        <f t="shared" si="14"/>
        <v>13316234.673961882</v>
      </c>
      <c r="J20" s="11">
        <f t="shared" si="13"/>
        <v>10689813.443049716</v>
      </c>
      <c r="K20" s="27">
        <f t="shared" si="14"/>
        <v>11709872.073669907</v>
      </c>
      <c r="L20" s="11">
        <f t="shared" si="14"/>
        <v>661993.82383573998</v>
      </c>
      <c r="M20" s="11">
        <f t="shared" si="14"/>
        <v>852304.51675570663</v>
      </c>
      <c r="N20" s="11">
        <f t="shared" si="14"/>
        <v>562911.96176239476</v>
      </c>
      <c r="O20" s="11">
        <f t="shared" si="15"/>
        <v>1604691.7425841612</v>
      </c>
      <c r="P20" s="11">
        <f t="shared" si="15"/>
        <v>4984335.6281786878</v>
      </c>
      <c r="Q20" s="11">
        <f t="shared" si="15"/>
        <v>2354906.8533924581</v>
      </c>
      <c r="R20" s="11">
        <f t="shared" si="15"/>
        <v>2648142.3811137415</v>
      </c>
      <c r="S20" s="11">
        <f t="shared" si="6"/>
        <v>380788.47161071468</v>
      </c>
      <c r="T20" s="11">
        <f t="shared" si="6"/>
        <v>1755068.9362873833</v>
      </c>
      <c r="U20" s="11">
        <f t="shared" si="6"/>
        <v>1031921.7203456664</v>
      </c>
      <c r="V20" s="11">
        <f t="shared" si="7"/>
        <v>5413578.9733159961</v>
      </c>
      <c r="W20" s="11">
        <f t="shared" si="15"/>
        <v>7414263.9926519757</v>
      </c>
      <c r="X20" s="11">
        <f t="shared" si="15"/>
        <v>3558258.574559798</v>
      </c>
      <c r="Y20" s="11">
        <f t="shared" si="16"/>
        <v>1691075.0860781234</v>
      </c>
      <c r="Z20" s="11">
        <f t="shared" si="16"/>
        <v>1370437.4919486975</v>
      </c>
      <c r="AA20" s="11">
        <f t="shared" si="16"/>
        <v>5986516.0813252721</v>
      </c>
      <c r="AB20" s="11">
        <f t="shared" si="16"/>
        <v>763414.88670002425</v>
      </c>
      <c r="AC20" s="11">
        <f t="shared" si="16"/>
        <v>13332441.993727673</v>
      </c>
      <c r="AD20" s="11">
        <f t="shared" si="16"/>
        <v>3857509.1900292099</v>
      </c>
      <c r="AE20" s="11">
        <f t="shared" si="16"/>
        <v>603680.88983304612</v>
      </c>
      <c r="AF20" s="277">
        <f t="shared" si="9"/>
        <v>1398842.0729815282</v>
      </c>
      <c r="AG20" s="11">
        <f t="shared" si="16"/>
        <v>0</v>
      </c>
      <c r="AH20" s="248">
        <f t="shared" si="16"/>
        <v>0</v>
      </c>
      <c r="AI20" s="11">
        <f t="shared" si="16"/>
        <v>0</v>
      </c>
      <c r="AJ20" s="11">
        <f t="shared" si="16"/>
        <v>0</v>
      </c>
      <c r="AK20" s="11">
        <f t="shared" si="16"/>
        <v>0</v>
      </c>
      <c r="AL20" s="11">
        <f t="shared" si="10"/>
        <v>0</v>
      </c>
      <c r="AM20" s="11">
        <f t="shared" si="10"/>
        <v>0</v>
      </c>
      <c r="AN20" s="11">
        <f t="shared" si="10"/>
        <v>0</v>
      </c>
      <c r="AO20" s="11">
        <f t="shared" si="10"/>
        <v>0</v>
      </c>
      <c r="AP20" s="11">
        <f t="shared" si="10"/>
        <v>0</v>
      </c>
      <c r="AQ20" s="11">
        <f t="shared" si="10"/>
        <v>0</v>
      </c>
      <c r="AR20" s="11">
        <f t="shared" si="10"/>
        <v>0</v>
      </c>
      <c r="AS20" s="11">
        <f t="shared" si="10"/>
        <v>0</v>
      </c>
      <c r="AT20" s="11">
        <f t="shared" si="10"/>
        <v>0</v>
      </c>
      <c r="AU20" s="11">
        <f t="shared" si="10"/>
        <v>0</v>
      </c>
      <c r="AV20" s="11">
        <f t="shared" si="10"/>
        <v>0</v>
      </c>
      <c r="AW20" s="11">
        <f t="shared" si="10"/>
        <v>0</v>
      </c>
      <c r="AX20" s="11">
        <f t="shared" si="10"/>
        <v>0</v>
      </c>
      <c r="AY20" s="11">
        <f t="shared" si="10"/>
        <v>0</v>
      </c>
      <c r="AZ20" s="11">
        <f t="shared" si="10"/>
        <v>0</v>
      </c>
    </row>
    <row r="21" spans="1:52" s="5" customFormat="1" ht="15.75" thickBot="1" x14ac:dyDescent="0.3">
      <c r="A21" s="84">
        <v>283754</v>
      </c>
      <c r="B21" s="10" t="s">
        <v>125</v>
      </c>
      <c r="C21" s="9">
        <f t="shared" si="11"/>
        <v>2.7173194385754204E-2</v>
      </c>
      <c r="D21" s="25">
        <f t="shared" si="12"/>
        <v>17364283.451739643</v>
      </c>
      <c r="E21" s="20">
        <f t="shared" si="14"/>
        <v>1135182.5301803043</v>
      </c>
      <c r="F21" s="10">
        <f t="shared" si="14"/>
        <v>158479.24037406984</v>
      </c>
      <c r="G21" s="28">
        <f t="shared" si="14"/>
        <v>50331.882853203562</v>
      </c>
      <c r="H21" s="10">
        <f t="shared" si="14"/>
        <v>183604.65693525033</v>
      </c>
      <c r="I21" s="28">
        <f t="shared" si="14"/>
        <v>2153140.1329853805</v>
      </c>
      <c r="J21" s="10">
        <f t="shared" si="13"/>
        <v>1728466.5599475347</v>
      </c>
      <c r="K21" s="28">
        <f t="shared" si="14"/>
        <v>1893402.7622120585</v>
      </c>
      <c r="L21" s="10">
        <f t="shared" si="14"/>
        <v>107039.67786601852</v>
      </c>
      <c r="M21" s="10">
        <f t="shared" si="14"/>
        <v>137811.55900922779</v>
      </c>
      <c r="N21" s="10">
        <f t="shared" si="14"/>
        <v>91018.847736147494</v>
      </c>
      <c r="O21" s="10">
        <f t="shared" si="15"/>
        <v>259467.20500384702</v>
      </c>
      <c r="P21" s="10">
        <f t="shared" si="15"/>
        <v>805931.50692104956</v>
      </c>
      <c r="Q21" s="10">
        <f t="shared" si="15"/>
        <v>380771.63549814868</v>
      </c>
      <c r="R21" s="10">
        <f t="shared" si="15"/>
        <v>428185.72804102156</v>
      </c>
      <c r="S21" s="10">
        <f t="shared" si="6"/>
        <v>61570.778863366031</v>
      </c>
      <c r="T21" s="10">
        <f t="shared" si="6"/>
        <v>283782.12425660237</v>
      </c>
      <c r="U21" s="10">
        <f t="shared" si="6"/>
        <v>166854.37922779666</v>
      </c>
      <c r="V21" s="10">
        <f t="shared" si="7"/>
        <v>875337.09309919237</v>
      </c>
      <c r="W21" s="10">
        <f t="shared" si="15"/>
        <v>1198833.5854686284</v>
      </c>
      <c r="X21" s="10">
        <f t="shared" si="15"/>
        <v>575345.02267408639</v>
      </c>
      <c r="Y21" s="10">
        <f t="shared" si="16"/>
        <v>273434.77528570755</v>
      </c>
      <c r="Z21" s="10">
        <f t="shared" si="16"/>
        <v>221589.9641234437</v>
      </c>
      <c r="AA21" s="10">
        <f t="shared" si="16"/>
        <v>967976.93545219023</v>
      </c>
      <c r="AB21" s="10">
        <f t="shared" si="16"/>
        <v>123438.74007315462</v>
      </c>
      <c r="AC21" s="10">
        <f t="shared" si="16"/>
        <v>2155760.7409492885</v>
      </c>
      <c r="AD21" s="10">
        <f t="shared" si="16"/>
        <v>623731.71198706958</v>
      </c>
      <c r="AE21" s="10">
        <f t="shared" si="16"/>
        <v>97610.892511338941</v>
      </c>
      <c r="AF21" s="278">
        <f t="shared" si="9"/>
        <v>226182.7822045197</v>
      </c>
      <c r="AG21" s="10">
        <f t="shared" si="16"/>
        <v>0</v>
      </c>
      <c r="AH21" s="247">
        <f t="shared" si="16"/>
        <v>0</v>
      </c>
      <c r="AI21" s="10">
        <f t="shared" si="16"/>
        <v>0</v>
      </c>
      <c r="AJ21" s="10">
        <f t="shared" si="16"/>
        <v>0</v>
      </c>
      <c r="AK21" s="10">
        <f t="shared" si="16"/>
        <v>0</v>
      </c>
      <c r="AL21" s="10">
        <f t="shared" si="10"/>
        <v>0</v>
      </c>
      <c r="AM21" s="10">
        <f t="shared" si="10"/>
        <v>0</v>
      </c>
      <c r="AN21" s="10">
        <f t="shared" si="10"/>
        <v>0</v>
      </c>
      <c r="AO21" s="10">
        <f t="shared" si="10"/>
        <v>0</v>
      </c>
      <c r="AP21" s="10">
        <f t="shared" si="10"/>
        <v>0</v>
      </c>
      <c r="AQ21" s="10">
        <f t="shared" si="10"/>
        <v>0</v>
      </c>
      <c r="AR21" s="10">
        <f t="shared" si="10"/>
        <v>0</v>
      </c>
      <c r="AS21" s="10">
        <f t="shared" si="10"/>
        <v>0</v>
      </c>
      <c r="AT21" s="10">
        <f t="shared" si="10"/>
        <v>0</v>
      </c>
      <c r="AU21" s="10">
        <f t="shared" si="10"/>
        <v>0</v>
      </c>
      <c r="AV21" s="10">
        <f t="shared" si="10"/>
        <v>0</v>
      </c>
      <c r="AW21" s="10">
        <f t="shared" si="10"/>
        <v>0</v>
      </c>
      <c r="AX21" s="10">
        <f t="shared" si="10"/>
        <v>0</v>
      </c>
      <c r="AY21" s="10">
        <f t="shared" si="10"/>
        <v>0</v>
      </c>
      <c r="AZ21" s="10">
        <f t="shared" si="10"/>
        <v>0</v>
      </c>
    </row>
    <row r="22" spans="1:52" s="5" customFormat="1" ht="15.75" thickBot="1" x14ac:dyDescent="0.3">
      <c r="A22" s="85">
        <v>307469</v>
      </c>
      <c r="B22" s="11" t="s">
        <v>23</v>
      </c>
      <c r="C22" s="9">
        <f t="shared" si="11"/>
        <v>2.944421895230891E-2</v>
      </c>
      <c r="D22" s="24">
        <f t="shared" si="12"/>
        <v>18815519.318222608</v>
      </c>
      <c r="E22" s="19">
        <f t="shared" si="14"/>
        <v>1230056.4480923899</v>
      </c>
      <c r="F22" s="11">
        <f t="shared" si="14"/>
        <v>171724.28779356371</v>
      </c>
      <c r="G22" s="27">
        <f t="shared" si="14"/>
        <v>54538.415983533785</v>
      </c>
      <c r="H22" s="11">
        <f t="shared" si="14"/>
        <v>198949.5840172279</v>
      </c>
      <c r="I22" s="27">
        <f t="shared" si="14"/>
        <v>2333090.7883197488</v>
      </c>
      <c r="J22" s="11">
        <f t="shared" si="13"/>
        <v>1872924.7331156866</v>
      </c>
      <c r="K22" s="27">
        <f t="shared" si="14"/>
        <v>2051645.6292936115</v>
      </c>
      <c r="L22" s="11">
        <f t="shared" si="14"/>
        <v>115985.61681522321</v>
      </c>
      <c r="M22" s="11">
        <f t="shared" si="14"/>
        <v>149329.28606119475</v>
      </c>
      <c r="N22" s="11">
        <f t="shared" si="14"/>
        <v>98625.831158628731</v>
      </c>
      <c r="O22" s="11">
        <f t="shared" si="15"/>
        <v>281152.41390545276</v>
      </c>
      <c r="P22" s="11">
        <f t="shared" si="15"/>
        <v>873287.96951411502</v>
      </c>
      <c r="Q22" s="11">
        <f t="shared" si="15"/>
        <v>412594.97309282079</v>
      </c>
      <c r="R22" s="11">
        <f t="shared" si="15"/>
        <v>463971.74177296134</v>
      </c>
      <c r="S22" s="11">
        <f t="shared" si="6"/>
        <v>66716.613004011539</v>
      </c>
      <c r="T22" s="11">
        <f t="shared" si="6"/>
        <v>307499.47476706328</v>
      </c>
      <c r="U22" s="11">
        <f t="shared" si="6"/>
        <v>180799.3865347851</v>
      </c>
      <c r="V22" s="11">
        <f t="shared" si="7"/>
        <v>948494.19101797882</v>
      </c>
      <c r="W22" s="11">
        <f t="shared" si="15"/>
        <v>1299027.1985256725</v>
      </c>
      <c r="X22" s="11">
        <f t="shared" si="15"/>
        <v>623430.00900984195</v>
      </c>
      <c r="Y22" s="11">
        <f t="shared" si="16"/>
        <v>296287.33664484456</v>
      </c>
      <c r="Z22" s="11">
        <f t="shared" si="16"/>
        <v>240109.54798547723</v>
      </c>
      <c r="AA22" s="11">
        <f t="shared" si="16"/>
        <v>1048876.492900715</v>
      </c>
      <c r="AB22" s="11">
        <f t="shared" si="16"/>
        <v>133755.24564077609</v>
      </c>
      <c r="AC22" s="11">
        <f t="shared" si="16"/>
        <v>2335930.415990389</v>
      </c>
      <c r="AD22" s="11">
        <f t="shared" si="16"/>
        <v>675860.66012444685</v>
      </c>
      <c r="AE22" s="11">
        <f t="shared" si="16"/>
        <v>105768.81210333202</v>
      </c>
      <c r="AF22" s="277">
        <f t="shared" si="9"/>
        <v>245086.21503711477</v>
      </c>
      <c r="AG22" s="11">
        <f t="shared" si="16"/>
        <v>0</v>
      </c>
      <c r="AH22" s="248">
        <f t="shared" si="16"/>
        <v>0</v>
      </c>
      <c r="AI22" s="11">
        <f t="shared" si="16"/>
        <v>0</v>
      </c>
      <c r="AJ22" s="11">
        <f t="shared" si="16"/>
        <v>0</v>
      </c>
      <c r="AK22" s="11">
        <f t="shared" si="16"/>
        <v>0</v>
      </c>
      <c r="AL22" s="11">
        <f t="shared" si="10"/>
        <v>0</v>
      </c>
      <c r="AM22" s="11">
        <f t="shared" si="10"/>
        <v>0</v>
      </c>
      <c r="AN22" s="11">
        <f t="shared" si="10"/>
        <v>0</v>
      </c>
      <c r="AO22" s="11">
        <f t="shared" si="10"/>
        <v>0</v>
      </c>
      <c r="AP22" s="11">
        <f t="shared" si="10"/>
        <v>0</v>
      </c>
      <c r="AQ22" s="11">
        <f t="shared" si="10"/>
        <v>0</v>
      </c>
      <c r="AR22" s="11">
        <f t="shared" si="10"/>
        <v>0</v>
      </c>
      <c r="AS22" s="11">
        <f t="shared" si="10"/>
        <v>0</v>
      </c>
      <c r="AT22" s="11">
        <f t="shared" si="10"/>
        <v>0</v>
      </c>
      <c r="AU22" s="11">
        <f t="shared" si="10"/>
        <v>0</v>
      </c>
      <c r="AV22" s="11">
        <f t="shared" si="10"/>
        <v>0</v>
      </c>
      <c r="AW22" s="11">
        <f t="shared" si="10"/>
        <v>0</v>
      </c>
      <c r="AX22" s="11">
        <f t="shared" si="10"/>
        <v>0</v>
      </c>
      <c r="AY22" s="11">
        <f t="shared" si="10"/>
        <v>0</v>
      </c>
      <c r="AZ22" s="11">
        <f t="shared" si="10"/>
        <v>0</v>
      </c>
    </row>
    <row r="23" spans="1:52" s="5" customFormat="1" ht="15.75" thickBot="1" x14ac:dyDescent="0.3">
      <c r="A23" s="84">
        <v>280325</v>
      </c>
      <c r="B23" s="10" t="s">
        <v>126</v>
      </c>
      <c r="C23" s="9">
        <f t="shared" si="11"/>
        <v>2.6844822332677425E-2</v>
      </c>
      <c r="D23" s="25">
        <f t="shared" si="12"/>
        <v>17154446.311272852</v>
      </c>
      <c r="E23" s="20">
        <f t="shared" si="14"/>
        <v>1121464.5177611376</v>
      </c>
      <c r="F23" s="10">
        <f t="shared" si="14"/>
        <v>156564.11207546369</v>
      </c>
      <c r="G23" s="28">
        <f t="shared" si="14"/>
        <v>49723.651687110272</v>
      </c>
      <c r="H23" s="10">
        <f t="shared" si="14"/>
        <v>181385.90277273289</v>
      </c>
      <c r="I23" s="28">
        <f t="shared" si="14"/>
        <v>2127120.7023658762</v>
      </c>
      <c r="J23" s="10">
        <f t="shared" si="13"/>
        <v>1707579.0593869784</v>
      </c>
      <c r="K23" s="28">
        <f t="shared" si="14"/>
        <v>1870522.1047706651</v>
      </c>
      <c r="L23" s="10">
        <f t="shared" si="14"/>
        <v>105746.16638987165</v>
      </c>
      <c r="M23" s="10">
        <f t="shared" si="14"/>
        <v>136146.18746964546</v>
      </c>
      <c r="N23" s="10">
        <f t="shared" si="14"/>
        <v>89918.938558172042</v>
      </c>
      <c r="O23" s="10">
        <f t="shared" si="15"/>
        <v>256331.69661997157</v>
      </c>
      <c r="P23" s="10">
        <f t="shared" si="15"/>
        <v>796192.29923681507</v>
      </c>
      <c r="Q23" s="10">
        <f t="shared" si="15"/>
        <v>376170.23450248642</v>
      </c>
      <c r="R23" s="10">
        <f t="shared" si="15"/>
        <v>423011.35565701057</v>
      </c>
      <c r="S23" s="10">
        <f t="shared" si="6"/>
        <v>60826.732257071555</v>
      </c>
      <c r="T23" s="10">
        <f t="shared" si="6"/>
        <v>280352.78439152241</v>
      </c>
      <c r="U23" s="10">
        <f t="shared" si="6"/>
        <v>164838.04230788676</v>
      </c>
      <c r="V23" s="10">
        <f t="shared" si="7"/>
        <v>864759.15977583081</v>
      </c>
      <c r="W23" s="10">
        <f t="shared" si="15"/>
        <v>1184346.3875275529</v>
      </c>
      <c r="X23" s="10">
        <f t="shared" si="15"/>
        <v>568392.31686994107</v>
      </c>
      <c r="Y23" s="10">
        <f t="shared" si="16"/>
        <v>270130.47703985136</v>
      </c>
      <c r="Z23" s="10">
        <f t="shared" si="16"/>
        <v>218912.17989140013</v>
      </c>
      <c r="AA23" s="10">
        <f t="shared" si="16"/>
        <v>956279.50418543955</v>
      </c>
      <c r="AB23" s="10">
        <f t="shared" si="16"/>
        <v>121947.05558690651</v>
      </c>
      <c r="AC23" s="10">
        <f t="shared" si="16"/>
        <v>2129709.6418256988</v>
      </c>
      <c r="AD23" s="10">
        <f t="shared" si="16"/>
        <v>616194.28153532732</v>
      </c>
      <c r="AE23" s="10">
        <f t="shared" si="16"/>
        <v>96431.322354014716</v>
      </c>
      <c r="AF23" s="278">
        <f t="shared" si="9"/>
        <v>223449.49647047085</v>
      </c>
      <c r="AG23" s="10">
        <f t="shared" si="16"/>
        <v>0</v>
      </c>
      <c r="AH23" s="247">
        <f t="shared" si="16"/>
        <v>0</v>
      </c>
      <c r="AI23" s="10">
        <f t="shared" si="16"/>
        <v>0</v>
      </c>
      <c r="AJ23" s="10">
        <f t="shared" si="16"/>
        <v>0</v>
      </c>
      <c r="AK23" s="10">
        <f t="shared" si="16"/>
        <v>0</v>
      </c>
      <c r="AL23" s="10">
        <f t="shared" si="10"/>
        <v>0</v>
      </c>
      <c r="AM23" s="10">
        <f t="shared" si="10"/>
        <v>0</v>
      </c>
      <c r="AN23" s="10">
        <f t="shared" si="10"/>
        <v>0</v>
      </c>
      <c r="AO23" s="10">
        <f t="shared" si="10"/>
        <v>0</v>
      </c>
      <c r="AP23" s="10">
        <f t="shared" si="10"/>
        <v>0</v>
      </c>
      <c r="AQ23" s="10">
        <f t="shared" si="10"/>
        <v>0</v>
      </c>
      <c r="AR23" s="10">
        <f t="shared" si="10"/>
        <v>0</v>
      </c>
      <c r="AS23" s="10">
        <f t="shared" si="10"/>
        <v>0</v>
      </c>
      <c r="AT23" s="10">
        <f t="shared" si="10"/>
        <v>0</v>
      </c>
      <c r="AU23" s="10">
        <f t="shared" si="10"/>
        <v>0</v>
      </c>
      <c r="AV23" s="10">
        <f t="shared" si="10"/>
        <v>0</v>
      </c>
      <c r="AW23" s="10">
        <f t="shared" si="10"/>
        <v>0</v>
      </c>
      <c r="AX23" s="10">
        <f t="shared" si="10"/>
        <v>0</v>
      </c>
      <c r="AY23" s="10">
        <f t="shared" si="10"/>
        <v>0</v>
      </c>
      <c r="AZ23" s="10">
        <f t="shared" si="10"/>
        <v>0</v>
      </c>
    </row>
    <row r="24" spans="1:52" s="5" customFormat="1" ht="15.75" thickBot="1" x14ac:dyDescent="0.3">
      <c r="A24" s="85">
        <v>288654</v>
      </c>
      <c r="B24" s="11" t="s">
        <v>127</v>
      </c>
      <c r="C24" s="9">
        <f t="shared" si="11"/>
        <v>2.7642434123309259E-2</v>
      </c>
      <c r="D24" s="24">
        <f t="shared" si="12"/>
        <v>17664138.216477849</v>
      </c>
      <c r="E24" s="19">
        <f t="shared" si="14"/>
        <v>1154785.4059032316</v>
      </c>
      <c r="F24" s="11">
        <f t="shared" si="14"/>
        <v>161215.93581389778</v>
      </c>
      <c r="G24" s="27">
        <f t="shared" si="14"/>
        <v>51201.037917028909</v>
      </c>
      <c r="H24" s="11">
        <f t="shared" si="14"/>
        <v>186775.23010420206</v>
      </c>
      <c r="I24" s="27">
        <f t="shared" si="14"/>
        <v>2190321.5882305168</v>
      </c>
      <c r="J24" s="11">
        <f t="shared" si="13"/>
        <v>1758314.5485000941</v>
      </c>
      <c r="K24" s="27">
        <f t="shared" si="14"/>
        <v>1926098.9481154787</v>
      </c>
      <c r="L24" s="11">
        <f t="shared" si="14"/>
        <v>108888.09029912428</v>
      </c>
      <c r="M24" s="11">
        <f t="shared" si="14"/>
        <v>140191.355026712</v>
      </c>
      <c r="N24" s="11">
        <f t="shared" si="14"/>
        <v>92590.604800037778</v>
      </c>
      <c r="O24" s="11">
        <f t="shared" si="15"/>
        <v>263947.80899363692</v>
      </c>
      <c r="P24" s="11">
        <f t="shared" si="15"/>
        <v>819848.71825168503</v>
      </c>
      <c r="Q24" s="11">
        <f t="shared" si="15"/>
        <v>387346.9825027404</v>
      </c>
      <c r="R24" s="11">
        <f t="shared" si="15"/>
        <v>435579.8443086372</v>
      </c>
      <c r="S24" s="11">
        <f t="shared" si="6"/>
        <v>62634.012567315556</v>
      </c>
      <c r="T24" s="11">
        <f t="shared" si="6"/>
        <v>288682.60991973785</v>
      </c>
      <c r="U24" s="11">
        <f t="shared" si="6"/>
        <v>169735.70057733255</v>
      </c>
      <c r="V24" s="11">
        <f t="shared" si="7"/>
        <v>890452.83333963319</v>
      </c>
      <c r="W24" s="11">
        <f t="shared" si="15"/>
        <v>1219535.6181053359</v>
      </c>
      <c r="X24" s="11">
        <f t="shared" si="15"/>
        <v>585280.35613582795</v>
      </c>
      <c r="Y24" s="11">
        <f t="shared" si="16"/>
        <v>278156.5779700749</v>
      </c>
      <c r="Z24" s="11">
        <f t="shared" si="16"/>
        <v>225416.48577319973</v>
      </c>
      <c r="AA24" s="11">
        <f t="shared" si="16"/>
        <v>984692.42486807762</v>
      </c>
      <c r="AB24" s="11">
        <f t="shared" si="16"/>
        <v>125570.33936817234</v>
      </c>
      <c r="AC24" s="11">
        <f t="shared" si="16"/>
        <v>2192987.4501081076</v>
      </c>
      <c r="AD24" s="11">
        <f t="shared" si="16"/>
        <v>634502.60997876886</v>
      </c>
      <c r="AE24" s="11">
        <f t="shared" si="16"/>
        <v>99296.484162225141</v>
      </c>
      <c r="AF24" s="277">
        <f t="shared" si="9"/>
        <v>230088.61483701877</v>
      </c>
      <c r="AG24" s="11">
        <f t="shared" si="16"/>
        <v>0</v>
      </c>
      <c r="AH24" s="248">
        <f t="shared" si="16"/>
        <v>0</v>
      </c>
      <c r="AI24" s="11">
        <f t="shared" si="16"/>
        <v>0</v>
      </c>
      <c r="AJ24" s="11">
        <f t="shared" si="16"/>
        <v>0</v>
      </c>
      <c r="AK24" s="11">
        <f t="shared" si="16"/>
        <v>0</v>
      </c>
      <c r="AL24" s="11">
        <f t="shared" si="10"/>
        <v>0</v>
      </c>
      <c r="AM24" s="11">
        <f t="shared" si="10"/>
        <v>0</v>
      </c>
      <c r="AN24" s="11">
        <f t="shared" si="10"/>
        <v>0</v>
      </c>
      <c r="AO24" s="11">
        <f t="shared" si="10"/>
        <v>0</v>
      </c>
      <c r="AP24" s="11">
        <f t="shared" si="10"/>
        <v>0</v>
      </c>
      <c r="AQ24" s="11">
        <f t="shared" si="10"/>
        <v>0</v>
      </c>
      <c r="AR24" s="11">
        <f t="shared" si="10"/>
        <v>0</v>
      </c>
      <c r="AS24" s="11">
        <f t="shared" si="10"/>
        <v>0</v>
      </c>
      <c r="AT24" s="11">
        <f t="shared" si="10"/>
        <v>0</v>
      </c>
      <c r="AU24" s="11">
        <f t="shared" si="10"/>
        <v>0</v>
      </c>
      <c r="AV24" s="11">
        <f t="shared" si="10"/>
        <v>0</v>
      </c>
      <c r="AW24" s="11">
        <f t="shared" si="10"/>
        <v>0</v>
      </c>
      <c r="AX24" s="11">
        <f t="shared" si="10"/>
        <v>0</v>
      </c>
      <c r="AY24" s="11">
        <f t="shared" si="10"/>
        <v>0</v>
      </c>
      <c r="AZ24" s="11">
        <f t="shared" si="10"/>
        <v>0</v>
      </c>
    </row>
    <row r="25" spans="1:52" s="5" customFormat="1" ht="15.75" thickBot="1" x14ac:dyDescent="0.3">
      <c r="A25" s="84">
        <v>287628</v>
      </c>
      <c r="B25" s="10" t="s">
        <v>26</v>
      </c>
      <c r="C25" s="9">
        <f t="shared" si="11"/>
        <v>2.7544181068057939E-2</v>
      </c>
      <c r="D25" s="25">
        <f t="shared" si="12"/>
        <v>17601352.300432667</v>
      </c>
      <c r="E25" s="20">
        <f t="shared" si="14"/>
        <v>1150680.8037620636</v>
      </c>
      <c r="F25" s="10">
        <f t="shared" si="14"/>
        <v>160642.9052993542</v>
      </c>
      <c r="G25" s="28">
        <f>G$4*$A25/$A$8</f>
        <v>51019.047489378943</v>
      </c>
      <c r="H25" s="10">
        <f t="shared" si="14"/>
        <v>186111.35090596849</v>
      </c>
      <c r="I25" s="28">
        <f t="shared" si="14"/>
        <v>2182536.2467853106</v>
      </c>
      <c r="J25" s="10">
        <f t="shared" si="13"/>
        <v>1752064.7451827622</v>
      </c>
      <c r="K25" s="28">
        <f t="shared" si="14"/>
        <v>1919252.7671487625</v>
      </c>
      <c r="L25" s="10">
        <f t="shared" si="14"/>
        <v>108501.05536925356</v>
      </c>
      <c r="M25" s="10">
        <f t="shared" si="14"/>
        <v>139693.0548810102</v>
      </c>
      <c r="N25" s="10">
        <f t="shared" si="14"/>
        <v>92261.498116864022</v>
      </c>
      <c r="O25" s="10">
        <f t="shared" si="15"/>
        <v>263009.62538271357</v>
      </c>
      <c r="P25" s="10">
        <f t="shared" si="15"/>
        <v>816934.62461388262</v>
      </c>
      <c r="Q25" s="10">
        <f t="shared" si="15"/>
        <v>385970.18535443203</v>
      </c>
      <c r="R25" s="10">
        <f t="shared" si="15"/>
        <v>434031.6069023977</v>
      </c>
      <c r="S25" s="10">
        <f t="shared" si="6"/>
        <v>62411.384448896737</v>
      </c>
      <c r="T25" s="10">
        <f t="shared" si="6"/>
        <v>287656.50822782418</v>
      </c>
      <c r="U25" s="10">
        <f t="shared" si="6"/>
        <v>169132.38716822563</v>
      </c>
      <c r="V25" s="10">
        <f t="shared" si="7"/>
        <v>887287.7824239817</v>
      </c>
      <c r="W25" s="10">
        <f t="shared" si="15"/>
        <v>1215200.8659654865</v>
      </c>
      <c r="X25" s="10">
        <f t="shared" si="15"/>
        <v>583200.01896608376</v>
      </c>
      <c r="Y25" s="10">
        <f t="shared" si="16"/>
        <v>277167.89030596043</v>
      </c>
      <c r="Z25" s="10">
        <f t="shared" si="16"/>
        <v>224615.25899510796</v>
      </c>
      <c r="AA25" s="10">
        <f t="shared" si="16"/>
        <v>981192.40606385306</v>
      </c>
      <c r="AB25" s="10">
        <f t="shared" si="16"/>
        <v>125124.00857701148</v>
      </c>
      <c r="AC25" s="10">
        <f t="shared" si="16"/>
        <v>2185192.6330475057</v>
      </c>
      <c r="AD25" s="10">
        <f t="shared" si="16"/>
        <v>632247.31582785386</v>
      </c>
      <c r="AE25" s="10">
        <f t="shared" si="16"/>
        <v>98943.541910427331</v>
      </c>
      <c r="AF25" s="278">
        <f t="shared" si="9"/>
        <v>229270.78131029551</v>
      </c>
      <c r="AG25" s="10">
        <f t="shared" si="16"/>
        <v>0</v>
      </c>
      <c r="AH25" s="247">
        <f t="shared" si="16"/>
        <v>0</v>
      </c>
      <c r="AI25" s="10">
        <f t="shared" si="16"/>
        <v>0</v>
      </c>
      <c r="AJ25" s="10">
        <f t="shared" si="16"/>
        <v>0</v>
      </c>
      <c r="AK25" s="10">
        <f t="shared" si="16"/>
        <v>0</v>
      </c>
      <c r="AL25" s="10">
        <f t="shared" ref="AL25:AZ29" si="17">AL$4*$A25/$A$8</f>
        <v>0</v>
      </c>
      <c r="AM25" s="10">
        <f t="shared" si="17"/>
        <v>0</v>
      </c>
      <c r="AN25" s="10">
        <f t="shared" si="17"/>
        <v>0</v>
      </c>
      <c r="AO25" s="10">
        <f t="shared" si="17"/>
        <v>0</v>
      </c>
      <c r="AP25" s="10">
        <f t="shared" si="17"/>
        <v>0</v>
      </c>
      <c r="AQ25" s="10">
        <f t="shared" si="17"/>
        <v>0</v>
      </c>
      <c r="AR25" s="10">
        <f t="shared" si="17"/>
        <v>0</v>
      </c>
      <c r="AS25" s="10">
        <f t="shared" si="17"/>
        <v>0</v>
      </c>
      <c r="AT25" s="10">
        <f t="shared" si="17"/>
        <v>0</v>
      </c>
      <c r="AU25" s="10">
        <f t="shared" si="17"/>
        <v>0</v>
      </c>
      <c r="AV25" s="10">
        <f t="shared" si="17"/>
        <v>0</v>
      </c>
      <c r="AW25" s="10">
        <f t="shared" si="17"/>
        <v>0</v>
      </c>
      <c r="AX25" s="10">
        <f t="shared" si="17"/>
        <v>0</v>
      </c>
      <c r="AY25" s="10">
        <f t="shared" si="17"/>
        <v>0</v>
      </c>
      <c r="AZ25" s="10">
        <f t="shared" si="17"/>
        <v>0</v>
      </c>
    </row>
    <row r="26" spans="1:52" s="5" customFormat="1" ht="15.75" thickBot="1" x14ac:dyDescent="0.3">
      <c r="A26" s="85">
        <v>243759</v>
      </c>
      <c r="B26" s="11" t="s">
        <v>128</v>
      </c>
      <c r="C26" s="9">
        <f t="shared" si="11"/>
        <v>2.3343144731975799E-2</v>
      </c>
      <c r="D26" s="24">
        <f t="shared" si="12"/>
        <v>14916795.428126492</v>
      </c>
      <c r="E26" s="19">
        <f t="shared" si="14"/>
        <v>975179.05782551377</v>
      </c>
      <c r="F26" s="11">
        <f t="shared" si="14"/>
        <v>136141.66198306592</v>
      </c>
      <c r="G26" s="27">
        <f t="shared" si="14"/>
        <v>43237.626367959732</v>
      </c>
      <c r="H26" s="11">
        <f t="shared" si="14"/>
        <v>157725.66226336788</v>
      </c>
      <c r="I26" s="27">
        <f t="shared" si="14"/>
        <v>1849655.9896120704</v>
      </c>
      <c r="J26" s="11">
        <f t="shared" si="13"/>
        <v>1484839.9676700633</v>
      </c>
      <c r="K26" s="27">
        <f t="shared" si="14"/>
        <v>1626528.4856391423</v>
      </c>
      <c r="L26" s="11">
        <f t="shared" si="14"/>
        <v>91952.482914576743</v>
      </c>
      <c r="M26" s="11">
        <f t="shared" si="14"/>
        <v>118387.08110733365</v>
      </c>
      <c r="N26" s="11">
        <f t="shared" si="14"/>
        <v>78189.781660577748</v>
      </c>
      <c r="O26" s="11">
        <f t="shared" si="15"/>
        <v>222895.41794840863</v>
      </c>
      <c r="P26" s="11">
        <f t="shared" si="15"/>
        <v>692335.81974375027</v>
      </c>
      <c r="Q26" s="11">
        <f t="shared" si="15"/>
        <v>327102.04295760841</v>
      </c>
      <c r="R26" s="11">
        <f t="shared" si="15"/>
        <v>367833.14026075887</v>
      </c>
      <c r="S26" s="11">
        <f t="shared" si="6"/>
        <v>52892.404987965776</v>
      </c>
      <c r="T26" s="11">
        <f t="shared" si="6"/>
        <v>243783.16015515247</v>
      </c>
      <c r="U26" s="11">
        <f t="shared" si="6"/>
        <v>143336.32874316658</v>
      </c>
      <c r="V26" s="11">
        <f t="shared" si="7"/>
        <v>751958.71944277803</v>
      </c>
      <c r="W26" s="11">
        <f t="shared" si="15"/>
        <v>1029858.5252022787</v>
      </c>
      <c r="X26" s="11">
        <f t="shared" si="15"/>
        <v>494250.39781646297</v>
      </c>
      <c r="Y26" s="11">
        <f t="shared" si="16"/>
        <v>234894.26541606037</v>
      </c>
      <c r="Z26" s="11">
        <f t="shared" si="16"/>
        <v>190356.95731079212</v>
      </c>
      <c r="AA26" s="11">
        <f t="shared" si="16"/>
        <v>831541.01725047198</v>
      </c>
      <c r="AB26" s="11">
        <f t="shared" si="16"/>
        <v>106040.10460290285</v>
      </c>
      <c r="AC26" s="11">
        <f t="shared" si="16"/>
        <v>1851907.2240499081</v>
      </c>
      <c r="AD26" s="11">
        <f t="shared" si="16"/>
        <v>535817.00480788318</v>
      </c>
      <c r="AE26" s="11">
        <f t="shared" si="16"/>
        <v>83852.680658850513</v>
      </c>
      <c r="AF26" s="277">
        <f t="shared" si="9"/>
        <v>194302.41972762151</v>
      </c>
      <c r="AG26" s="11">
        <f t="shared" si="16"/>
        <v>0</v>
      </c>
      <c r="AH26" s="248">
        <f t="shared" si="16"/>
        <v>0</v>
      </c>
      <c r="AI26" s="11">
        <f t="shared" si="16"/>
        <v>0</v>
      </c>
      <c r="AJ26" s="11">
        <f t="shared" si="16"/>
        <v>0</v>
      </c>
      <c r="AK26" s="11">
        <f t="shared" si="16"/>
        <v>0</v>
      </c>
      <c r="AL26" s="11">
        <f t="shared" si="17"/>
        <v>0</v>
      </c>
      <c r="AM26" s="11">
        <f t="shared" si="17"/>
        <v>0</v>
      </c>
      <c r="AN26" s="11">
        <f t="shared" si="17"/>
        <v>0</v>
      </c>
      <c r="AO26" s="11">
        <f t="shared" si="17"/>
        <v>0</v>
      </c>
      <c r="AP26" s="11">
        <f t="shared" si="17"/>
        <v>0</v>
      </c>
      <c r="AQ26" s="11">
        <f t="shared" si="17"/>
        <v>0</v>
      </c>
      <c r="AR26" s="11">
        <f t="shared" si="17"/>
        <v>0</v>
      </c>
      <c r="AS26" s="11">
        <f t="shared" si="17"/>
        <v>0</v>
      </c>
      <c r="AT26" s="11">
        <f t="shared" si="17"/>
        <v>0</v>
      </c>
      <c r="AU26" s="11">
        <f t="shared" si="17"/>
        <v>0</v>
      </c>
      <c r="AV26" s="11">
        <f t="shared" si="17"/>
        <v>0</v>
      </c>
      <c r="AW26" s="11">
        <f t="shared" si="17"/>
        <v>0</v>
      </c>
      <c r="AX26" s="11">
        <f t="shared" si="17"/>
        <v>0</v>
      </c>
      <c r="AY26" s="11">
        <f t="shared" si="17"/>
        <v>0</v>
      </c>
      <c r="AZ26" s="11">
        <f t="shared" si="17"/>
        <v>0</v>
      </c>
    </row>
    <row r="27" spans="1:52" s="5" customFormat="1" ht="15.75" thickBot="1" x14ac:dyDescent="0.3">
      <c r="A27" s="84">
        <v>132423</v>
      </c>
      <c r="B27" s="10" t="s">
        <v>28</v>
      </c>
      <c r="C27" s="9">
        <f t="shared" si="11"/>
        <v>1.2681251789031098E-2</v>
      </c>
      <c r="D27" s="25">
        <f t="shared" si="12"/>
        <v>8103605.6144749308</v>
      </c>
      <c r="E27" s="20">
        <f t="shared" si="14"/>
        <v>529769.71670554939</v>
      </c>
      <c r="F27" s="10">
        <f t="shared" si="14"/>
        <v>73959.473515987251</v>
      </c>
      <c r="G27" s="28">
        <f t="shared" si="14"/>
        <v>23489.004289172222</v>
      </c>
      <c r="H27" s="10">
        <f t="shared" si="14"/>
        <v>85685.063418794642</v>
      </c>
      <c r="I27" s="28">
        <f t="shared" si="14"/>
        <v>1004832.62202585</v>
      </c>
      <c r="J27" s="10">
        <f t="shared" si="13"/>
        <v>806644.93634603347</v>
      </c>
      <c r="K27" s="28">
        <f t="shared" si="14"/>
        <v>883617.76038543042</v>
      </c>
      <c r="L27" s="10">
        <f t="shared" si="14"/>
        <v>49953.534618196645</v>
      </c>
      <c r="M27" s="10">
        <f t="shared" si="14"/>
        <v>64314.230208839239</v>
      </c>
      <c r="N27" s="10">
        <f t="shared" si="14"/>
        <v>42476.895035008703</v>
      </c>
      <c r="O27" s="10">
        <f t="shared" si="15"/>
        <v>121088.78002856148</v>
      </c>
      <c r="P27" s="10">
        <f t="shared" si="15"/>
        <v>376114.0563340293</v>
      </c>
      <c r="Q27" s="10">
        <f t="shared" si="15"/>
        <v>177699.42375286811</v>
      </c>
      <c r="R27" s="10">
        <f t="shared" si="15"/>
        <v>199826.74663397239</v>
      </c>
      <c r="S27" s="10">
        <f t="shared" si="6"/>
        <v>28733.999342471012</v>
      </c>
      <c r="T27" s="10">
        <f t="shared" si="6"/>
        <v>132436.12509579444</v>
      </c>
      <c r="U27" s="10">
        <f t="shared" si="6"/>
        <v>77868.003483589724</v>
      </c>
      <c r="V27" s="10">
        <f t="shared" si="7"/>
        <v>408504.42242038646</v>
      </c>
      <c r="W27" s="10">
        <f t="shared" si="15"/>
        <v>559474.54445932806</v>
      </c>
      <c r="X27" s="10">
        <f t="shared" si="15"/>
        <v>268503.40061310341</v>
      </c>
      <c r="Y27" s="10">
        <f t="shared" si="16"/>
        <v>127607.19936162751</v>
      </c>
      <c r="Z27" s="10">
        <f t="shared" si="16"/>
        <v>103412.13804604969</v>
      </c>
      <c r="AA27" s="10">
        <f t="shared" si="16"/>
        <v>451737.80712654407</v>
      </c>
      <c r="AB27" s="10">
        <f t="shared" si="16"/>
        <v>57606.688457985983</v>
      </c>
      <c r="AC27" s="10">
        <f t="shared" si="16"/>
        <v>1006055.6136608741</v>
      </c>
      <c r="AD27" s="10">
        <f t="shared" si="16"/>
        <v>291084.61729689699</v>
      </c>
      <c r="AE27" s="10">
        <f t="shared" si="16"/>
        <v>45553.286364347419</v>
      </c>
      <c r="AF27" s="278">
        <f t="shared" si="9"/>
        <v>105555.52544763814</v>
      </c>
      <c r="AG27" s="10">
        <f t="shared" si="16"/>
        <v>0</v>
      </c>
      <c r="AH27" s="247">
        <f t="shared" si="16"/>
        <v>0</v>
      </c>
      <c r="AI27" s="10">
        <f t="shared" si="16"/>
        <v>0</v>
      </c>
      <c r="AJ27" s="10">
        <f t="shared" si="16"/>
        <v>0</v>
      </c>
      <c r="AK27" s="10">
        <f t="shared" si="16"/>
        <v>0</v>
      </c>
      <c r="AL27" s="10">
        <f t="shared" si="17"/>
        <v>0</v>
      </c>
      <c r="AM27" s="10">
        <f t="shared" si="17"/>
        <v>0</v>
      </c>
      <c r="AN27" s="10">
        <f t="shared" si="17"/>
        <v>0</v>
      </c>
      <c r="AO27" s="10">
        <f t="shared" si="17"/>
        <v>0</v>
      </c>
      <c r="AP27" s="10">
        <f t="shared" si="17"/>
        <v>0</v>
      </c>
      <c r="AQ27" s="10">
        <f t="shared" si="17"/>
        <v>0</v>
      </c>
      <c r="AR27" s="10">
        <f t="shared" si="17"/>
        <v>0</v>
      </c>
      <c r="AS27" s="10">
        <f t="shared" si="17"/>
        <v>0</v>
      </c>
      <c r="AT27" s="10">
        <f t="shared" si="17"/>
        <v>0</v>
      </c>
      <c r="AU27" s="10">
        <f t="shared" si="17"/>
        <v>0</v>
      </c>
      <c r="AV27" s="10">
        <f t="shared" si="17"/>
        <v>0</v>
      </c>
      <c r="AW27" s="10">
        <f t="shared" si="17"/>
        <v>0</v>
      </c>
      <c r="AX27" s="10">
        <f t="shared" si="17"/>
        <v>0</v>
      </c>
      <c r="AY27" s="10">
        <f t="shared" si="17"/>
        <v>0</v>
      </c>
      <c r="AZ27" s="10">
        <f t="shared" si="17"/>
        <v>0</v>
      </c>
    </row>
    <row r="28" spans="1:52" s="5" customFormat="1" ht="15.75" thickBot="1" x14ac:dyDescent="0.3">
      <c r="A28" s="85">
        <v>275468</v>
      </c>
      <c r="B28" s="11" t="s">
        <v>129</v>
      </c>
      <c r="C28" s="9">
        <f t="shared" si="11"/>
        <v>2.6379700413227451E-2</v>
      </c>
      <c r="D28" s="24">
        <f t="shared" si="12"/>
        <v>16857222.925082352</v>
      </c>
      <c r="E28" s="19">
        <f t="shared" si="14"/>
        <v>1102033.6672741463</v>
      </c>
      <c r="F28" s="11">
        <f t="shared" si="14"/>
        <v>153851.43253439339</v>
      </c>
      <c r="G28" s="27">
        <f t="shared" si="14"/>
        <v>48862.123902416453</v>
      </c>
      <c r="H28" s="11">
        <f t="shared" si="14"/>
        <v>178243.15300097811</v>
      </c>
      <c r="I28" s="27">
        <f t="shared" si="14"/>
        <v>2090265.5333606463</v>
      </c>
      <c r="J28" s="11">
        <f t="shared" si="13"/>
        <v>1677993.0021625333</v>
      </c>
      <c r="K28" s="27">
        <f t="shared" si="14"/>
        <v>1838112.844580275</v>
      </c>
      <c r="L28" s="11">
        <f t="shared" si="14"/>
        <v>103913.97471893397</v>
      </c>
      <c r="M28" s="11">
        <f t="shared" si="14"/>
        <v>133787.27537639631</v>
      </c>
      <c r="N28" s="11">
        <f t="shared" si="14"/>
        <v>88360.974464434257</v>
      </c>
      <c r="O28" s="11">
        <f t="shared" si="15"/>
        <v>251890.41221621449</v>
      </c>
      <c r="P28" s="11">
        <f t="shared" si="15"/>
        <v>782397.21853622398</v>
      </c>
      <c r="Q28" s="11">
        <f t="shared" si="15"/>
        <v>369652.58952262881</v>
      </c>
      <c r="R28" s="11">
        <f t="shared" si="15"/>
        <v>415682.12653215154</v>
      </c>
      <c r="S28" s="11">
        <f t="shared" si="6"/>
        <v>59772.828971340365</v>
      </c>
      <c r="T28" s="11">
        <f t="shared" si="6"/>
        <v>275495.30299032875</v>
      </c>
      <c r="U28" s="11">
        <f t="shared" si="6"/>
        <v>161982.00602325497</v>
      </c>
      <c r="V28" s="11">
        <f t="shared" si="7"/>
        <v>849776.06786811224</v>
      </c>
      <c r="W28" s="11">
        <f t="shared" si="15"/>
        <v>1163826.0257894942</v>
      </c>
      <c r="X28" s="11">
        <f t="shared" si="15"/>
        <v>558544.171028374</v>
      </c>
      <c r="Y28" s="11">
        <f t="shared" si="16"/>
        <v>265450.11058312235</v>
      </c>
      <c r="Z28" s="11">
        <f t="shared" si="16"/>
        <v>215119.23792142767</v>
      </c>
      <c r="AA28" s="11">
        <f t="shared" si="16"/>
        <v>939710.70171748742</v>
      </c>
      <c r="AB28" s="11">
        <f t="shared" si="16"/>
        <v>119834.16216325323</v>
      </c>
      <c r="AC28" s="11">
        <f t="shared" si="16"/>
        <v>2092809.6160329676</v>
      </c>
      <c r="AD28" s="11">
        <f t="shared" si="16"/>
        <v>605517.90366886137</v>
      </c>
      <c r="AE28" s="11">
        <f t="shared" si="16"/>
        <v>94760.522629860789</v>
      </c>
      <c r="AF28" s="277">
        <f t="shared" si="9"/>
        <v>219577.9395120937</v>
      </c>
      <c r="AG28" s="11">
        <f t="shared" si="16"/>
        <v>0</v>
      </c>
      <c r="AH28" s="248">
        <f t="shared" si="16"/>
        <v>0</v>
      </c>
      <c r="AI28" s="11">
        <f t="shared" si="16"/>
        <v>0</v>
      </c>
      <c r="AJ28" s="11">
        <f t="shared" si="16"/>
        <v>0</v>
      </c>
      <c r="AK28" s="11">
        <f t="shared" si="16"/>
        <v>0</v>
      </c>
      <c r="AL28" s="11">
        <f t="shared" si="17"/>
        <v>0</v>
      </c>
      <c r="AM28" s="11">
        <f t="shared" si="17"/>
        <v>0</v>
      </c>
      <c r="AN28" s="11">
        <f t="shared" si="17"/>
        <v>0</v>
      </c>
      <c r="AO28" s="11">
        <f t="shared" si="17"/>
        <v>0</v>
      </c>
      <c r="AP28" s="11">
        <f t="shared" si="17"/>
        <v>0</v>
      </c>
      <c r="AQ28" s="11">
        <f t="shared" si="17"/>
        <v>0</v>
      </c>
      <c r="AR28" s="11">
        <f t="shared" si="17"/>
        <v>0</v>
      </c>
      <c r="AS28" s="11">
        <f t="shared" si="17"/>
        <v>0</v>
      </c>
      <c r="AT28" s="11">
        <f t="shared" si="17"/>
        <v>0</v>
      </c>
      <c r="AU28" s="11">
        <f t="shared" si="17"/>
        <v>0</v>
      </c>
      <c r="AV28" s="11">
        <f t="shared" si="17"/>
        <v>0</v>
      </c>
      <c r="AW28" s="11">
        <f t="shared" si="17"/>
        <v>0</v>
      </c>
      <c r="AX28" s="11">
        <f t="shared" si="17"/>
        <v>0</v>
      </c>
      <c r="AY28" s="11">
        <f t="shared" si="17"/>
        <v>0</v>
      </c>
      <c r="AZ28" s="11">
        <f t="shared" si="17"/>
        <v>0</v>
      </c>
    </row>
    <row r="29" spans="1:52" s="5" customFormat="1" ht="15.75" thickBot="1" x14ac:dyDescent="0.3">
      <c r="A29" s="86">
        <v>249485</v>
      </c>
      <c r="B29" s="12" t="s">
        <v>31</v>
      </c>
      <c r="C29" s="83">
        <f t="shared" si="11"/>
        <v>2.3891484882432989E-2</v>
      </c>
      <c r="D29" s="26">
        <f t="shared" si="12"/>
        <v>15267197.138920566</v>
      </c>
      <c r="E29" s="21">
        <f t="shared" si="14"/>
        <v>998086.41831316298</v>
      </c>
      <c r="F29" s="12">
        <f t="shared" si="14"/>
        <v>139339.68608275059</v>
      </c>
      <c r="G29" s="285">
        <f t="shared" si="14"/>
        <v>44253.296142544212</v>
      </c>
      <c r="H29" s="12">
        <f t="shared" si="14"/>
        <v>161430.70348080003</v>
      </c>
      <c r="I29" s="285">
        <f t="shared" si="14"/>
        <v>1893105.1758842436</v>
      </c>
      <c r="J29" s="12">
        <f>A29*$J$5</f>
        <v>1519719.4742929111</v>
      </c>
      <c r="K29" s="285">
        <f t="shared" si="14"/>
        <v>1664736.314309139</v>
      </c>
      <c r="L29" s="12">
        <f t="shared" si="14"/>
        <v>94112.484872120331</v>
      </c>
      <c r="M29" s="12">
        <f t="shared" si="14"/>
        <v>121168.04273919378</v>
      </c>
      <c r="N29" s="12">
        <f t="shared" si="14"/>
        <v>80026.492058095246</v>
      </c>
      <c r="O29" s="12">
        <f t="shared" si="15"/>
        <v>228131.32375362029</v>
      </c>
      <c r="P29" s="12">
        <f t="shared" si="15"/>
        <v>708599.07527012145</v>
      </c>
      <c r="Q29" s="12">
        <f t="shared" si="15"/>
        <v>334785.80560011708</v>
      </c>
      <c r="R29" s="12">
        <f t="shared" si="15"/>
        <v>376473.69327062974</v>
      </c>
      <c r="S29" s="12">
        <f t="shared" si="6"/>
        <v>54134.869516295359</v>
      </c>
      <c r="T29" s="12">
        <f t="shared" si="6"/>
        <v>249509.72768721654</v>
      </c>
      <c r="U29" s="12">
        <f t="shared" si="6"/>
        <v>146703.35854876708</v>
      </c>
      <c r="V29" s="12">
        <f t="shared" si="7"/>
        <v>769622.54160946456</v>
      </c>
      <c r="W29" s="12">
        <f t="shared" si="15"/>
        <v>1054050.3290548883</v>
      </c>
      <c r="X29" s="12">
        <f t="shared" si="15"/>
        <v>505860.54463318386</v>
      </c>
      <c r="Y29" s="12">
        <f t="shared" si="16"/>
        <v>240412.02912436391</v>
      </c>
      <c r="Z29" s="12">
        <f t="shared" si="16"/>
        <v>194828.52118150704</v>
      </c>
      <c r="AA29" s="12">
        <f t="shared" si="16"/>
        <v>851074.26059646625</v>
      </c>
      <c r="AB29" s="12">
        <f t="shared" si="16"/>
        <v>108531.03063622356</v>
      </c>
      <c r="AC29" s="12">
        <f t="shared" si="16"/>
        <v>1895409.2927526424</v>
      </c>
      <c r="AD29" s="12">
        <f t="shared" si="16"/>
        <v>548403.56846104038</v>
      </c>
      <c r="AE29" s="12">
        <f t="shared" si="16"/>
        <v>85822.414902314675</v>
      </c>
      <c r="AF29" s="279">
        <f t="shared" si="9"/>
        <v>198866.66414674188</v>
      </c>
      <c r="AG29" s="12">
        <f t="shared" si="16"/>
        <v>0</v>
      </c>
      <c r="AH29" s="249">
        <f t="shared" si="16"/>
        <v>0</v>
      </c>
      <c r="AI29" s="12">
        <f t="shared" si="16"/>
        <v>0</v>
      </c>
      <c r="AJ29" s="12">
        <f t="shared" si="16"/>
        <v>0</v>
      </c>
      <c r="AK29" s="12">
        <f t="shared" si="16"/>
        <v>0</v>
      </c>
      <c r="AL29" s="12">
        <f t="shared" si="17"/>
        <v>0</v>
      </c>
      <c r="AM29" s="12">
        <f t="shared" si="17"/>
        <v>0</v>
      </c>
      <c r="AN29" s="12">
        <f t="shared" si="17"/>
        <v>0</v>
      </c>
      <c r="AO29" s="12">
        <f t="shared" si="17"/>
        <v>0</v>
      </c>
      <c r="AP29" s="12">
        <f t="shared" si="17"/>
        <v>0</v>
      </c>
      <c r="AQ29" s="12">
        <f t="shared" si="17"/>
        <v>0</v>
      </c>
      <c r="AR29" s="12">
        <f t="shared" si="17"/>
        <v>0</v>
      </c>
      <c r="AS29" s="12">
        <f t="shared" si="17"/>
        <v>0</v>
      </c>
      <c r="AT29" s="12">
        <f t="shared" si="17"/>
        <v>0</v>
      </c>
      <c r="AU29" s="12">
        <f t="shared" si="17"/>
        <v>0</v>
      </c>
      <c r="AV29" s="12">
        <f t="shared" si="17"/>
        <v>0</v>
      </c>
      <c r="AW29" s="12">
        <f t="shared" si="17"/>
        <v>0</v>
      </c>
      <c r="AX29" s="12">
        <f t="shared" si="17"/>
        <v>0</v>
      </c>
      <c r="AY29" s="12">
        <f t="shared" si="17"/>
        <v>0</v>
      </c>
      <c r="AZ29" s="12">
        <f t="shared" si="17"/>
        <v>0</v>
      </c>
    </row>
    <row r="30" spans="1:52" s="318" customFormat="1" ht="12.75" x14ac:dyDescent="0.2">
      <c r="A30" s="317"/>
      <c r="B30" s="318" t="s">
        <v>73</v>
      </c>
      <c r="D30" s="319"/>
      <c r="E30" s="92"/>
      <c r="F30" s="92"/>
      <c r="G30" s="92"/>
      <c r="H30" s="92" t="s">
        <v>379</v>
      </c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 t="s">
        <v>382</v>
      </c>
      <c r="X30" s="92"/>
      <c r="Y30" s="92"/>
      <c r="Z30" s="92"/>
      <c r="AA30" s="92"/>
      <c r="AB30" s="92"/>
      <c r="AC30" s="92"/>
      <c r="AD30" s="92"/>
      <c r="AE30" s="92"/>
      <c r="AF30" s="318" t="s">
        <v>384</v>
      </c>
      <c r="AK30" s="320"/>
      <c r="AM30" s="320"/>
      <c r="AN30" s="320"/>
    </row>
    <row r="31" spans="1:52" s="92" customFormat="1" ht="12.75" x14ac:dyDescent="0.2">
      <c r="A31" s="317"/>
      <c r="B31" s="92" t="s">
        <v>40</v>
      </c>
      <c r="D31" s="272"/>
      <c r="E31" s="92" t="s">
        <v>70</v>
      </c>
      <c r="F31" s="92" t="s">
        <v>70</v>
      </c>
      <c r="G31" s="92" t="s">
        <v>70</v>
      </c>
      <c r="H31" s="92" t="s">
        <v>70</v>
      </c>
      <c r="I31" s="92" t="s">
        <v>70</v>
      </c>
      <c r="J31" s="92" t="s">
        <v>70</v>
      </c>
      <c r="K31" s="92" t="s">
        <v>70</v>
      </c>
      <c r="L31" s="92" t="s">
        <v>403</v>
      </c>
      <c r="M31" s="92" t="s">
        <v>70</v>
      </c>
      <c r="N31" s="92" t="s">
        <v>70</v>
      </c>
      <c r="O31" s="92" t="s">
        <v>70</v>
      </c>
      <c r="P31" s="92" t="s">
        <v>70</v>
      </c>
      <c r="Q31" s="92" t="s">
        <v>70</v>
      </c>
      <c r="R31" s="92" t="s">
        <v>70</v>
      </c>
      <c r="S31" s="92" t="s">
        <v>70</v>
      </c>
      <c r="T31" s="92" t="s">
        <v>70</v>
      </c>
      <c r="U31" s="92" t="s">
        <v>70</v>
      </c>
      <c r="V31" s="92" t="s">
        <v>70</v>
      </c>
      <c r="W31" s="92" t="s">
        <v>70</v>
      </c>
      <c r="X31" s="92" t="s">
        <v>70</v>
      </c>
      <c r="Y31" s="92" t="s">
        <v>70</v>
      </c>
      <c r="Z31" s="92" t="s">
        <v>70</v>
      </c>
      <c r="AA31" s="92" t="s">
        <v>70</v>
      </c>
      <c r="AB31" s="92" t="s">
        <v>70</v>
      </c>
      <c r="AC31" s="92" t="s">
        <v>70</v>
      </c>
      <c r="AD31" s="92" t="s">
        <v>70</v>
      </c>
      <c r="AE31" s="92" t="s">
        <v>70</v>
      </c>
      <c r="AF31" s="92" t="s">
        <v>70</v>
      </c>
      <c r="AK31" s="100"/>
      <c r="AM31" s="100"/>
      <c r="AN31" s="100"/>
    </row>
    <row r="32" spans="1:52" s="92" customFormat="1" ht="12.75" x14ac:dyDescent="0.2">
      <c r="A32" s="317"/>
      <c r="B32" s="92" t="s">
        <v>41</v>
      </c>
      <c r="D32" s="272"/>
      <c r="E32" s="92" t="s">
        <v>71</v>
      </c>
      <c r="F32" s="92" t="s">
        <v>71</v>
      </c>
      <c r="G32" s="92" t="s">
        <v>71</v>
      </c>
      <c r="H32" s="92" t="s">
        <v>71</v>
      </c>
      <c r="I32" s="92" t="s">
        <v>71</v>
      </c>
      <c r="J32" s="92" t="s">
        <v>71</v>
      </c>
      <c r="K32" s="92" t="s">
        <v>71</v>
      </c>
      <c r="L32" s="92" t="s">
        <v>71</v>
      </c>
      <c r="M32" s="92" t="s">
        <v>71</v>
      </c>
      <c r="N32" s="92" t="s">
        <v>71</v>
      </c>
      <c r="O32" s="92" t="s">
        <v>71</v>
      </c>
      <c r="P32" s="92" t="s">
        <v>71</v>
      </c>
      <c r="Q32" s="92" t="s">
        <v>71</v>
      </c>
      <c r="R32" s="92" t="s">
        <v>71</v>
      </c>
      <c r="S32" s="92" t="s">
        <v>71</v>
      </c>
      <c r="T32" s="92" t="s">
        <v>71</v>
      </c>
      <c r="U32" s="92" t="s">
        <v>71</v>
      </c>
      <c r="V32" s="92" t="s">
        <v>71</v>
      </c>
      <c r="W32" s="92" t="s">
        <v>71</v>
      </c>
      <c r="X32" s="92" t="s">
        <v>71</v>
      </c>
      <c r="Y32" s="92" t="s">
        <v>71</v>
      </c>
      <c r="Z32" s="92" t="s">
        <v>71</v>
      </c>
      <c r="AA32" s="92" t="s">
        <v>71</v>
      </c>
      <c r="AB32" s="92" t="s">
        <v>71</v>
      </c>
      <c r="AC32" s="92" t="s">
        <v>71</v>
      </c>
      <c r="AD32" s="92" t="s">
        <v>71</v>
      </c>
      <c r="AE32" s="92" t="s">
        <v>71</v>
      </c>
      <c r="AF32" s="92" t="s">
        <v>71</v>
      </c>
      <c r="AK32" s="100"/>
      <c r="AM32" s="100"/>
      <c r="AN32" s="100"/>
    </row>
    <row r="33" spans="1:40" s="318" customFormat="1" ht="14.25" customHeight="1" x14ac:dyDescent="0.2">
      <c r="B33" s="92" t="s">
        <v>50</v>
      </c>
      <c r="D33" s="319"/>
      <c r="E33" s="320" t="s">
        <v>163</v>
      </c>
      <c r="F33" s="320" t="s">
        <v>163</v>
      </c>
      <c r="G33" s="320" t="s">
        <v>163</v>
      </c>
      <c r="H33" s="320" t="s">
        <v>163</v>
      </c>
      <c r="I33" s="320" t="s">
        <v>163</v>
      </c>
      <c r="J33" s="318" t="s">
        <v>163</v>
      </c>
      <c r="K33" s="318" t="s">
        <v>163</v>
      </c>
      <c r="L33" s="318" t="s">
        <v>163</v>
      </c>
      <c r="M33" s="318" t="s">
        <v>163</v>
      </c>
      <c r="N33" s="318" t="s">
        <v>163</v>
      </c>
      <c r="O33" s="318" t="s">
        <v>163</v>
      </c>
      <c r="P33" s="318" t="s">
        <v>163</v>
      </c>
      <c r="Q33" s="318" t="s">
        <v>163</v>
      </c>
      <c r="R33" s="318" t="s">
        <v>163</v>
      </c>
      <c r="S33" s="318" t="s">
        <v>163</v>
      </c>
      <c r="T33" s="318" t="s">
        <v>163</v>
      </c>
      <c r="U33" s="318" t="s">
        <v>163</v>
      </c>
      <c r="V33" s="92"/>
      <c r="W33" s="318" t="s">
        <v>163</v>
      </c>
      <c r="X33" s="318" t="s">
        <v>163</v>
      </c>
      <c r="Y33" s="318" t="s">
        <v>163</v>
      </c>
      <c r="Z33" s="318" t="s">
        <v>163</v>
      </c>
      <c r="AA33" s="318" t="s">
        <v>163</v>
      </c>
      <c r="AB33" s="318" t="s">
        <v>163</v>
      </c>
      <c r="AC33" s="318" t="s">
        <v>163</v>
      </c>
      <c r="AD33" s="318" t="s">
        <v>163</v>
      </c>
      <c r="AE33" s="318" t="s">
        <v>163</v>
      </c>
      <c r="AK33" s="320"/>
      <c r="AM33" s="320"/>
      <c r="AN33" s="320"/>
    </row>
    <row r="34" spans="1:40" s="318" customFormat="1" ht="12.75" hidden="1" outlineLevel="1" x14ac:dyDescent="0.2">
      <c r="B34" s="321" t="s">
        <v>73</v>
      </c>
      <c r="D34" s="319"/>
      <c r="H34" s="330" t="s">
        <v>293</v>
      </c>
      <c r="J34" s="330" t="s">
        <v>293</v>
      </c>
      <c r="W34" s="330" t="s">
        <v>293</v>
      </c>
      <c r="AF34" s="330" t="s">
        <v>293</v>
      </c>
      <c r="AK34" s="320"/>
      <c r="AM34" s="320"/>
      <c r="AN34" s="320"/>
    </row>
    <row r="35" spans="1:40" s="318" customFormat="1" ht="12.75" hidden="1" outlineLevel="1" x14ac:dyDescent="0.2">
      <c r="A35" s="268" t="s">
        <v>158</v>
      </c>
      <c r="B35" s="322" t="s">
        <v>282</v>
      </c>
      <c r="C35" s="323"/>
      <c r="D35" s="324"/>
      <c r="E35" s="268" t="s">
        <v>287</v>
      </c>
      <c r="F35" s="268" t="s">
        <v>287</v>
      </c>
      <c r="G35" s="268" t="s">
        <v>287</v>
      </c>
      <c r="H35" s="268" t="s">
        <v>287</v>
      </c>
      <c r="I35" s="268" t="s">
        <v>287</v>
      </c>
      <c r="J35" s="268" t="s">
        <v>287</v>
      </c>
      <c r="K35" s="268" t="s">
        <v>287</v>
      </c>
      <c r="L35" s="268" t="s">
        <v>287</v>
      </c>
      <c r="M35" s="268" t="s">
        <v>287</v>
      </c>
      <c r="N35" s="268" t="s">
        <v>287</v>
      </c>
      <c r="O35" s="268" t="s">
        <v>287</v>
      </c>
      <c r="P35" s="268" t="s">
        <v>287</v>
      </c>
      <c r="Q35" s="268" t="s">
        <v>287</v>
      </c>
      <c r="R35" s="268" t="s">
        <v>287</v>
      </c>
      <c r="S35" s="268" t="s">
        <v>287</v>
      </c>
      <c r="T35" s="268" t="s">
        <v>287</v>
      </c>
      <c r="U35" s="268" t="s">
        <v>287</v>
      </c>
      <c r="V35" s="268" t="s">
        <v>287</v>
      </c>
      <c r="W35" s="268" t="s">
        <v>287</v>
      </c>
      <c r="X35" s="268" t="s">
        <v>287</v>
      </c>
      <c r="Y35" s="268" t="s">
        <v>287</v>
      </c>
      <c r="Z35" s="268" t="s">
        <v>287</v>
      </c>
      <c r="AA35" s="268" t="s">
        <v>287</v>
      </c>
      <c r="AB35" s="268" t="s">
        <v>287</v>
      </c>
      <c r="AC35" s="268" t="s">
        <v>287</v>
      </c>
      <c r="AD35" s="268" t="s">
        <v>287</v>
      </c>
      <c r="AE35" s="268" t="s">
        <v>287</v>
      </c>
      <c r="AF35" s="268" t="s">
        <v>287</v>
      </c>
      <c r="AG35" s="100"/>
      <c r="AI35" s="100"/>
      <c r="AJ35" s="100"/>
      <c r="AK35" s="100"/>
      <c r="AM35" s="320"/>
      <c r="AN35" s="320"/>
    </row>
    <row r="36" spans="1:40" s="318" customFormat="1" ht="12.75" hidden="1" outlineLevel="1" x14ac:dyDescent="0.2">
      <c r="A36" s="323"/>
      <c r="B36" s="325" t="s">
        <v>283</v>
      </c>
      <c r="C36" s="323"/>
      <c r="D36" s="324"/>
      <c r="E36" s="326"/>
      <c r="F36" s="326"/>
      <c r="G36" s="320"/>
      <c r="H36" s="320"/>
      <c r="I36" s="320"/>
      <c r="K36" s="320"/>
      <c r="L36" s="320"/>
      <c r="M36" s="320"/>
      <c r="N36" s="320"/>
      <c r="O36" s="320"/>
      <c r="P36" s="320"/>
      <c r="Q36" s="320"/>
      <c r="R36" s="320"/>
      <c r="S36" s="320"/>
      <c r="T36" s="320"/>
      <c r="U36" s="320"/>
      <c r="V36" s="320"/>
      <c r="W36" s="320"/>
      <c r="X36" s="320"/>
      <c r="Y36" s="320"/>
      <c r="Z36" s="320"/>
      <c r="AA36" s="320"/>
      <c r="AB36" s="320"/>
      <c r="AC36" s="320"/>
      <c r="AD36" s="320"/>
      <c r="AE36" s="320"/>
      <c r="AF36" s="320"/>
      <c r="AG36" s="327"/>
      <c r="AH36" s="327"/>
      <c r="AI36" s="327"/>
      <c r="AJ36" s="327"/>
      <c r="AK36" s="328"/>
      <c r="AL36" s="327"/>
      <c r="AM36" s="328"/>
      <c r="AN36" s="328"/>
    </row>
    <row r="37" spans="1:40" s="318" customFormat="1" ht="12.75" hidden="1" outlineLevel="1" x14ac:dyDescent="0.2">
      <c r="A37" s="323" t="s">
        <v>286</v>
      </c>
      <c r="B37" s="323" t="s">
        <v>73</v>
      </c>
      <c r="C37" s="323"/>
      <c r="D37" s="322"/>
      <c r="E37" s="323"/>
      <c r="F37" s="323"/>
      <c r="H37" s="318" t="s">
        <v>286</v>
      </c>
      <c r="I37" s="318" t="s">
        <v>286</v>
      </c>
      <c r="J37" s="320" t="s">
        <v>289</v>
      </c>
      <c r="W37" s="318" t="s">
        <v>286</v>
      </c>
      <c r="AF37" s="318" t="s">
        <v>286</v>
      </c>
      <c r="AK37" s="320"/>
      <c r="AM37" s="320"/>
      <c r="AN37" s="320"/>
    </row>
    <row r="38" spans="1:40" s="318" customFormat="1" ht="12.75" hidden="1" outlineLevel="1" x14ac:dyDescent="0.2">
      <c r="A38" s="322"/>
      <c r="B38" s="323" t="s">
        <v>288</v>
      </c>
      <c r="C38" s="323"/>
      <c r="D38" s="323"/>
      <c r="E38" s="329" t="s">
        <v>170</v>
      </c>
      <c r="F38" s="329" t="s">
        <v>170</v>
      </c>
      <c r="G38" s="332" t="s">
        <v>170</v>
      </c>
      <c r="H38" s="332" t="s">
        <v>170</v>
      </c>
      <c r="I38" s="332" t="s">
        <v>170</v>
      </c>
      <c r="J38" s="332" t="s">
        <v>170</v>
      </c>
      <c r="K38" s="332" t="s">
        <v>170</v>
      </c>
      <c r="L38" s="332" t="s">
        <v>170</v>
      </c>
      <c r="M38" s="332" t="s">
        <v>170</v>
      </c>
      <c r="N38" s="332" t="s">
        <v>170</v>
      </c>
      <c r="O38" s="332" t="s">
        <v>170</v>
      </c>
      <c r="P38" s="332" t="s">
        <v>170</v>
      </c>
      <c r="Q38" s="332" t="s">
        <v>170</v>
      </c>
      <c r="R38" s="332" t="s">
        <v>170</v>
      </c>
      <c r="S38" s="332" t="s">
        <v>170</v>
      </c>
      <c r="T38" s="332" t="s">
        <v>170</v>
      </c>
      <c r="U38" s="332" t="s">
        <v>170</v>
      </c>
      <c r="V38" s="332" t="s">
        <v>170</v>
      </c>
      <c r="W38" s="332" t="s">
        <v>170</v>
      </c>
      <c r="X38" s="332" t="s">
        <v>170</v>
      </c>
      <c r="Y38" s="332" t="s">
        <v>170</v>
      </c>
      <c r="Z38" s="332" t="s">
        <v>170</v>
      </c>
      <c r="AA38" s="332" t="s">
        <v>170</v>
      </c>
      <c r="AB38" s="332" t="s">
        <v>170</v>
      </c>
      <c r="AC38" s="332" t="s">
        <v>170</v>
      </c>
      <c r="AD38" s="332" t="s">
        <v>170</v>
      </c>
      <c r="AE38" s="332" t="s">
        <v>170</v>
      </c>
      <c r="AF38" s="332" t="s">
        <v>170</v>
      </c>
      <c r="AK38" s="320"/>
      <c r="AM38" s="320"/>
      <c r="AN38" s="320"/>
    </row>
    <row r="39" spans="1:40" s="318" customFormat="1" ht="12.75" hidden="1" outlineLevel="1" x14ac:dyDescent="0.2">
      <c r="A39" s="322"/>
      <c r="B39" s="323"/>
      <c r="C39" s="323"/>
      <c r="D39" s="324"/>
      <c r="E39" s="323"/>
      <c r="F39" s="323"/>
      <c r="AK39" s="320"/>
      <c r="AM39" s="320"/>
    </row>
    <row r="40" spans="1:40" s="318" customFormat="1" ht="12.75" hidden="1" outlineLevel="1" x14ac:dyDescent="0.2">
      <c r="A40" s="322"/>
      <c r="B40" s="323"/>
      <c r="C40" s="323"/>
      <c r="D40" s="324"/>
      <c r="E40" s="323"/>
      <c r="F40" s="323"/>
      <c r="J40" s="336"/>
      <c r="R40" s="331"/>
      <c r="U40" s="331"/>
      <c r="X40" s="288"/>
      <c r="AE40" s="331"/>
      <c r="AI40" s="320"/>
      <c r="AJ40" s="320"/>
      <c r="AK40" s="320"/>
      <c r="AM40" s="320"/>
    </row>
    <row r="41" spans="1:40" s="318" customFormat="1" ht="12.75" hidden="1" outlineLevel="1" x14ac:dyDescent="0.2">
      <c r="A41" s="322"/>
      <c r="B41" s="323"/>
      <c r="C41" s="323"/>
      <c r="D41" s="323"/>
      <c r="E41" s="323"/>
      <c r="F41" s="323"/>
      <c r="AF41" s="320"/>
      <c r="AJ41" s="320"/>
      <c r="AK41" s="320"/>
      <c r="AL41" s="320"/>
      <c r="AM41" s="320"/>
    </row>
    <row r="42" spans="1:40" s="318" customFormat="1" ht="12.75" hidden="1" outlineLevel="1" x14ac:dyDescent="0.2">
      <c r="A42" s="322"/>
      <c r="B42" s="323"/>
      <c r="C42" s="323"/>
      <c r="D42" s="323"/>
      <c r="E42" s="323"/>
      <c r="F42" s="323"/>
    </row>
    <row r="43" spans="1:40" s="318" customFormat="1" ht="12.75" hidden="1" outlineLevel="1" x14ac:dyDescent="0.2">
      <c r="A43" s="322"/>
      <c r="B43" s="323"/>
      <c r="C43" s="323"/>
      <c r="D43" s="324"/>
      <c r="E43" s="323"/>
      <c r="F43" s="323"/>
    </row>
    <row r="44" spans="1:40" s="318" customFormat="1" ht="12.75" hidden="1" outlineLevel="1" x14ac:dyDescent="0.2">
      <c r="A44" s="322"/>
      <c r="B44" s="323"/>
      <c r="C44" s="323"/>
      <c r="D44" s="324"/>
      <c r="E44" s="323"/>
      <c r="F44" s="323"/>
    </row>
    <row r="45" spans="1:40" s="318" customFormat="1" ht="16.5" customHeight="1" collapsed="1" x14ac:dyDescent="0.2">
      <c r="A45" s="322"/>
      <c r="B45" s="323"/>
      <c r="C45" s="323"/>
      <c r="D45" s="324"/>
      <c r="E45" s="323"/>
      <c r="F45" s="323"/>
    </row>
    <row r="46" spans="1:40" s="318" customFormat="1" ht="12.75" x14ac:dyDescent="0.2">
      <c r="A46" s="322"/>
      <c r="B46" s="323"/>
      <c r="C46" s="323"/>
      <c r="D46" s="324"/>
      <c r="E46" s="323"/>
      <c r="F46" s="323"/>
    </row>
    <row r="47" spans="1:40" s="318" customFormat="1" ht="12.75" x14ac:dyDescent="0.2">
      <c r="A47" s="322"/>
      <c r="B47" s="323"/>
      <c r="C47" s="323"/>
      <c r="D47" s="323"/>
      <c r="E47" s="323"/>
      <c r="F47" s="323"/>
    </row>
    <row r="48" spans="1:40" s="318" customFormat="1" ht="12.75" x14ac:dyDescent="0.2">
      <c r="A48" s="322"/>
      <c r="B48" s="323"/>
      <c r="C48" s="323"/>
      <c r="D48" s="323"/>
      <c r="E48" s="323"/>
      <c r="F48" s="323"/>
    </row>
    <row r="49" spans="1:6" s="318" customFormat="1" ht="12.75" x14ac:dyDescent="0.2">
      <c r="A49" s="322"/>
      <c r="B49" s="323"/>
      <c r="C49" s="323"/>
      <c r="D49" s="324"/>
      <c r="E49" s="323"/>
      <c r="F49" s="323"/>
    </row>
    <row r="50" spans="1:6" s="318" customFormat="1" ht="12.75" x14ac:dyDescent="0.2">
      <c r="A50" s="322"/>
      <c r="B50" s="323"/>
      <c r="C50" s="323"/>
      <c r="D50" s="324"/>
      <c r="E50" s="323"/>
      <c r="F50" s="323"/>
    </row>
    <row r="51" spans="1:6" s="318" customFormat="1" ht="12.75" x14ac:dyDescent="0.2">
      <c r="A51" s="322"/>
      <c r="B51" s="323"/>
      <c r="C51" s="323"/>
      <c r="D51" s="324"/>
      <c r="E51" s="323"/>
      <c r="F51" s="323"/>
    </row>
    <row r="52" spans="1:6" s="318" customFormat="1" ht="12.75" x14ac:dyDescent="0.2">
      <c r="A52" s="317"/>
      <c r="D52" s="319"/>
    </row>
    <row r="53" spans="1:6" s="318" customFormat="1" ht="12.75" x14ac:dyDescent="0.2">
      <c r="A53" s="317"/>
      <c r="D53" s="319"/>
    </row>
    <row r="54" spans="1:6" s="318" customFormat="1" ht="12.75" x14ac:dyDescent="0.2">
      <c r="A54" s="317"/>
      <c r="D54" s="319"/>
    </row>
    <row r="55" spans="1:6" s="318" customFormat="1" ht="12.75" x14ac:dyDescent="0.2">
      <c r="A55" s="317"/>
      <c r="D55" s="319"/>
    </row>
    <row r="56" spans="1:6" s="318" customFormat="1" ht="12.75" x14ac:dyDescent="0.2">
      <c r="A56" s="317"/>
      <c r="D56" s="319"/>
    </row>
    <row r="57" spans="1:6" s="318" customFormat="1" ht="12.75" x14ac:dyDescent="0.2">
      <c r="A57" s="317"/>
      <c r="D57" s="319"/>
    </row>
    <row r="58" spans="1:6" s="318" customFormat="1" ht="12.75" x14ac:dyDescent="0.2">
      <c r="A58" s="317"/>
      <c r="D58" s="319"/>
    </row>
    <row r="59" spans="1:6" s="318" customFormat="1" ht="12.75" x14ac:dyDescent="0.2">
      <c r="A59" s="317"/>
      <c r="D59" s="319"/>
    </row>
    <row r="60" spans="1:6" s="318" customFormat="1" ht="12.75" x14ac:dyDescent="0.2">
      <c r="A60" s="317"/>
      <c r="D60" s="319"/>
    </row>
    <row r="61" spans="1:6" s="318" customFormat="1" ht="12.75" x14ac:dyDescent="0.2">
      <c r="A61" s="317"/>
      <c r="D61" s="319"/>
    </row>
    <row r="62" spans="1:6" s="318" customFormat="1" ht="12.75" x14ac:dyDescent="0.2">
      <c r="A62" s="317"/>
      <c r="D62" s="319"/>
    </row>
    <row r="63" spans="1:6" s="318" customFormat="1" ht="12.75" x14ac:dyDescent="0.2">
      <c r="A63" s="317"/>
      <c r="D63" s="319"/>
    </row>
    <row r="64" spans="1:6" s="318" customFormat="1" ht="12.75" x14ac:dyDescent="0.2">
      <c r="A64" s="317"/>
      <c r="D64" s="319"/>
    </row>
    <row r="65" spans="1:4" s="318" customFormat="1" ht="12.75" x14ac:dyDescent="0.2">
      <c r="A65" s="317"/>
      <c r="D65" s="319"/>
    </row>
    <row r="66" spans="1:4" s="318" customFormat="1" ht="12.75" x14ac:dyDescent="0.2">
      <c r="A66" s="317"/>
      <c r="D66" s="319"/>
    </row>
    <row r="67" spans="1:4" s="318" customFormat="1" ht="12.75" x14ac:dyDescent="0.2">
      <c r="A67" s="317"/>
      <c r="D67" s="319"/>
    </row>
    <row r="68" spans="1:4" s="318" customFormat="1" ht="12.75" x14ac:dyDescent="0.2">
      <c r="A68" s="317"/>
      <c r="D68" s="319"/>
    </row>
    <row r="69" spans="1:4" s="318" customFormat="1" ht="12.75" x14ac:dyDescent="0.2">
      <c r="A69" s="317"/>
      <c r="D69" s="319"/>
    </row>
    <row r="70" spans="1:4" s="318" customFormat="1" ht="12.75" x14ac:dyDescent="0.2">
      <c r="A70" s="317"/>
      <c r="D70" s="319"/>
    </row>
    <row r="71" spans="1:4" s="318" customFormat="1" ht="12.75" x14ac:dyDescent="0.2">
      <c r="A71" s="317"/>
      <c r="D71" s="319"/>
    </row>
    <row r="72" spans="1:4" s="318" customFormat="1" ht="12.75" x14ac:dyDescent="0.2">
      <c r="A72" s="317"/>
      <c r="D72" s="319"/>
    </row>
    <row r="73" spans="1:4" s="318" customFormat="1" ht="12.75" x14ac:dyDescent="0.2">
      <c r="A73" s="317"/>
      <c r="D73" s="319"/>
    </row>
    <row r="74" spans="1:4" s="318" customFormat="1" ht="12.75" x14ac:dyDescent="0.2">
      <c r="A74" s="317"/>
      <c r="D74" s="319"/>
    </row>
    <row r="75" spans="1:4" s="5" customFormat="1" x14ac:dyDescent="0.25">
      <c r="A75" s="8"/>
      <c r="D75" s="6"/>
    </row>
    <row r="76" spans="1:4" s="5" customFormat="1" x14ac:dyDescent="0.25">
      <c r="A76" s="8"/>
      <c r="D76" s="6"/>
    </row>
    <row r="77" spans="1:4" s="5" customFormat="1" x14ac:dyDescent="0.25">
      <c r="A77" s="8"/>
      <c r="D77" s="6"/>
    </row>
    <row r="78" spans="1:4" s="5" customFormat="1" x14ac:dyDescent="0.25">
      <c r="A78" s="8"/>
      <c r="D78" s="6"/>
    </row>
    <row r="79" spans="1:4" s="5" customFormat="1" x14ac:dyDescent="0.25">
      <c r="A79" s="8"/>
      <c r="D79" s="6"/>
    </row>
    <row r="80" spans="1:4" s="5" customFormat="1" x14ac:dyDescent="0.25">
      <c r="A80" s="8"/>
      <c r="D80" s="6"/>
    </row>
    <row r="81" spans="1:4" s="5" customFormat="1" x14ac:dyDescent="0.25">
      <c r="A81" s="8"/>
      <c r="D81" s="6"/>
    </row>
    <row r="82" spans="1:4" s="5" customFormat="1" x14ac:dyDescent="0.25">
      <c r="A82" s="8"/>
      <c r="D82" s="6"/>
    </row>
    <row r="83" spans="1:4" s="5" customFormat="1" x14ac:dyDescent="0.25">
      <c r="A83" s="8"/>
      <c r="D83" s="6"/>
    </row>
    <row r="84" spans="1:4" s="5" customFormat="1" x14ac:dyDescent="0.25">
      <c r="A84" s="8"/>
      <c r="D84" s="6"/>
    </row>
    <row r="85" spans="1:4" s="5" customFormat="1" x14ac:dyDescent="0.25">
      <c r="A85" s="8"/>
      <c r="D85" s="6"/>
    </row>
    <row r="86" spans="1:4" s="5" customFormat="1" x14ac:dyDescent="0.25">
      <c r="A86" s="8"/>
      <c r="D86" s="6"/>
    </row>
    <row r="87" spans="1:4" s="5" customFormat="1" x14ac:dyDescent="0.25">
      <c r="A87" s="8"/>
      <c r="D87" s="6"/>
    </row>
    <row r="88" spans="1:4" s="5" customFormat="1" x14ac:dyDescent="0.25">
      <c r="A88" s="8"/>
      <c r="D88" s="6"/>
    </row>
    <row r="89" spans="1:4" s="5" customFormat="1" x14ac:dyDescent="0.25">
      <c r="A89" s="8"/>
      <c r="D89" s="6"/>
    </row>
    <row r="90" spans="1:4" s="5" customFormat="1" x14ac:dyDescent="0.25">
      <c r="A90" s="8"/>
      <c r="D90" s="6"/>
    </row>
    <row r="91" spans="1:4" s="5" customFormat="1" x14ac:dyDescent="0.25">
      <c r="A91" s="8"/>
      <c r="D91" s="6"/>
    </row>
    <row r="92" spans="1:4" s="5" customFormat="1" x14ac:dyDescent="0.25">
      <c r="A92" s="8"/>
      <c r="D92" s="6"/>
    </row>
    <row r="93" spans="1:4" s="5" customFormat="1" x14ac:dyDescent="0.25">
      <c r="A93" s="8"/>
      <c r="D93" s="6"/>
    </row>
  </sheetData>
  <mergeCells count="1">
    <mergeCell ref="B1:B2"/>
  </mergeCells>
  <pageMargins left="0.7" right="0.7" top="0.75" bottom="0.75" header="0.3" footer="0.3"/>
  <pageSetup paperSize="9" orientation="portrait" horizontalDpi="4294967295" verticalDpi="4294967295" r:id="rId1"/>
  <ignoredErrors>
    <ignoredError sqref="J10:J29" formula="1"/>
  </ignoredErrors>
  <legacy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8AA8C1-F9C4-4B28-96A2-D9CD67D9EEB0}">
  <sheetPr>
    <tabColor rgb="FFC00000"/>
  </sheetPr>
  <dimension ref="A1:W45"/>
  <sheetViews>
    <sheetView zoomScaleNormal="100" workbookViewId="0">
      <pane xSplit="2" ySplit="7" topLeftCell="C8" activePane="bottomRight" state="frozenSplit"/>
      <selection pane="topRight" activeCell="I1" sqref="I1"/>
      <selection pane="bottomLeft" activeCell="A8" sqref="A8"/>
      <selection pane="bottomRight" activeCell="G45" sqref="G45"/>
    </sheetView>
  </sheetViews>
  <sheetFormatPr defaultRowHeight="15" outlineLevelRow="1" x14ac:dyDescent="0.25"/>
  <cols>
    <col min="1" max="1" width="41.28515625" customWidth="1"/>
    <col min="2" max="2" width="13.85546875" customWidth="1"/>
    <col min="3" max="3" width="15.28515625" customWidth="1"/>
    <col min="4" max="4" width="15.7109375" customWidth="1"/>
    <col min="5" max="5" width="15" customWidth="1"/>
    <col min="6" max="6" width="15.140625" customWidth="1"/>
    <col min="7" max="9" width="13.7109375" customWidth="1"/>
    <col min="10" max="10" width="14.5703125" customWidth="1"/>
    <col min="11" max="23" width="13.7109375" customWidth="1"/>
  </cols>
  <sheetData>
    <row r="1" spans="1:23" ht="68.25" customHeight="1" thickBot="1" x14ac:dyDescent="0.3">
      <c r="A1" s="307" t="s">
        <v>310</v>
      </c>
      <c r="B1" s="308" t="s">
        <v>266</v>
      </c>
      <c r="C1" s="309" t="s">
        <v>161</v>
      </c>
      <c r="D1" s="22" t="s">
        <v>386</v>
      </c>
      <c r="E1" s="310" t="s">
        <v>387</v>
      </c>
      <c r="F1" s="22" t="s">
        <v>388</v>
      </c>
      <c r="G1" s="310" t="s">
        <v>389</v>
      </c>
      <c r="H1" s="22" t="s">
        <v>390</v>
      </c>
      <c r="I1" s="22" t="s">
        <v>391</v>
      </c>
      <c r="J1" s="22" t="s">
        <v>392</v>
      </c>
      <c r="K1" s="22" t="s">
        <v>393</v>
      </c>
      <c r="L1" s="273"/>
      <c r="M1" s="269"/>
      <c r="N1" s="273"/>
      <c r="O1" s="22"/>
      <c r="P1" s="22"/>
      <c r="Q1" s="22"/>
      <c r="R1" s="22"/>
      <c r="S1" s="22"/>
      <c r="T1" s="22"/>
      <c r="U1" s="22"/>
      <c r="V1" s="22"/>
      <c r="W1" s="22"/>
    </row>
    <row r="2" spans="1:23" ht="15.75" customHeight="1" thickBot="1" x14ac:dyDescent="0.3">
      <c r="A2" s="173"/>
      <c r="B2" s="48"/>
      <c r="C2" s="225">
        <v>9002</v>
      </c>
      <c r="D2" s="48">
        <v>8364</v>
      </c>
      <c r="E2" s="46"/>
      <c r="F2" s="48"/>
      <c r="G2" s="46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</row>
    <row r="3" spans="1:23" ht="21.2" customHeight="1" thickBot="1" x14ac:dyDescent="0.3">
      <c r="A3" s="217" t="s">
        <v>311</v>
      </c>
      <c r="B3" s="52">
        <f>SUM(C3:W3)</f>
        <v>60000000</v>
      </c>
      <c r="C3" s="218">
        <v>45000000</v>
      </c>
      <c r="D3" s="52">
        <v>15000000</v>
      </c>
      <c r="E3" s="219">
        <v>0</v>
      </c>
      <c r="F3" s="52">
        <v>0</v>
      </c>
      <c r="G3" s="219">
        <v>0</v>
      </c>
      <c r="H3" s="52">
        <v>0</v>
      </c>
      <c r="I3" s="52">
        <v>0</v>
      </c>
      <c r="J3" s="52">
        <v>0</v>
      </c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</row>
    <row r="4" spans="1:23" s="97" customFormat="1" ht="18.399999999999999" customHeight="1" thickBot="1" x14ac:dyDescent="0.3">
      <c r="A4" s="190" t="s">
        <v>61</v>
      </c>
      <c r="B4" s="191">
        <f>B3/'Gemensamma Tjänster'!$A$8</f>
        <v>5.7126758278309948</v>
      </c>
      <c r="C4" s="192">
        <f>C3/'Gemensamma Tjänster'!$A$8</f>
        <v>4.2845068708732459</v>
      </c>
      <c r="D4" s="191">
        <f>D3/'Gemensamma Tjänster'!$A$8</f>
        <v>1.4281689569577487</v>
      </c>
      <c r="E4" s="191">
        <f>E3/'Gemensamma Tjänster'!$A$8</f>
        <v>0</v>
      </c>
      <c r="F4" s="191">
        <f>F3/'Gemensamma Tjänster'!$A$8</f>
        <v>0</v>
      </c>
      <c r="G4" s="191">
        <f>G3/'Gemensamma Tjänster'!$A$8</f>
        <v>0</v>
      </c>
      <c r="H4" s="191">
        <f>H3/'Gemensamma Tjänster'!$A$8</f>
        <v>0</v>
      </c>
      <c r="I4" s="191">
        <f>I3/'Gemensamma Tjänster'!$A$8</f>
        <v>0</v>
      </c>
      <c r="J4" s="191">
        <f>J3/'Gemensamma Tjänster'!$A$8</f>
        <v>0</v>
      </c>
      <c r="K4" s="191">
        <f>K3/'Gemensamma Tjänster'!$A$8</f>
        <v>0</v>
      </c>
      <c r="L4" s="191">
        <f>L3/'Gemensamma Tjänster'!$A$8</f>
        <v>0</v>
      </c>
      <c r="M4" s="191">
        <f>M3/'Gemensamma Tjänster'!$A$8</f>
        <v>0</v>
      </c>
      <c r="N4" s="191">
        <f>N3/'Gemensamma Tjänster'!$A$8</f>
        <v>0</v>
      </c>
      <c r="O4" s="191">
        <f>O3/'Gemensamma Tjänster'!$A$8</f>
        <v>0</v>
      </c>
      <c r="P4" s="191">
        <f>P3/'Gemensamma Tjänster'!$A$8</f>
        <v>0</v>
      </c>
      <c r="Q4" s="191">
        <f>Q3/'Gemensamma Tjänster'!$A$8</f>
        <v>0</v>
      </c>
      <c r="R4" s="191">
        <f>R3/'Gemensamma Tjänster'!$A$8</f>
        <v>0</v>
      </c>
      <c r="S4" s="191">
        <f>S3/'Gemensamma Tjänster'!$A$8</f>
        <v>0</v>
      </c>
      <c r="T4" s="191">
        <f>T3/'Gemensamma Tjänster'!$A$8</f>
        <v>0</v>
      </c>
      <c r="U4" s="191">
        <f>U3/'Gemensamma Tjänster'!$A$8</f>
        <v>0</v>
      </c>
      <c r="V4" s="191">
        <f>V3/'Gemensamma Tjänster'!$A$8</f>
        <v>0</v>
      </c>
      <c r="W4" s="191">
        <f>W3/'Gemensamma Tjänster'!$A$8</f>
        <v>0</v>
      </c>
    </row>
    <row r="5" spans="1:23" s="97" customFormat="1" ht="2.65" hidden="1" customHeight="1" x14ac:dyDescent="0.25">
      <c r="A5" s="180"/>
      <c r="B5" s="176"/>
      <c r="C5" s="193"/>
      <c r="D5" s="194"/>
      <c r="E5" s="182"/>
      <c r="F5" s="176"/>
      <c r="G5" s="182"/>
      <c r="H5" s="176"/>
      <c r="I5" s="176"/>
      <c r="J5" s="176"/>
      <c r="K5" s="176"/>
      <c r="L5" s="176"/>
      <c r="M5" s="176"/>
      <c r="N5" s="176"/>
      <c r="O5" s="176"/>
      <c r="P5" s="176"/>
      <c r="Q5" s="176"/>
      <c r="R5" s="176"/>
      <c r="S5" s="176"/>
      <c r="T5" s="176"/>
      <c r="U5" s="176"/>
      <c r="V5" s="176"/>
      <c r="W5" s="176"/>
    </row>
    <row r="6" spans="1:23" s="97" customFormat="1" ht="2.65" hidden="1" customHeight="1" x14ac:dyDescent="0.25">
      <c r="A6" s="180"/>
      <c r="B6" s="176"/>
      <c r="C6" s="193"/>
      <c r="D6" s="194"/>
      <c r="E6" s="182"/>
      <c r="F6" s="176"/>
      <c r="G6" s="182"/>
      <c r="H6" s="176"/>
      <c r="I6" s="176"/>
      <c r="J6" s="176"/>
      <c r="K6" s="176"/>
      <c r="L6" s="176"/>
      <c r="M6" s="176"/>
      <c r="N6" s="176"/>
      <c r="O6" s="176"/>
      <c r="P6" s="176"/>
      <c r="Q6" s="176"/>
      <c r="R6" s="176"/>
      <c r="S6" s="176"/>
      <c r="T6" s="176"/>
      <c r="U6" s="176"/>
      <c r="V6" s="176"/>
      <c r="W6" s="176"/>
    </row>
    <row r="7" spans="1:23" s="97" customFormat="1" ht="2.65" hidden="1" customHeight="1" thickBot="1" x14ac:dyDescent="0.3">
      <c r="A7" s="183"/>
      <c r="B7" s="184"/>
      <c r="C7" s="195"/>
      <c r="D7" s="196"/>
      <c r="E7" s="189"/>
      <c r="F7" s="184"/>
      <c r="G7" s="189"/>
      <c r="H7" s="184"/>
      <c r="I7" s="184"/>
      <c r="J7" s="184"/>
      <c r="K7" s="184"/>
      <c r="L7" s="184"/>
      <c r="M7" s="184"/>
      <c r="N7" s="184"/>
      <c r="O7" s="184"/>
      <c r="P7" s="184"/>
      <c r="Q7" s="184"/>
      <c r="R7" s="184"/>
      <c r="S7" s="184"/>
      <c r="T7" s="184"/>
      <c r="U7" s="184"/>
      <c r="V7" s="184"/>
      <c r="W7" s="184"/>
    </row>
    <row r="8" spans="1:23" x14ac:dyDescent="0.25">
      <c r="A8" s="18" t="s">
        <v>121</v>
      </c>
      <c r="B8" s="23">
        <f>'Gemensamma Tjänster'!$C9*'Gemensamma i utveckling'!$B$3</f>
        <v>13629269.471393578</v>
      </c>
      <c r="C8" s="87">
        <f>'Gemensamma Tjänster'!$C9*'Gemensamma i utveckling'!C$3</f>
        <v>10221952.103545183</v>
      </c>
      <c r="D8" s="91">
        <f>'Gemensamma Tjänster'!$C9*'Gemensamma i utveckling'!D$3</f>
        <v>3407317.3678483944</v>
      </c>
      <c r="E8" s="91">
        <f>'Gemensamma Tjänster'!$C9*'Gemensamma i utveckling'!E$3</f>
        <v>0</v>
      </c>
      <c r="F8" s="91">
        <f>'Gemensamma Tjänster'!$C9*'Gemensamma i utveckling'!F$3</f>
        <v>0</v>
      </c>
      <c r="G8" s="87">
        <f>'Gemensamma Tjänster'!$C9*'Gemensamma i utveckling'!G$3</f>
        <v>0</v>
      </c>
      <c r="H8" s="91">
        <f>'Gemensamma Tjänster'!$C9*'Gemensamma i utveckling'!H$3</f>
        <v>0</v>
      </c>
      <c r="I8" s="91">
        <f>'Gemensamma Tjänster'!$C9*'Gemensamma i utveckling'!I$3</f>
        <v>0</v>
      </c>
      <c r="J8" s="91">
        <f>'Gemensamma Tjänster'!$C9*'Gemensamma i utveckling'!J$3</f>
        <v>0</v>
      </c>
      <c r="K8" s="91">
        <f>'Gemensamma Tjänster'!$C9*'Gemensamma i utveckling'!K$3</f>
        <v>0</v>
      </c>
      <c r="L8" s="91">
        <f>'Gemensamma Tjänster'!$C9*'Gemensamma i utveckling'!L$3</f>
        <v>0</v>
      </c>
      <c r="M8" s="91">
        <f>'Gemensamma Tjänster'!$C9*'Gemensamma i utveckling'!M$3</f>
        <v>0</v>
      </c>
      <c r="N8" s="91">
        <f>'Gemensamma Tjänster'!$C9*'Gemensamma i utveckling'!N$3</f>
        <v>0</v>
      </c>
      <c r="O8" s="91">
        <f>'Gemensamma Tjänster'!$C9*'Gemensamma i utveckling'!O$3</f>
        <v>0</v>
      </c>
      <c r="P8" s="91">
        <f>'Gemensamma Tjänster'!$C9*'Gemensamma i utveckling'!P$3</f>
        <v>0</v>
      </c>
      <c r="Q8" s="91">
        <f>'Gemensamma Tjänster'!$C9*'Gemensamma i utveckling'!Q$3</f>
        <v>0</v>
      </c>
      <c r="R8" s="91">
        <f>'Gemensamma Tjänster'!$C9*'Gemensamma i utveckling'!R$3</f>
        <v>0</v>
      </c>
      <c r="S8" s="91">
        <f>'Gemensamma Tjänster'!$C9*'Gemensamma i utveckling'!S$3</f>
        <v>0</v>
      </c>
      <c r="T8" s="91">
        <f>'Gemensamma Tjänster'!$C9*'Gemensamma i utveckling'!T$3</f>
        <v>0</v>
      </c>
      <c r="U8" s="91">
        <f>'Gemensamma Tjänster'!$C9*'Gemensamma i utveckling'!U$3</f>
        <v>0</v>
      </c>
      <c r="V8" s="91">
        <f>'Gemensamma Tjänster'!$C9*'Gemensamma i utveckling'!V$3</f>
        <v>0</v>
      </c>
      <c r="W8" s="91">
        <f>'Gemensamma Tjänster'!$C9*'Gemensamma i utveckling'!W$3</f>
        <v>0</v>
      </c>
    </row>
    <row r="9" spans="1:23" x14ac:dyDescent="0.25">
      <c r="A9" s="19" t="s">
        <v>30</v>
      </c>
      <c r="B9" s="24">
        <f>'Gemensamma Tjänster'!$C10*'Gemensamma i utveckling'!$B$3</f>
        <v>2291065.8915088843</v>
      </c>
      <c r="C9" s="88">
        <f>'Gemensamma Tjänster'!$C10*'Gemensamma i utveckling'!$C$3</f>
        <v>1718299.4186316631</v>
      </c>
      <c r="D9" s="50">
        <f>'Gemensamma Tjänster'!$C10*'Gemensamma i utveckling'!D$3</f>
        <v>572766.47287722107</v>
      </c>
      <c r="E9" s="50">
        <f>'Gemensamma Tjänster'!$C10*'Gemensamma i utveckling'!E$3</f>
        <v>0</v>
      </c>
      <c r="F9" s="50">
        <f>'Gemensamma Tjänster'!$C10*'Gemensamma i utveckling'!F$3</f>
        <v>0</v>
      </c>
      <c r="G9" s="88">
        <f>'Gemensamma Tjänster'!$C10*'Gemensamma i utveckling'!G$3</f>
        <v>0</v>
      </c>
      <c r="H9" s="50">
        <f>'Gemensamma Tjänster'!$C10*'Gemensamma i utveckling'!H$3</f>
        <v>0</v>
      </c>
      <c r="I9" s="50">
        <f>'Gemensamma Tjänster'!$C10*'Gemensamma i utveckling'!I$3</f>
        <v>0</v>
      </c>
      <c r="J9" s="50">
        <f>'Gemensamma Tjänster'!$C10*'Gemensamma i utveckling'!J$3</f>
        <v>0</v>
      </c>
      <c r="K9" s="50">
        <f>'Gemensamma Tjänster'!$C10*'Gemensamma i utveckling'!K$3</f>
        <v>0</v>
      </c>
      <c r="L9" s="50">
        <f>'Gemensamma Tjänster'!$C10*'Gemensamma i utveckling'!L$3</f>
        <v>0</v>
      </c>
      <c r="M9" s="50">
        <f>'Gemensamma Tjänster'!$C10*'Gemensamma i utveckling'!M$3</f>
        <v>0</v>
      </c>
      <c r="N9" s="50">
        <f>'Gemensamma Tjänster'!$C10*'Gemensamma i utveckling'!N$3</f>
        <v>0</v>
      </c>
      <c r="O9" s="50">
        <f>'Gemensamma Tjänster'!$C10*'Gemensamma i utveckling'!O$3</f>
        <v>0</v>
      </c>
      <c r="P9" s="50">
        <f>'Gemensamma Tjänster'!$C10*'Gemensamma i utveckling'!P$3</f>
        <v>0</v>
      </c>
      <c r="Q9" s="50">
        <f>'Gemensamma Tjänster'!$C10*'Gemensamma i utveckling'!Q$3</f>
        <v>0</v>
      </c>
      <c r="R9" s="50">
        <f>'Gemensamma Tjänster'!$C10*'Gemensamma i utveckling'!R$3</f>
        <v>0</v>
      </c>
      <c r="S9" s="50">
        <f>'Gemensamma Tjänster'!$C10*'Gemensamma i utveckling'!S$3</f>
        <v>0</v>
      </c>
      <c r="T9" s="50">
        <f>'Gemensamma Tjänster'!$C10*'Gemensamma i utveckling'!T$3</f>
        <v>0</v>
      </c>
      <c r="U9" s="50">
        <f>'Gemensamma Tjänster'!$C10*'Gemensamma i utveckling'!U$3</f>
        <v>0</v>
      </c>
      <c r="V9" s="50">
        <f>'Gemensamma Tjänster'!$C10*'Gemensamma i utveckling'!V$3</f>
        <v>0</v>
      </c>
      <c r="W9" s="50">
        <f>'Gemensamma Tjänster'!$C10*'Gemensamma i utveckling'!W$3</f>
        <v>0</v>
      </c>
    </row>
    <row r="10" spans="1:23" x14ac:dyDescent="0.25">
      <c r="A10" s="20" t="s">
        <v>122</v>
      </c>
      <c r="B10" s="25">
        <f>'Gemensamma Tjänster'!$C11*'Gemensamma i utveckling'!$B$3</f>
        <v>1739314.6554493075</v>
      </c>
      <c r="C10" s="89">
        <f>'Gemensamma Tjänster'!$C11*'Gemensamma i utveckling'!$C$3</f>
        <v>1304485.9915869806</v>
      </c>
      <c r="D10" s="49">
        <f>'Gemensamma Tjänster'!$C11*'Gemensamma i utveckling'!D$3</f>
        <v>434828.66386232688</v>
      </c>
      <c r="E10" s="49">
        <f>'Gemensamma Tjänster'!$C11*'Gemensamma i utveckling'!E$3</f>
        <v>0</v>
      </c>
      <c r="F10" s="49">
        <f>'Gemensamma Tjänster'!$C11*'Gemensamma i utveckling'!F$3</f>
        <v>0</v>
      </c>
      <c r="G10" s="89">
        <f>'Gemensamma Tjänster'!$C11*'Gemensamma i utveckling'!G$3</f>
        <v>0</v>
      </c>
      <c r="H10" s="49">
        <f>'Gemensamma Tjänster'!$C11*'Gemensamma i utveckling'!H$3</f>
        <v>0</v>
      </c>
      <c r="I10" s="49">
        <f>'Gemensamma Tjänster'!$C11*'Gemensamma i utveckling'!I$3</f>
        <v>0</v>
      </c>
      <c r="J10" s="49">
        <f>'Gemensamma Tjänster'!$C11*'Gemensamma i utveckling'!J$3</f>
        <v>0</v>
      </c>
      <c r="K10" s="49">
        <f>'Gemensamma Tjänster'!$C11*'Gemensamma i utveckling'!K$3</f>
        <v>0</v>
      </c>
      <c r="L10" s="49">
        <f>'Gemensamma Tjänster'!$C11*'Gemensamma i utveckling'!L$3</f>
        <v>0</v>
      </c>
      <c r="M10" s="49">
        <f>'Gemensamma Tjänster'!$C11*'Gemensamma i utveckling'!M$3</f>
        <v>0</v>
      </c>
      <c r="N10" s="49">
        <f>'Gemensamma Tjänster'!$C11*'Gemensamma i utveckling'!N$3</f>
        <v>0</v>
      </c>
      <c r="O10" s="49">
        <f>'Gemensamma Tjänster'!$C11*'Gemensamma i utveckling'!O$3</f>
        <v>0</v>
      </c>
      <c r="P10" s="49">
        <f>'Gemensamma Tjänster'!$C11*'Gemensamma i utveckling'!P$3</f>
        <v>0</v>
      </c>
      <c r="Q10" s="49">
        <f>'Gemensamma Tjänster'!$C11*'Gemensamma i utveckling'!Q$3</f>
        <v>0</v>
      </c>
      <c r="R10" s="49">
        <f>'Gemensamma Tjänster'!$C11*'Gemensamma i utveckling'!R$3</f>
        <v>0</v>
      </c>
      <c r="S10" s="49">
        <f>'Gemensamma Tjänster'!$C11*'Gemensamma i utveckling'!S$3</f>
        <v>0</v>
      </c>
      <c r="T10" s="49">
        <f>'Gemensamma Tjänster'!$C11*'Gemensamma i utveckling'!T$3</f>
        <v>0</v>
      </c>
      <c r="U10" s="49">
        <f>'Gemensamma Tjänster'!$C11*'Gemensamma i utveckling'!U$3</f>
        <v>0</v>
      </c>
      <c r="V10" s="49">
        <f>'Gemensamma Tjänster'!$C11*'Gemensamma i utveckling'!V$3</f>
        <v>0</v>
      </c>
      <c r="W10" s="49">
        <f>'Gemensamma Tjänster'!$C11*'Gemensamma i utveckling'!W$3</f>
        <v>0</v>
      </c>
    </row>
    <row r="11" spans="1:23" x14ac:dyDescent="0.25">
      <c r="A11" s="19" t="s">
        <v>13</v>
      </c>
      <c r="B11" s="24">
        <f>'Gemensamma Tjänster'!$C12*'Gemensamma i utveckling'!$B$3</f>
        <v>2707509.4551641685</v>
      </c>
      <c r="C11" s="88">
        <f>'Gemensamma Tjänster'!$C12*'Gemensamma i utveckling'!$C$3</f>
        <v>2030632.0913731265</v>
      </c>
      <c r="D11" s="50">
        <f>'Gemensamma Tjänster'!$C12*'Gemensamma i utveckling'!D$3</f>
        <v>676877.36379104212</v>
      </c>
      <c r="E11" s="50">
        <f>'Gemensamma Tjänster'!$C12*'Gemensamma i utveckling'!E$3</f>
        <v>0</v>
      </c>
      <c r="F11" s="50">
        <f>'Gemensamma Tjänster'!$C12*'Gemensamma i utveckling'!F$3</f>
        <v>0</v>
      </c>
      <c r="G11" s="88">
        <f>'Gemensamma Tjänster'!$C12*'Gemensamma i utveckling'!G$3</f>
        <v>0</v>
      </c>
      <c r="H11" s="50">
        <f>'Gemensamma Tjänster'!$C12*'Gemensamma i utveckling'!H$3</f>
        <v>0</v>
      </c>
      <c r="I11" s="50">
        <f>'Gemensamma Tjänster'!$C12*'Gemensamma i utveckling'!I$3</f>
        <v>0</v>
      </c>
      <c r="J11" s="50">
        <f>'Gemensamma Tjänster'!$C12*'Gemensamma i utveckling'!J$3</f>
        <v>0</v>
      </c>
      <c r="K11" s="50">
        <f>'Gemensamma Tjänster'!$C12*'Gemensamma i utveckling'!K$3</f>
        <v>0</v>
      </c>
      <c r="L11" s="50">
        <f>'Gemensamma Tjänster'!$C12*'Gemensamma i utveckling'!L$3</f>
        <v>0</v>
      </c>
      <c r="M11" s="50">
        <f>'Gemensamma Tjänster'!$C12*'Gemensamma i utveckling'!M$3</f>
        <v>0</v>
      </c>
      <c r="N11" s="50">
        <f>'Gemensamma Tjänster'!$C12*'Gemensamma i utveckling'!N$3</f>
        <v>0</v>
      </c>
      <c r="O11" s="50">
        <f>'Gemensamma Tjänster'!$C12*'Gemensamma i utveckling'!O$3</f>
        <v>0</v>
      </c>
      <c r="P11" s="50">
        <f>'Gemensamma Tjänster'!$C12*'Gemensamma i utveckling'!P$3</f>
        <v>0</v>
      </c>
      <c r="Q11" s="50">
        <f>'Gemensamma Tjänster'!$C12*'Gemensamma i utveckling'!Q$3</f>
        <v>0</v>
      </c>
      <c r="R11" s="50">
        <f>'Gemensamma Tjänster'!$C12*'Gemensamma i utveckling'!R$3</f>
        <v>0</v>
      </c>
      <c r="S11" s="50">
        <f>'Gemensamma Tjänster'!$C12*'Gemensamma i utveckling'!S$3</f>
        <v>0</v>
      </c>
      <c r="T11" s="50">
        <f>'Gemensamma Tjänster'!$C12*'Gemensamma i utveckling'!T$3</f>
        <v>0</v>
      </c>
      <c r="U11" s="50">
        <f>'Gemensamma Tjänster'!$C12*'Gemensamma i utveckling'!U$3</f>
        <v>0</v>
      </c>
      <c r="V11" s="50">
        <f>'Gemensamma Tjänster'!$C12*'Gemensamma i utveckling'!V$3</f>
        <v>0</v>
      </c>
      <c r="W11" s="50">
        <f>'Gemensamma Tjänster'!$C12*'Gemensamma i utveckling'!W$3</f>
        <v>0</v>
      </c>
    </row>
    <row r="12" spans="1:23" x14ac:dyDescent="0.25">
      <c r="A12" s="20" t="s">
        <v>14</v>
      </c>
      <c r="B12" s="25">
        <f>'Gemensamma Tjänster'!$C13*'Gemensamma i utveckling'!$B$3</f>
        <v>2118778.297256784</v>
      </c>
      <c r="C12" s="89">
        <f>'Gemensamma Tjänster'!$C13*'Gemensamma i utveckling'!$C$3</f>
        <v>1589083.7229425879</v>
      </c>
      <c r="D12" s="49">
        <f>'Gemensamma Tjänster'!$C13*'Gemensamma i utveckling'!D$3</f>
        <v>529694.57431419601</v>
      </c>
      <c r="E12" s="49">
        <f>'Gemensamma Tjänster'!$C13*'Gemensamma i utveckling'!E$3</f>
        <v>0</v>
      </c>
      <c r="F12" s="49">
        <f>'Gemensamma Tjänster'!$C13*'Gemensamma i utveckling'!F$3</f>
        <v>0</v>
      </c>
      <c r="G12" s="89">
        <f>'Gemensamma Tjänster'!$C13*'Gemensamma i utveckling'!G$3</f>
        <v>0</v>
      </c>
      <c r="H12" s="49">
        <f>'Gemensamma Tjänster'!$C13*'Gemensamma i utveckling'!H$3</f>
        <v>0</v>
      </c>
      <c r="I12" s="49">
        <f>'Gemensamma Tjänster'!$C13*'Gemensamma i utveckling'!I$3</f>
        <v>0</v>
      </c>
      <c r="J12" s="49">
        <f>'Gemensamma Tjänster'!$C13*'Gemensamma i utveckling'!J$3</f>
        <v>0</v>
      </c>
      <c r="K12" s="49">
        <f>'Gemensamma Tjänster'!$C13*'Gemensamma i utveckling'!K$3</f>
        <v>0</v>
      </c>
      <c r="L12" s="49">
        <f>'Gemensamma Tjänster'!$C13*'Gemensamma i utveckling'!L$3</f>
        <v>0</v>
      </c>
      <c r="M12" s="49">
        <f>'Gemensamma Tjänster'!$C13*'Gemensamma i utveckling'!M$3</f>
        <v>0</v>
      </c>
      <c r="N12" s="49">
        <f>'Gemensamma Tjänster'!$C13*'Gemensamma i utveckling'!N$3</f>
        <v>0</v>
      </c>
      <c r="O12" s="49">
        <f>'Gemensamma Tjänster'!$C13*'Gemensamma i utveckling'!O$3</f>
        <v>0</v>
      </c>
      <c r="P12" s="49">
        <f>'Gemensamma Tjänster'!$C13*'Gemensamma i utveckling'!P$3</f>
        <v>0</v>
      </c>
      <c r="Q12" s="49">
        <f>'Gemensamma Tjänster'!$C13*'Gemensamma i utveckling'!Q$3</f>
        <v>0</v>
      </c>
      <c r="R12" s="49">
        <f>'Gemensamma Tjänster'!$C13*'Gemensamma i utveckling'!R$3</f>
        <v>0</v>
      </c>
      <c r="S12" s="49">
        <f>'Gemensamma Tjänster'!$C13*'Gemensamma i utveckling'!S$3</f>
        <v>0</v>
      </c>
      <c r="T12" s="49">
        <f>'Gemensamma Tjänster'!$C13*'Gemensamma i utveckling'!T$3</f>
        <v>0</v>
      </c>
      <c r="U12" s="49">
        <f>'Gemensamma Tjänster'!$C13*'Gemensamma i utveckling'!U$3</f>
        <v>0</v>
      </c>
      <c r="V12" s="49">
        <f>'Gemensamma Tjänster'!$C13*'Gemensamma i utveckling'!V$3</f>
        <v>0</v>
      </c>
      <c r="W12" s="49">
        <f>'Gemensamma Tjänster'!$C13*'Gemensamma i utveckling'!W$3</f>
        <v>0</v>
      </c>
    </row>
    <row r="13" spans="1:23" x14ac:dyDescent="0.25">
      <c r="A13" s="19" t="s">
        <v>15</v>
      </c>
      <c r="B13" s="24">
        <f>'Gemensamma Tjänster'!$C14*'Gemensamma i utveckling'!$B$3</f>
        <v>1171986.5753671371</v>
      </c>
      <c r="C13" s="88">
        <f>'Gemensamma Tjänster'!$C14*'Gemensamma i utveckling'!$C$3</f>
        <v>878989.93152535288</v>
      </c>
      <c r="D13" s="50">
        <f>'Gemensamma Tjänster'!$C14*'Gemensamma i utveckling'!D$3</f>
        <v>292996.64384178427</v>
      </c>
      <c r="E13" s="50">
        <f>'Gemensamma Tjänster'!$C14*'Gemensamma i utveckling'!E$3</f>
        <v>0</v>
      </c>
      <c r="F13" s="50">
        <f>'Gemensamma Tjänster'!$C14*'Gemensamma i utveckling'!F$3</f>
        <v>0</v>
      </c>
      <c r="G13" s="88">
        <f>'Gemensamma Tjänster'!$C14*'Gemensamma i utveckling'!G$3</f>
        <v>0</v>
      </c>
      <c r="H13" s="50">
        <f>'Gemensamma Tjänster'!$C14*'Gemensamma i utveckling'!H$3</f>
        <v>0</v>
      </c>
      <c r="I13" s="50">
        <f>'Gemensamma Tjänster'!$C14*'Gemensamma i utveckling'!I$3</f>
        <v>0</v>
      </c>
      <c r="J13" s="50">
        <f>'Gemensamma Tjänster'!$C14*'Gemensamma i utveckling'!J$3</f>
        <v>0</v>
      </c>
      <c r="K13" s="50">
        <f>'Gemensamma Tjänster'!$C14*'Gemensamma i utveckling'!K$3</f>
        <v>0</v>
      </c>
      <c r="L13" s="50">
        <f>'Gemensamma Tjänster'!$C14*'Gemensamma i utveckling'!L$3</f>
        <v>0</v>
      </c>
      <c r="M13" s="50">
        <f>'Gemensamma Tjänster'!$C14*'Gemensamma i utveckling'!M$3</f>
        <v>0</v>
      </c>
      <c r="N13" s="50">
        <f>'Gemensamma Tjänster'!$C14*'Gemensamma i utveckling'!N$3</f>
        <v>0</v>
      </c>
      <c r="O13" s="50">
        <f>'Gemensamma Tjänster'!$C14*'Gemensamma i utveckling'!O$3</f>
        <v>0</v>
      </c>
      <c r="P13" s="50">
        <f>'Gemensamma Tjänster'!$C14*'Gemensamma i utveckling'!P$3</f>
        <v>0</v>
      </c>
      <c r="Q13" s="50">
        <f>'Gemensamma Tjänster'!$C14*'Gemensamma i utveckling'!Q$3</f>
        <v>0</v>
      </c>
      <c r="R13" s="50">
        <f>'Gemensamma Tjänster'!$C14*'Gemensamma i utveckling'!R$3</f>
        <v>0</v>
      </c>
      <c r="S13" s="50">
        <f>'Gemensamma Tjänster'!$C14*'Gemensamma i utveckling'!S$3</f>
        <v>0</v>
      </c>
      <c r="T13" s="50">
        <f>'Gemensamma Tjänster'!$C14*'Gemensamma i utveckling'!T$3</f>
        <v>0</v>
      </c>
      <c r="U13" s="50">
        <f>'Gemensamma Tjänster'!$C14*'Gemensamma i utveckling'!U$3</f>
        <v>0</v>
      </c>
      <c r="V13" s="50">
        <f>'Gemensamma Tjänster'!$C14*'Gemensamma i utveckling'!V$3</f>
        <v>0</v>
      </c>
      <c r="W13" s="50">
        <f>'Gemensamma Tjänster'!$C14*'Gemensamma i utveckling'!W$3</f>
        <v>0</v>
      </c>
    </row>
    <row r="14" spans="1:23" x14ac:dyDescent="0.25">
      <c r="A14" s="20" t="s">
        <v>123</v>
      </c>
      <c r="B14" s="25">
        <f>'Gemensamma Tjänster'!$C15*'Gemensamma i utveckling'!$B$3</f>
        <v>1424577.3684609036</v>
      </c>
      <c r="C14" s="89">
        <f>'Gemensamma Tjänster'!$C15*'Gemensamma i utveckling'!$C$3</f>
        <v>1068433.0263456777</v>
      </c>
      <c r="D14" s="49">
        <f>'Gemensamma Tjänster'!$C15*'Gemensamma i utveckling'!D$3</f>
        <v>356144.34211522591</v>
      </c>
      <c r="E14" s="49">
        <f>'Gemensamma Tjänster'!$C15*'Gemensamma i utveckling'!E$3</f>
        <v>0</v>
      </c>
      <c r="F14" s="49">
        <f>'Gemensamma Tjänster'!$C15*'Gemensamma i utveckling'!F$3</f>
        <v>0</v>
      </c>
      <c r="G14" s="89">
        <f>'Gemensamma Tjänster'!$C15*'Gemensamma i utveckling'!G$3</f>
        <v>0</v>
      </c>
      <c r="H14" s="49">
        <f>'Gemensamma Tjänster'!$C15*'Gemensamma i utveckling'!H$3</f>
        <v>0</v>
      </c>
      <c r="I14" s="49">
        <f>'Gemensamma Tjänster'!$C15*'Gemensamma i utveckling'!I$3</f>
        <v>0</v>
      </c>
      <c r="J14" s="49">
        <f>'Gemensamma Tjänster'!$C15*'Gemensamma i utveckling'!J$3</f>
        <v>0</v>
      </c>
      <c r="K14" s="49">
        <f>'Gemensamma Tjänster'!$C15*'Gemensamma i utveckling'!K$3</f>
        <v>0</v>
      </c>
      <c r="L14" s="49">
        <f>'Gemensamma Tjänster'!$C15*'Gemensamma i utveckling'!L$3</f>
        <v>0</v>
      </c>
      <c r="M14" s="49">
        <f>'Gemensamma Tjänster'!$C15*'Gemensamma i utveckling'!M$3</f>
        <v>0</v>
      </c>
      <c r="N14" s="49">
        <f>'Gemensamma Tjänster'!$C15*'Gemensamma i utveckling'!N$3</f>
        <v>0</v>
      </c>
      <c r="O14" s="49">
        <f>'Gemensamma Tjänster'!$C15*'Gemensamma i utveckling'!O$3</f>
        <v>0</v>
      </c>
      <c r="P14" s="49">
        <f>'Gemensamma Tjänster'!$C15*'Gemensamma i utveckling'!P$3</f>
        <v>0</v>
      </c>
      <c r="Q14" s="49">
        <f>'Gemensamma Tjänster'!$C15*'Gemensamma i utveckling'!Q$3</f>
        <v>0</v>
      </c>
      <c r="R14" s="49">
        <f>'Gemensamma Tjänster'!$C15*'Gemensamma i utveckling'!R$3</f>
        <v>0</v>
      </c>
      <c r="S14" s="49">
        <f>'Gemensamma Tjänster'!$C15*'Gemensamma i utveckling'!S$3</f>
        <v>0</v>
      </c>
      <c r="T14" s="49">
        <f>'Gemensamma Tjänster'!$C15*'Gemensamma i utveckling'!T$3</f>
        <v>0</v>
      </c>
      <c r="U14" s="49">
        <f>'Gemensamma Tjänster'!$C15*'Gemensamma i utveckling'!U$3</f>
        <v>0</v>
      </c>
      <c r="V14" s="49">
        <f>'Gemensamma Tjänster'!$C15*'Gemensamma i utveckling'!V$3</f>
        <v>0</v>
      </c>
      <c r="W14" s="49">
        <f>'Gemensamma Tjänster'!$C15*'Gemensamma i utveckling'!W$3</f>
        <v>0</v>
      </c>
    </row>
    <row r="15" spans="1:23" x14ac:dyDescent="0.25">
      <c r="A15" s="19" t="s">
        <v>17</v>
      </c>
      <c r="B15" s="24">
        <f>'Gemensamma Tjänster'!$C16*'Gemensamma i utveckling'!$B$3</f>
        <v>350918.54365025053</v>
      </c>
      <c r="C15" s="88">
        <f>'Gemensamma Tjänster'!$C16*'Gemensamma i utveckling'!$C$3</f>
        <v>263188.90773768787</v>
      </c>
      <c r="D15" s="50">
        <f>'Gemensamma Tjänster'!$C16*'Gemensamma i utveckling'!D$3</f>
        <v>87729.635912562633</v>
      </c>
      <c r="E15" s="50">
        <f>'Gemensamma Tjänster'!$C16*'Gemensamma i utveckling'!E$3</f>
        <v>0</v>
      </c>
      <c r="F15" s="50">
        <f>'Gemensamma Tjänster'!$C16*'Gemensamma i utveckling'!F$3</f>
        <v>0</v>
      </c>
      <c r="G15" s="88">
        <f>'Gemensamma Tjänster'!$C16*'Gemensamma i utveckling'!G$3</f>
        <v>0</v>
      </c>
      <c r="H15" s="50">
        <f>'Gemensamma Tjänster'!$C16*'Gemensamma i utveckling'!H$3</f>
        <v>0</v>
      </c>
      <c r="I15" s="50">
        <f>'Gemensamma Tjänster'!$C16*'Gemensamma i utveckling'!I$3</f>
        <v>0</v>
      </c>
      <c r="J15" s="50">
        <f>'Gemensamma Tjänster'!$C16*'Gemensamma i utveckling'!J$3</f>
        <v>0</v>
      </c>
      <c r="K15" s="50">
        <f>'Gemensamma Tjänster'!$C16*'Gemensamma i utveckling'!K$3</f>
        <v>0</v>
      </c>
      <c r="L15" s="50">
        <f>'Gemensamma Tjänster'!$C16*'Gemensamma i utveckling'!L$3</f>
        <v>0</v>
      </c>
      <c r="M15" s="50">
        <f>'Gemensamma Tjänster'!$C16*'Gemensamma i utveckling'!M$3</f>
        <v>0</v>
      </c>
      <c r="N15" s="50">
        <f>'Gemensamma Tjänster'!$C16*'Gemensamma i utveckling'!N$3</f>
        <v>0</v>
      </c>
      <c r="O15" s="50">
        <f>'Gemensamma Tjänster'!$C16*'Gemensamma i utveckling'!O$3</f>
        <v>0</v>
      </c>
      <c r="P15" s="50">
        <f>'Gemensamma Tjänster'!$C16*'Gemensamma i utveckling'!P$3</f>
        <v>0</v>
      </c>
      <c r="Q15" s="50">
        <f>'Gemensamma Tjänster'!$C16*'Gemensamma i utveckling'!Q$3</f>
        <v>0</v>
      </c>
      <c r="R15" s="50">
        <f>'Gemensamma Tjänster'!$C16*'Gemensamma i utveckling'!R$3</f>
        <v>0</v>
      </c>
      <c r="S15" s="50">
        <f>'Gemensamma Tjänster'!$C16*'Gemensamma i utveckling'!S$3</f>
        <v>0</v>
      </c>
      <c r="T15" s="50">
        <f>'Gemensamma Tjänster'!$C16*'Gemensamma i utveckling'!T$3</f>
        <v>0</v>
      </c>
      <c r="U15" s="50">
        <f>'Gemensamma Tjänster'!$C16*'Gemensamma i utveckling'!U$3</f>
        <v>0</v>
      </c>
      <c r="V15" s="50">
        <f>'Gemensamma Tjänster'!$C16*'Gemensamma i utveckling'!V$3</f>
        <v>0</v>
      </c>
      <c r="W15" s="50">
        <f>'Gemensamma Tjänster'!$C16*'Gemensamma i utveckling'!W$3</f>
        <v>0</v>
      </c>
    </row>
    <row r="16" spans="1:23" x14ac:dyDescent="0.25">
      <c r="A16" s="20" t="s">
        <v>124</v>
      </c>
      <c r="B16" s="25">
        <f>'Gemensamma Tjänster'!$C17*'Gemensamma i utveckling'!$B$3</f>
        <v>912736.40852855938</v>
      </c>
      <c r="C16" s="89">
        <f>'Gemensamma Tjänster'!$C17*'Gemensamma i utveckling'!$C$3</f>
        <v>684552.30639641953</v>
      </c>
      <c r="D16" s="49">
        <f>'Gemensamma Tjänster'!$C17*'Gemensamma i utveckling'!D$3</f>
        <v>228184.10213213984</v>
      </c>
      <c r="E16" s="49">
        <f>'Gemensamma Tjänster'!$C17*'Gemensamma i utveckling'!E$3</f>
        <v>0</v>
      </c>
      <c r="F16" s="49">
        <f>'Gemensamma Tjänster'!$C17*'Gemensamma i utveckling'!F$3</f>
        <v>0</v>
      </c>
      <c r="G16" s="89">
        <f>'Gemensamma Tjänster'!$C17*'Gemensamma i utveckling'!G$3</f>
        <v>0</v>
      </c>
      <c r="H16" s="49">
        <f>'Gemensamma Tjänster'!$C17*'Gemensamma i utveckling'!H$3</f>
        <v>0</v>
      </c>
      <c r="I16" s="49">
        <f>'Gemensamma Tjänster'!$C17*'Gemensamma i utveckling'!I$3</f>
        <v>0</v>
      </c>
      <c r="J16" s="49">
        <f>'Gemensamma Tjänster'!$C17*'Gemensamma i utveckling'!J$3</f>
        <v>0</v>
      </c>
      <c r="K16" s="49">
        <f>'Gemensamma Tjänster'!$C17*'Gemensamma i utveckling'!K$3</f>
        <v>0</v>
      </c>
      <c r="L16" s="49">
        <f>'Gemensamma Tjänster'!$C17*'Gemensamma i utveckling'!L$3</f>
        <v>0</v>
      </c>
      <c r="M16" s="49">
        <f>'Gemensamma Tjänster'!$C17*'Gemensamma i utveckling'!M$3</f>
        <v>0</v>
      </c>
      <c r="N16" s="49">
        <f>'Gemensamma Tjänster'!$C17*'Gemensamma i utveckling'!N$3</f>
        <v>0</v>
      </c>
      <c r="O16" s="49">
        <f>'Gemensamma Tjänster'!$C17*'Gemensamma i utveckling'!O$3</f>
        <v>0</v>
      </c>
      <c r="P16" s="49">
        <f>'Gemensamma Tjänster'!$C17*'Gemensamma i utveckling'!P$3</f>
        <v>0</v>
      </c>
      <c r="Q16" s="49">
        <f>'Gemensamma Tjänster'!$C17*'Gemensamma i utveckling'!Q$3</f>
        <v>0</v>
      </c>
      <c r="R16" s="49">
        <f>'Gemensamma Tjänster'!$C17*'Gemensamma i utveckling'!R$3</f>
        <v>0</v>
      </c>
      <c r="S16" s="49">
        <f>'Gemensamma Tjänster'!$C17*'Gemensamma i utveckling'!S$3</f>
        <v>0</v>
      </c>
      <c r="T16" s="49">
        <f>'Gemensamma Tjänster'!$C17*'Gemensamma i utveckling'!T$3</f>
        <v>0</v>
      </c>
      <c r="U16" s="49">
        <f>'Gemensamma Tjänster'!$C17*'Gemensamma i utveckling'!U$3</f>
        <v>0</v>
      </c>
      <c r="V16" s="49">
        <f>'Gemensamma Tjänster'!$C17*'Gemensamma i utveckling'!V$3</f>
        <v>0</v>
      </c>
      <c r="W16" s="49">
        <f>'Gemensamma Tjänster'!$C17*'Gemensamma i utveckling'!W$3</f>
        <v>0</v>
      </c>
    </row>
    <row r="17" spans="1:23" x14ac:dyDescent="0.25">
      <c r="A17" s="19" t="s">
        <v>19</v>
      </c>
      <c r="B17" s="24">
        <f>'Gemensamma Tjänster'!$C18*'Gemensamma i utveckling'!$B$3</f>
        <v>8106204.5684182951</v>
      </c>
      <c r="C17" s="88">
        <f>'Gemensamma Tjänster'!$C18*'Gemensamma i utveckling'!$C$3</f>
        <v>6079653.4263137216</v>
      </c>
      <c r="D17" s="50">
        <f>'Gemensamma Tjänster'!$C18*'Gemensamma i utveckling'!D$3</f>
        <v>2026551.1421045738</v>
      </c>
      <c r="E17" s="50">
        <f>'Gemensamma Tjänster'!$C18*'Gemensamma i utveckling'!E$3</f>
        <v>0</v>
      </c>
      <c r="F17" s="50">
        <f>'Gemensamma Tjänster'!$C18*'Gemensamma i utveckling'!F$3</f>
        <v>0</v>
      </c>
      <c r="G17" s="88">
        <f>'Gemensamma Tjänster'!$C18*'Gemensamma i utveckling'!G$3</f>
        <v>0</v>
      </c>
      <c r="H17" s="50">
        <f>'Gemensamma Tjänster'!$C18*'Gemensamma i utveckling'!H$3</f>
        <v>0</v>
      </c>
      <c r="I17" s="50">
        <f>'Gemensamma Tjänster'!$C18*'Gemensamma i utveckling'!I$3</f>
        <v>0</v>
      </c>
      <c r="J17" s="50">
        <f>'Gemensamma Tjänster'!$C18*'Gemensamma i utveckling'!J$3</f>
        <v>0</v>
      </c>
      <c r="K17" s="50">
        <f>'Gemensamma Tjänster'!$C18*'Gemensamma i utveckling'!K$3</f>
        <v>0</v>
      </c>
      <c r="L17" s="50">
        <f>'Gemensamma Tjänster'!$C18*'Gemensamma i utveckling'!L$3</f>
        <v>0</v>
      </c>
      <c r="M17" s="50">
        <f>'Gemensamma Tjänster'!$C18*'Gemensamma i utveckling'!M$3</f>
        <v>0</v>
      </c>
      <c r="N17" s="50">
        <f>'Gemensamma Tjänster'!$C18*'Gemensamma i utveckling'!N$3</f>
        <v>0</v>
      </c>
      <c r="O17" s="50">
        <f>'Gemensamma Tjänster'!$C18*'Gemensamma i utveckling'!O$3</f>
        <v>0</v>
      </c>
      <c r="P17" s="50">
        <f>'Gemensamma Tjänster'!$C18*'Gemensamma i utveckling'!P$3</f>
        <v>0</v>
      </c>
      <c r="Q17" s="50">
        <f>'Gemensamma Tjänster'!$C18*'Gemensamma i utveckling'!Q$3</f>
        <v>0</v>
      </c>
      <c r="R17" s="50">
        <f>'Gemensamma Tjänster'!$C18*'Gemensamma i utveckling'!R$3</f>
        <v>0</v>
      </c>
      <c r="S17" s="50">
        <f>'Gemensamma Tjänster'!$C18*'Gemensamma i utveckling'!S$3</f>
        <v>0</v>
      </c>
      <c r="T17" s="50">
        <f>'Gemensamma Tjänster'!$C18*'Gemensamma i utveckling'!T$3</f>
        <v>0</v>
      </c>
      <c r="U17" s="50">
        <f>'Gemensamma Tjänster'!$C18*'Gemensamma i utveckling'!U$3</f>
        <v>0</v>
      </c>
      <c r="V17" s="50">
        <f>'Gemensamma Tjänster'!$C18*'Gemensamma i utveckling'!V$3</f>
        <v>0</v>
      </c>
      <c r="W17" s="50">
        <f>'Gemensamma Tjänster'!$C18*'Gemensamma i utveckling'!W$3</f>
        <v>0</v>
      </c>
    </row>
    <row r="18" spans="1:23" x14ac:dyDescent="0.25">
      <c r="A18" s="20" t="s">
        <v>20</v>
      </c>
      <c r="B18" s="25">
        <f>'Gemensamma Tjänster'!$C19*'Gemensamma i utveckling'!$B$3</f>
        <v>1967709.9154633465</v>
      </c>
      <c r="C18" s="89">
        <f>'Gemensamma Tjänster'!$C19*'Gemensamma i utveckling'!$C$3</f>
        <v>1475782.4365975098</v>
      </c>
      <c r="D18" s="49">
        <f>'Gemensamma Tjänster'!$C19*'Gemensamma i utveckling'!D$3</f>
        <v>491927.47886583663</v>
      </c>
      <c r="E18" s="49">
        <f>'Gemensamma Tjänster'!$C19*'Gemensamma i utveckling'!E$3</f>
        <v>0</v>
      </c>
      <c r="F18" s="49">
        <f>'Gemensamma Tjänster'!$C19*'Gemensamma i utveckling'!F$3</f>
        <v>0</v>
      </c>
      <c r="G18" s="89">
        <f>'Gemensamma Tjänster'!$C19*'Gemensamma i utveckling'!G$3</f>
        <v>0</v>
      </c>
      <c r="H18" s="49">
        <f>'Gemensamma Tjänster'!$C19*'Gemensamma i utveckling'!H$3</f>
        <v>0</v>
      </c>
      <c r="I18" s="49">
        <f>'Gemensamma Tjänster'!$C19*'Gemensamma i utveckling'!I$3</f>
        <v>0</v>
      </c>
      <c r="J18" s="49">
        <f>'Gemensamma Tjänster'!$C19*'Gemensamma i utveckling'!J$3</f>
        <v>0</v>
      </c>
      <c r="K18" s="49">
        <f>'Gemensamma Tjänster'!$C19*'Gemensamma i utveckling'!K$3</f>
        <v>0</v>
      </c>
      <c r="L18" s="49">
        <f>'Gemensamma Tjänster'!$C19*'Gemensamma i utveckling'!L$3</f>
        <v>0</v>
      </c>
      <c r="M18" s="49">
        <f>'Gemensamma Tjänster'!$C19*'Gemensamma i utveckling'!M$3</f>
        <v>0</v>
      </c>
      <c r="N18" s="49">
        <f>'Gemensamma Tjänster'!$C19*'Gemensamma i utveckling'!N$3</f>
        <v>0</v>
      </c>
      <c r="O18" s="49">
        <f>'Gemensamma Tjänster'!$C19*'Gemensamma i utveckling'!O$3</f>
        <v>0</v>
      </c>
      <c r="P18" s="49">
        <f>'Gemensamma Tjänster'!$C19*'Gemensamma i utveckling'!P$3</f>
        <v>0</v>
      </c>
      <c r="Q18" s="49">
        <f>'Gemensamma Tjänster'!$C19*'Gemensamma i utveckling'!Q$3</f>
        <v>0</v>
      </c>
      <c r="R18" s="49">
        <f>'Gemensamma Tjänster'!$C19*'Gemensamma i utveckling'!R$3</f>
        <v>0</v>
      </c>
      <c r="S18" s="49">
        <f>'Gemensamma Tjänster'!$C19*'Gemensamma i utveckling'!S$3</f>
        <v>0</v>
      </c>
      <c r="T18" s="49">
        <f>'Gemensamma Tjänster'!$C19*'Gemensamma i utveckling'!T$3</f>
        <v>0</v>
      </c>
      <c r="U18" s="49">
        <f>'Gemensamma Tjänster'!$C19*'Gemensamma i utveckling'!U$3</f>
        <v>0</v>
      </c>
      <c r="V18" s="49">
        <f>'Gemensamma Tjänster'!$C19*'Gemensamma i utveckling'!V$3</f>
        <v>0</v>
      </c>
      <c r="W18" s="49">
        <f>'Gemensamma Tjänster'!$C19*'Gemensamma i utveckling'!W$3</f>
        <v>0</v>
      </c>
    </row>
    <row r="19" spans="1:23" x14ac:dyDescent="0.25">
      <c r="A19" s="19" t="s">
        <v>21</v>
      </c>
      <c r="B19" s="24">
        <f>'Gemensamma Tjänster'!$C20*'Gemensamma i utveckling'!$B$3</f>
        <v>10083262.888612276</v>
      </c>
      <c r="C19" s="88">
        <f>'Gemensamma Tjänster'!$C20*'Gemensamma i utveckling'!$C$3</f>
        <v>7562447.1664592074</v>
      </c>
      <c r="D19" s="50">
        <f>'Gemensamma Tjänster'!$C20*'Gemensamma i utveckling'!D$3</f>
        <v>2520815.722153069</v>
      </c>
      <c r="E19" s="50">
        <f>'Gemensamma Tjänster'!$C20*'Gemensamma i utveckling'!E$3</f>
        <v>0</v>
      </c>
      <c r="F19" s="50">
        <f>'Gemensamma Tjänster'!$C20*'Gemensamma i utveckling'!F$3</f>
        <v>0</v>
      </c>
      <c r="G19" s="88">
        <f>'Gemensamma Tjänster'!$C20*'Gemensamma i utveckling'!G$3</f>
        <v>0</v>
      </c>
      <c r="H19" s="50">
        <f>'Gemensamma Tjänster'!$C20*'Gemensamma i utveckling'!H$3</f>
        <v>0</v>
      </c>
      <c r="I19" s="50">
        <f>'Gemensamma Tjänster'!$C20*'Gemensamma i utveckling'!I$3</f>
        <v>0</v>
      </c>
      <c r="J19" s="50">
        <f>'Gemensamma Tjänster'!$C20*'Gemensamma i utveckling'!J$3</f>
        <v>0</v>
      </c>
      <c r="K19" s="50">
        <f>'Gemensamma Tjänster'!$C20*'Gemensamma i utveckling'!K$3</f>
        <v>0</v>
      </c>
      <c r="L19" s="50">
        <f>'Gemensamma Tjänster'!$C20*'Gemensamma i utveckling'!L$3</f>
        <v>0</v>
      </c>
      <c r="M19" s="50">
        <f>'Gemensamma Tjänster'!$C20*'Gemensamma i utveckling'!M$3</f>
        <v>0</v>
      </c>
      <c r="N19" s="50">
        <f>'Gemensamma Tjänster'!$C20*'Gemensamma i utveckling'!N$3</f>
        <v>0</v>
      </c>
      <c r="O19" s="50">
        <f>'Gemensamma Tjänster'!$C20*'Gemensamma i utveckling'!O$3</f>
        <v>0</v>
      </c>
      <c r="P19" s="50">
        <f>'Gemensamma Tjänster'!$C20*'Gemensamma i utveckling'!P$3</f>
        <v>0</v>
      </c>
      <c r="Q19" s="50">
        <f>'Gemensamma Tjänster'!$C20*'Gemensamma i utveckling'!Q$3</f>
        <v>0</v>
      </c>
      <c r="R19" s="50">
        <f>'Gemensamma Tjänster'!$C20*'Gemensamma i utveckling'!R$3</f>
        <v>0</v>
      </c>
      <c r="S19" s="50">
        <f>'Gemensamma Tjänster'!$C20*'Gemensamma i utveckling'!S$3</f>
        <v>0</v>
      </c>
      <c r="T19" s="50">
        <f>'Gemensamma Tjänster'!$C20*'Gemensamma i utveckling'!T$3</f>
        <v>0</v>
      </c>
      <c r="U19" s="50">
        <f>'Gemensamma Tjänster'!$C20*'Gemensamma i utveckling'!U$3</f>
        <v>0</v>
      </c>
      <c r="V19" s="50">
        <f>'Gemensamma Tjänster'!$C20*'Gemensamma i utveckling'!V$3</f>
        <v>0</v>
      </c>
      <c r="W19" s="50">
        <f>'Gemensamma Tjänster'!$C20*'Gemensamma i utveckling'!W$3</f>
        <v>0</v>
      </c>
    </row>
    <row r="20" spans="1:23" x14ac:dyDescent="0.25">
      <c r="A20" s="20" t="s">
        <v>125</v>
      </c>
      <c r="B20" s="25">
        <f>'Gemensamma Tjänster'!$C21*'Gemensamma i utveckling'!$B$3</f>
        <v>1630391.6631452523</v>
      </c>
      <c r="C20" s="89">
        <f>'Gemensamma Tjänster'!$C21*'Gemensamma i utveckling'!$C$3</f>
        <v>1222793.7473589391</v>
      </c>
      <c r="D20" s="49">
        <f>'Gemensamma Tjänster'!$C21*'Gemensamma i utveckling'!D$3</f>
        <v>407597.91578631307</v>
      </c>
      <c r="E20" s="49">
        <f>'Gemensamma Tjänster'!$C21*'Gemensamma i utveckling'!E$3</f>
        <v>0</v>
      </c>
      <c r="F20" s="49">
        <f>'Gemensamma Tjänster'!$C21*'Gemensamma i utveckling'!F$3</f>
        <v>0</v>
      </c>
      <c r="G20" s="89">
        <f>'Gemensamma Tjänster'!$C21*'Gemensamma i utveckling'!G$3</f>
        <v>0</v>
      </c>
      <c r="H20" s="49">
        <f>'Gemensamma Tjänster'!$C21*'Gemensamma i utveckling'!H$3</f>
        <v>0</v>
      </c>
      <c r="I20" s="49">
        <f>'Gemensamma Tjänster'!$C21*'Gemensamma i utveckling'!I$3</f>
        <v>0</v>
      </c>
      <c r="J20" s="49">
        <f>'Gemensamma Tjänster'!$C21*'Gemensamma i utveckling'!J$3</f>
        <v>0</v>
      </c>
      <c r="K20" s="49">
        <f>'Gemensamma Tjänster'!$C21*'Gemensamma i utveckling'!K$3</f>
        <v>0</v>
      </c>
      <c r="L20" s="49">
        <f>'Gemensamma Tjänster'!$C21*'Gemensamma i utveckling'!L$3</f>
        <v>0</v>
      </c>
      <c r="M20" s="49">
        <f>'Gemensamma Tjänster'!$C21*'Gemensamma i utveckling'!M$3</f>
        <v>0</v>
      </c>
      <c r="N20" s="49">
        <f>'Gemensamma Tjänster'!$C21*'Gemensamma i utveckling'!N$3</f>
        <v>0</v>
      </c>
      <c r="O20" s="49">
        <f>'Gemensamma Tjänster'!$C21*'Gemensamma i utveckling'!O$3</f>
        <v>0</v>
      </c>
      <c r="P20" s="49">
        <f>'Gemensamma Tjänster'!$C21*'Gemensamma i utveckling'!P$3</f>
        <v>0</v>
      </c>
      <c r="Q20" s="49">
        <f>'Gemensamma Tjänster'!$C21*'Gemensamma i utveckling'!Q$3</f>
        <v>0</v>
      </c>
      <c r="R20" s="49">
        <f>'Gemensamma Tjänster'!$C21*'Gemensamma i utveckling'!R$3</f>
        <v>0</v>
      </c>
      <c r="S20" s="49">
        <f>'Gemensamma Tjänster'!$C21*'Gemensamma i utveckling'!S$3</f>
        <v>0</v>
      </c>
      <c r="T20" s="49">
        <f>'Gemensamma Tjänster'!$C21*'Gemensamma i utveckling'!T$3</f>
        <v>0</v>
      </c>
      <c r="U20" s="49">
        <f>'Gemensamma Tjänster'!$C21*'Gemensamma i utveckling'!U$3</f>
        <v>0</v>
      </c>
      <c r="V20" s="49">
        <f>'Gemensamma Tjänster'!$C21*'Gemensamma i utveckling'!V$3</f>
        <v>0</v>
      </c>
      <c r="W20" s="49">
        <f>'Gemensamma Tjänster'!$C21*'Gemensamma i utveckling'!W$3</f>
        <v>0</v>
      </c>
    </row>
    <row r="21" spans="1:23" x14ac:dyDescent="0.25">
      <c r="A21" s="19" t="s">
        <v>23</v>
      </c>
      <c r="B21" s="24">
        <f>'Gemensamma Tjänster'!$C22*'Gemensamma i utveckling'!$B$3</f>
        <v>1766653.1371385346</v>
      </c>
      <c r="C21" s="88">
        <f>'Gemensamma Tjänster'!$C22*'Gemensamma i utveckling'!$C$3</f>
        <v>1324989.852853901</v>
      </c>
      <c r="D21" s="50">
        <f>'Gemensamma Tjänster'!$C22*'Gemensamma i utveckling'!D$3</f>
        <v>441663.28428463364</v>
      </c>
      <c r="E21" s="50">
        <f>'Gemensamma Tjänster'!$C22*'Gemensamma i utveckling'!E$3</f>
        <v>0</v>
      </c>
      <c r="F21" s="50">
        <f>'Gemensamma Tjänster'!$C22*'Gemensamma i utveckling'!F$3</f>
        <v>0</v>
      </c>
      <c r="G21" s="88">
        <f>'Gemensamma Tjänster'!$C22*'Gemensamma i utveckling'!G$3</f>
        <v>0</v>
      </c>
      <c r="H21" s="50">
        <f>'Gemensamma Tjänster'!$C22*'Gemensamma i utveckling'!H$3</f>
        <v>0</v>
      </c>
      <c r="I21" s="50">
        <f>'Gemensamma Tjänster'!$C22*'Gemensamma i utveckling'!I$3</f>
        <v>0</v>
      </c>
      <c r="J21" s="50">
        <f>'Gemensamma Tjänster'!$C22*'Gemensamma i utveckling'!J$3</f>
        <v>0</v>
      </c>
      <c r="K21" s="50">
        <f>'Gemensamma Tjänster'!$C22*'Gemensamma i utveckling'!K$3</f>
        <v>0</v>
      </c>
      <c r="L21" s="50">
        <f>'Gemensamma Tjänster'!$C22*'Gemensamma i utveckling'!L$3</f>
        <v>0</v>
      </c>
      <c r="M21" s="50">
        <f>'Gemensamma Tjänster'!$C22*'Gemensamma i utveckling'!M$3</f>
        <v>0</v>
      </c>
      <c r="N21" s="50">
        <f>'Gemensamma Tjänster'!$C22*'Gemensamma i utveckling'!N$3</f>
        <v>0</v>
      </c>
      <c r="O21" s="50">
        <f>'Gemensamma Tjänster'!$C22*'Gemensamma i utveckling'!O$3</f>
        <v>0</v>
      </c>
      <c r="P21" s="50">
        <f>'Gemensamma Tjänster'!$C22*'Gemensamma i utveckling'!P$3</f>
        <v>0</v>
      </c>
      <c r="Q21" s="50">
        <f>'Gemensamma Tjänster'!$C22*'Gemensamma i utveckling'!Q$3</f>
        <v>0</v>
      </c>
      <c r="R21" s="50">
        <f>'Gemensamma Tjänster'!$C22*'Gemensamma i utveckling'!R$3</f>
        <v>0</v>
      </c>
      <c r="S21" s="50">
        <f>'Gemensamma Tjänster'!$C22*'Gemensamma i utveckling'!S$3</f>
        <v>0</v>
      </c>
      <c r="T21" s="50">
        <f>'Gemensamma Tjänster'!$C22*'Gemensamma i utveckling'!T$3</f>
        <v>0</v>
      </c>
      <c r="U21" s="50">
        <f>'Gemensamma Tjänster'!$C22*'Gemensamma i utveckling'!U$3</f>
        <v>0</v>
      </c>
      <c r="V21" s="50">
        <f>'Gemensamma Tjänster'!$C22*'Gemensamma i utveckling'!V$3</f>
        <v>0</v>
      </c>
      <c r="W21" s="50">
        <f>'Gemensamma Tjänster'!$C22*'Gemensamma i utveckling'!W$3</f>
        <v>0</v>
      </c>
    </row>
    <row r="22" spans="1:23" x14ac:dyDescent="0.25">
      <c r="A22" s="20" t="s">
        <v>126</v>
      </c>
      <c r="B22" s="25">
        <f>'Gemensamma Tjänster'!$C23*'Gemensamma i utveckling'!$B$3</f>
        <v>1610689.3399606454</v>
      </c>
      <c r="C22" s="89">
        <f>'Gemensamma Tjänster'!$C23*'Gemensamma i utveckling'!$C$3</f>
        <v>1208017.0049704842</v>
      </c>
      <c r="D22" s="49">
        <f>'Gemensamma Tjänster'!$C23*'Gemensamma i utveckling'!D$3</f>
        <v>402672.33499016135</v>
      </c>
      <c r="E22" s="49">
        <f>'Gemensamma Tjänster'!$C23*'Gemensamma i utveckling'!E$3</f>
        <v>0</v>
      </c>
      <c r="F22" s="49">
        <f>'Gemensamma Tjänster'!$C23*'Gemensamma i utveckling'!F$3</f>
        <v>0</v>
      </c>
      <c r="G22" s="89">
        <f>'Gemensamma Tjänster'!$C23*'Gemensamma i utveckling'!G$3</f>
        <v>0</v>
      </c>
      <c r="H22" s="49">
        <f>'Gemensamma Tjänster'!$C23*'Gemensamma i utveckling'!H$3</f>
        <v>0</v>
      </c>
      <c r="I22" s="49">
        <f>'Gemensamma Tjänster'!$C23*'Gemensamma i utveckling'!I$3</f>
        <v>0</v>
      </c>
      <c r="J22" s="49">
        <f>'Gemensamma Tjänster'!$C23*'Gemensamma i utveckling'!J$3</f>
        <v>0</v>
      </c>
      <c r="K22" s="49">
        <f>'Gemensamma Tjänster'!$C23*'Gemensamma i utveckling'!K$3</f>
        <v>0</v>
      </c>
      <c r="L22" s="49">
        <f>'Gemensamma Tjänster'!$C23*'Gemensamma i utveckling'!L$3</f>
        <v>0</v>
      </c>
      <c r="M22" s="49">
        <f>'Gemensamma Tjänster'!$C23*'Gemensamma i utveckling'!M$3</f>
        <v>0</v>
      </c>
      <c r="N22" s="49">
        <f>'Gemensamma Tjänster'!$C23*'Gemensamma i utveckling'!N$3</f>
        <v>0</v>
      </c>
      <c r="O22" s="49">
        <f>'Gemensamma Tjänster'!$C23*'Gemensamma i utveckling'!O$3</f>
        <v>0</v>
      </c>
      <c r="P22" s="49">
        <f>'Gemensamma Tjänster'!$C23*'Gemensamma i utveckling'!P$3</f>
        <v>0</v>
      </c>
      <c r="Q22" s="49">
        <f>'Gemensamma Tjänster'!$C23*'Gemensamma i utveckling'!Q$3</f>
        <v>0</v>
      </c>
      <c r="R22" s="49">
        <f>'Gemensamma Tjänster'!$C23*'Gemensamma i utveckling'!R$3</f>
        <v>0</v>
      </c>
      <c r="S22" s="49">
        <f>'Gemensamma Tjänster'!$C23*'Gemensamma i utveckling'!S$3</f>
        <v>0</v>
      </c>
      <c r="T22" s="49">
        <f>'Gemensamma Tjänster'!$C23*'Gemensamma i utveckling'!T$3</f>
        <v>0</v>
      </c>
      <c r="U22" s="49">
        <f>'Gemensamma Tjänster'!$C23*'Gemensamma i utveckling'!U$3</f>
        <v>0</v>
      </c>
      <c r="V22" s="49">
        <f>'Gemensamma Tjänster'!$C23*'Gemensamma i utveckling'!V$3</f>
        <v>0</v>
      </c>
      <c r="W22" s="49">
        <f>'Gemensamma Tjänster'!$C23*'Gemensamma i utveckling'!W$3</f>
        <v>0</v>
      </c>
    </row>
    <row r="23" spans="1:23" x14ac:dyDescent="0.25">
      <c r="A23" s="19" t="s">
        <v>127</v>
      </c>
      <c r="B23" s="24">
        <f>'Gemensamma Tjänster'!$C24*'Gemensamma i utveckling'!$B$3</f>
        <v>1658546.0473985556</v>
      </c>
      <c r="C23" s="88">
        <f>'Gemensamma Tjänster'!$C24*'Gemensamma i utveckling'!$C$3</f>
        <v>1243909.5355489166</v>
      </c>
      <c r="D23" s="50">
        <f>'Gemensamma Tjänster'!$C24*'Gemensamma i utveckling'!D$3</f>
        <v>414636.51184963889</v>
      </c>
      <c r="E23" s="50">
        <f>'Gemensamma Tjänster'!$C24*'Gemensamma i utveckling'!E$3</f>
        <v>0</v>
      </c>
      <c r="F23" s="50">
        <f>'Gemensamma Tjänster'!$C24*'Gemensamma i utveckling'!F$3</f>
        <v>0</v>
      </c>
      <c r="G23" s="88">
        <f>'Gemensamma Tjänster'!$C24*'Gemensamma i utveckling'!G$3</f>
        <v>0</v>
      </c>
      <c r="H23" s="50">
        <f>'Gemensamma Tjänster'!$C24*'Gemensamma i utveckling'!H$3</f>
        <v>0</v>
      </c>
      <c r="I23" s="50">
        <f>'Gemensamma Tjänster'!$C24*'Gemensamma i utveckling'!I$3</f>
        <v>0</v>
      </c>
      <c r="J23" s="50">
        <f>'Gemensamma Tjänster'!$C24*'Gemensamma i utveckling'!J$3</f>
        <v>0</v>
      </c>
      <c r="K23" s="50">
        <f>'Gemensamma Tjänster'!$C24*'Gemensamma i utveckling'!K$3</f>
        <v>0</v>
      </c>
      <c r="L23" s="50">
        <f>'Gemensamma Tjänster'!$C24*'Gemensamma i utveckling'!L$3</f>
        <v>0</v>
      </c>
      <c r="M23" s="50">
        <f>'Gemensamma Tjänster'!$C24*'Gemensamma i utveckling'!M$3</f>
        <v>0</v>
      </c>
      <c r="N23" s="50">
        <f>'Gemensamma Tjänster'!$C24*'Gemensamma i utveckling'!N$3</f>
        <v>0</v>
      </c>
      <c r="O23" s="50">
        <f>'Gemensamma Tjänster'!$C24*'Gemensamma i utveckling'!O$3</f>
        <v>0</v>
      </c>
      <c r="P23" s="50">
        <f>'Gemensamma Tjänster'!$C24*'Gemensamma i utveckling'!P$3</f>
        <v>0</v>
      </c>
      <c r="Q23" s="50">
        <f>'Gemensamma Tjänster'!$C24*'Gemensamma i utveckling'!Q$3</f>
        <v>0</v>
      </c>
      <c r="R23" s="50">
        <f>'Gemensamma Tjänster'!$C24*'Gemensamma i utveckling'!R$3</f>
        <v>0</v>
      </c>
      <c r="S23" s="50">
        <f>'Gemensamma Tjänster'!$C24*'Gemensamma i utveckling'!S$3</f>
        <v>0</v>
      </c>
      <c r="T23" s="50">
        <f>'Gemensamma Tjänster'!$C24*'Gemensamma i utveckling'!T$3</f>
        <v>0</v>
      </c>
      <c r="U23" s="50">
        <f>'Gemensamma Tjänster'!$C24*'Gemensamma i utveckling'!U$3</f>
        <v>0</v>
      </c>
      <c r="V23" s="50">
        <f>'Gemensamma Tjänster'!$C24*'Gemensamma i utveckling'!V$3</f>
        <v>0</v>
      </c>
      <c r="W23" s="50">
        <f>'Gemensamma Tjänster'!$C24*'Gemensamma i utveckling'!W$3</f>
        <v>0</v>
      </c>
    </row>
    <row r="24" spans="1:23" x14ac:dyDescent="0.25">
      <c r="A24" s="20" t="s">
        <v>26</v>
      </c>
      <c r="B24" s="25">
        <f>'Gemensamma Tjänster'!$C25*'Gemensamma i utveckling'!$B$3</f>
        <v>1652650.8640834764</v>
      </c>
      <c r="C24" s="89">
        <f>'Gemensamma Tjänster'!$C25*'Gemensamma i utveckling'!$C$3</f>
        <v>1239488.1480626073</v>
      </c>
      <c r="D24" s="49">
        <f>'Gemensamma Tjänster'!$C25*'Gemensamma i utveckling'!D$3</f>
        <v>413162.71602086909</v>
      </c>
      <c r="E24" s="49">
        <f>'Gemensamma Tjänster'!$C25*'Gemensamma i utveckling'!E$3</f>
        <v>0</v>
      </c>
      <c r="F24" s="49">
        <f>'Gemensamma Tjänster'!$C25*'Gemensamma i utveckling'!F$3</f>
        <v>0</v>
      </c>
      <c r="G24" s="89">
        <f>'Gemensamma Tjänster'!$C25*'Gemensamma i utveckling'!G$3</f>
        <v>0</v>
      </c>
      <c r="H24" s="49">
        <f>'Gemensamma Tjänster'!$C25*'Gemensamma i utveckling'!H$3</f>
        <v>0</v>
      </c>
      <c r="I24" s="49">
        <f>'Gemensamma Tjänster'!$C25*'Gemensamma i utveckling'!I$3</f>
        <v>0</v>
      </c>
      <c r="J24" s="49">
        <f>'Gemensamma Tjänster'!$C25*'Gemensamma i utveckling'!J$3</f>
        <v>0</v>
      </c>
      <c r="K24" s="49">
        <f>'Gemensamma Tjänster'!$C25*'Gemensamma i utveckling'!K$3</f>
        <v>0</v>
      </c>
      <c r="L24" s="49">
        <f>'Gemensamma Tjänster'!$C25*'Gemensamma i utveckling'!L$3</f>
        <v>0</v>
      </c>
      <c r="M24" s="49">
        <f>'Gemensamma Tjänster'!$C25*'Gemensamma i utveckling'!M$3</f>
        <v>0</v>
      </c>
      <c r="N24" s="49">
        <f>'Gemensamma Tjänster'!$C25*'Gemensamma i utveckling'!N$3</f>
        <v>0</v>
      </c>
      <c r="O24" s="49">
        <f>'Gemensamma Tjänster'!$C25*'Gemensamma i utveckling'!O$3</f>
        <v>0</v>
      </c>
      <c r="P24" s="49">
        <f>'Gemensamma Tjänster'!$C25*'Gemensamma i utveckling'!P$3</f>
        <v>0</v>
      </c>
      <c r="Q24" s="49">
        <f>'Gemensamma Tjänster'!$C25*'Gemensamma i utveckling'!Q$3</f>
        <v>0</v>
      </c>
      <c r="R24" s="49">
        <f>'Gemensamma Tjänster'!$C25*'Gemensamma i utveckling'!R$3</f>
        <v>0</v>
      </c>
      <c r="S24" s="49">
        <f>'Gemensamma Tjänster'!$C25*'Gemensamma i utveckling'!S$3</f>
        <v>0</v>
      </c>
      <c r="T24" s="49">
        <f>'Gemensamma Tjänster'!$C25*'Gemensamma i utveckling'!T$3</f>
        <v>0</v>
      </c>
      <c r="U24" s="49">
        <f>'Gemensamma Tjänster'!$C25*'Gemensamma i utveckling'!U$3</f>
        <v>0</v>
      </c>
      <c r="V24" s="49">
        <f>'Gemensamma Tjänster'!$C25*'Gemensamma i utveckling'!V$3</f>
        <v>0</v>
      </c>
      <c r="W24" s="49">
        <f>'Gemensamma Tjänster'!$C25*'Gemensamma i utveckling'!W$3</f>
        <v>0</v>
      </c>
    </row>
    <row r="25" spans="1:23" x14ac:dyDescent="0.25">
      <c r="A25" s="19" t="s">
        <v>128</v>
      </c>
      <c r="B25" s="24">
        <f>'Gemensamma Tjänster'!$C26*'Gemensamma i utveckling'!$B$3</f>
        <v>1400588.683918548</v>
      </c>
      <c r="C25" s="88">
        <f>'Gemensamma Tjänster'!$C26*'Gemensamma i utveckling'!$C$3</f>
        <v>1050441.5129389109</v>
      </c>
      <c r="D25" s="50">
        <f>'Gemensamma Tjänster'!$C26*'Gemensamma i utveckling'!D$3</f>
        <v>350147.17097963701</v>
      </c>
      <c r="E25" s="50">
        <f>'Gemensamma Tjänster'!$C26*'Gemensamma i utveckling'!E$3</f>
        <v>0</v>
      </c>
      <c r="F25" s="50">
        <f>'Gemensamma Tjänster'!$C26*'Gemensamma i utveckling'!F$3</f>
        <v>0</v>
      </c>
      <c r="G25" s="88">
        <f>'Gemensamma Tjänster'!$C26*'Gemensamma i utveckling'!G$3</f>
        <v>0</v>
      </c>
      <c r="H25" s="50">
        <f>'Gemensamma Tjänster'!$C26*'Gemensamma i utveckling'!H$3</f>
        <v>0</v>
      </c>
      <c r="I25" s="50">
        <f>'Gemensamma Tjänster'!$C26*'Gemensamma i utveckling'!I$3</f>
        <v>0</v>
      </c>
      <c r="J25" s="50">
        <f>'Gemensamma Tjänster'!$C26*'Gemensamma i utveckling'!J$3</f>
        <v>0</v>
      </c>
      <c r="K25" s="50">
        <f>'Gemensamma Tjänster'!$C26*'Gemensamma i utveckling'!K$3</f>
        <v>0</v>
      </c>
      <c r="L25" s="50">
        <f>'Gemensamma Tjänster'!$C26*'Gemensamma i utveckling'!L$3</f>
        <v>0</v>
      </c>
      <c r="M25" s="50">
        <f>'Gemensamma Tjänster'!$C26*'Gemensamma i utveckling'!M$3</f>
        <v>0</v>
      </c>
      <c r="N25" s="50">
        <f>'Gemensamma Tjänster'!$C26*'Gemensamma i utveckling'!N$3</f>
        <v>0</v>
      </c>
      <c r="O25" s="50">
        <f>'Gemensamma Tjänster'!$C26*'Gemensamma i utveckling'!O$3</f>
        <v>0</v>
      </c>
      <c r="P25" s="50">
        <f>'Gemensamma Tjänster'!$C26*'Gemensamma i utveckling'!P$3</f>
        <v>0</v>
      </c>
      <c r="Q25" s="50">
        <f>'Gemensamma Tjänster'!$C26*'Gemensamma i utveckling'!Q$3</f>
        <v>0</v>
      </c>
      <c r="R25" s="50">
        <f>'Gemensamma Tjänster'!$C26*'Gemensamma i utveckling'!R$3</f>
        <v>0</v>
      </c>
      <c r="S25" s="50">
        <f>'Gemensamma Tjänster'!$C26*'Gemensamma i utveckling'!S$3</f>
        <v>0</v>
      </c>
      <c r="T25" s="50">
        <f>'Gemensamma Tjänster'!$C26*'Gemensamma i utveckling'!T$3</f>
        <v>0</v>
      </c>
      <c r="U25" s="50">
        <f>'Gemensamma Tjänster'!$C26*'Gemensamma i utveckling'!U$3</f>
        <v>0</v>
      </c>
      <c r="V25" s="50">
        <f>'Gemensamma Tjänster'!$C26*'Gemensamma i utveckling'!V$3</f>
        <v>0</v>
      </c>
      <c r="W25" s="50">
        <f>'Gemensamma Tjänster'!$C26*'Gemensamma i utveckling'!W$3</f>
        <v>0</v>
      </c>
    </row>
    <row r="26" spans="1:23" x14ac:dyDescent="0.25">
      <c r="A26" s="20" t="s">
        <v>28</v>
      </c>
      <c r="B26" s="25">
        <f>'Gemensamma Tjänster'!$C27*'Gemensamma i utveckling'!$B$3</f>
        <v>760875.10734186589</v>
      </c>
      <c r="C26" s="89">
        <f>'Gemensamma Tjänster'!$C27*'Gemensamma i utveckling'!$C$3</f>
        <v>570656.33050639939</v>
      </c>
      <c r="D26" s="49">
        <f>'Gemensamma Tjänster'!$C27*'Gemensamma i utveckling'!D$3</f>
        <v>190218.77683546647</v>
      </c>
      <c r="E26" s="49">
        <f>'Gemensamma Tjänster'!$C27*'Gemensamma i utveckling'!E$3</f>
        <v>0</v>
      </c>
      <c r="F26" s="49">
        <f>'Gemensamma Tjänster'!$C27*'Gemensamma i utveckling'!F$3</f>
        <v>0</v>
      </c>
      <c r="G26" s="89">
        <f>'Gemensamma Tjänster'!$C27*'Gemensamma i utveckling'!G$3</f>
        <v>0</v>
      </c>
      <c r="H26" s="49">
        <f>'Gemensamma Tjänster'!$C27*'Gemensamma i utveckling'!H$3</f>
        <v>0</v>
      </c>
      <c r="I26" s="49">
        <f>'Gemensamma Tjänster'!$C27*'Gemensamma i utveckling'!I$3</f>
        <v>0</v>
      </c>
      <c r="J26" s="49">
        <f>'Gemensamma Tjänster'!$C27*'Gemensamma i utveckling'!J$3</f>
        <v>0</v>
      </c>
      <c r="K26" s="49">
        <f>'Gemensamma Tjänster'!$C27*'Gemensamma i utveckling'!K$3</f>
        <v>0</v>
      </c>
      <c r="L26" s="49">
        <f>'Gemensamma Tjänster'!$C27*'Gemensamma i utveckling'!L$3</f>
        <v>0</v>
      </c>
      <c r="M26" s="49">
        <f>'Gemensamma Tjänster'!$C27*'Gemensamma i utveckling'!M$3</f>
        <v>0</v>
      </c>
      <c r="N26" s="49">
        <f>'Gemensamma Tjänster'!$C27*'Gemensamma i utveckling'!N$3</f>
        <v>0</v>
      </c>
      <c r="O26" s="49">
        <f>'Gemensamma Tjänster'!$C27*'Gemensamma i utveckling'!O$3</f>
        <v>0</v>
      </c>
      <c r="P26" s="49">
        <f>'Gemensamma Tjänster'!$C27*'Gemensamma i utveckling'!P$3</f>
        <v>0</v>
      </c>
      <c r="Q26" s="49">
        <f>'Gemensamma Tjänster'!$C27*'Gemensamma i utveckling'!Q$3</f>
        <v>0</v>
      </c>
      <c r="R26" s="49">
        <f>'Gemensamma Tjänster'!$C27*'Gemensamma i utveckling'!R$3</f>
        <v>0</v>
      </c>
      <c r="S26" s="49">
        <f>'Gemensamma Tjänster'!$C27*'Gemensamma i utveckling'!S$3</f>
        <v>0</v>
      </c>
      <c r="T26" s="49">
        <f>'Gemensamma Tjänster'!$C27*'Gemensamma i utveckling'!T$3</f>
        <v>0</v>
      </c>
      <c r="U26" s="49">
        <f>'Gemensamma Tjänster'!$C27*'Gemensamma i utveckling'!U$3</f>
        <v>0</v>
      </c>
      <c r="V26" s="49">
        <f>'Gemensamma Tjänster'!$C27*'Gemensamma i utveckling'!V$3</f>
        <v>0</v>
      </c>
      <c r="W26" s="49">
        <f>'Gemensamma Tjänster'!$C27*'Gemensamma i utveckling'!W$3</f>
        <v>0</v>
      </c>
    </row>
    <row r="27" spans="1:23" x14ac:dyDescent="0.25">
      <c r="A27" s="19" t="s">
        <v>129</v>
      </c>
      <c r="B27" s="24">
        <f>'Gemensamma Tjänster'!$C28*'Gemensamma i utveckling'!$B$3</f>
        <v>1582782.024793647</v>
      </c>
      <c r="C27" s="88">
        <f>'Gemensamma Tjänster'!$C28*'Gemensamma i utveckling'!$C$3</f>
        <v>1187086.5185952352</v>
      </c>
      <c r="D27" s="50">
        <f>'Gemensamma Tjänster'!$C28*'Gemensamma i utveckling'!D$3</f>
        <v>395695.50619841175</v>
      </c>
      <c r="E27" s="50">
        <f>'Gemensamma Tjänster'!$C28*'Gemensamma i utveckling'!E$3</f>
        <v>0</v>
      </c>
      <c r="F27" s="50">
        <f>'Gemensamma Tjänster'!$C28*'Gemensamma i utveckling'!F$3</f>
        <v>0</v>
      </c>
      <c r="G27" s="88">
        <f>'Gemensamma Tjänster'!$C28*'Gemensamma i utveckling'!G$3</f>
        <v>0</v>
      </c>
      <c r="H27" s="50">
        <f>'Gemensamma Tjänster'!$C28*'Gemensamma i utveckling'!H$3</f>
        <v>0</v>
      </c>
      <c r="I27" s="50">
        <f>'Gemensamma Tjänster'!$C28*'Gemensamma i utveckling'!I$3</f>
        <v>0</v>
      </c>
      <c r="J27" s="50">
        <f>'Gemensamma Tjänster'!$C28*'Gemensamma i utveckling'!J$3</f>
        <v>0</v>
      </c>
      <c r="K27" s="50">
        <f>'Gemensamma Tjänster'!$C28*'Gemensamma i utveckling'!K$3</f>
        <v>0</v>
      </c>
      <c r="L27" s="50">
        <f>'Gemensamma Tjänster'!$C28*'Gemensamma i utveckling'!L$3</f>
        <v>0</v>
      </c>
      <c r="M27" s="50">
        <f>'Gemensamma Tjänster'!$C28*'Gemensamma i utveckling'!M$3</f>
        <v>0</v>
      </c>
      <c r="N27" s="50">
        <f>'Gemensamma Tjänster'!$C28*'Gemensamma i utveckling'!N$3</f>
        <v>0</v>
      </c>
      <c r="O27" s="50">
        <f>'Gemensamma Tjänster'!$C28*'Gemensamma i utveckling'!O$3</f>
        <v>0</v>
      </c>
      <c r="P27" s="50">
        <f>'Gemensamma Tjänster'!$C28*'Gemensamma i utveckling'!P$3</f>
        <v>0</v>
      </c>
      <c r="Q27" s="50">
        <f>'Gemensamma Tjänster'!$C28*'Gemensamma i utveckling'!Q$3</f>
        <v>0</v>
      </c>
      <c r="R27" s="50">
        <f>'Gemensamma Tjänster'!$C28*'Gemensamma i utveckling'!R$3</f>
        <v>0</v>
      </c>
      <c r="S27" s="50">
        <f>'Gemensamma Tjänster'!$C28*'Gemensamma i utveckling'!S$3</f>
        <v>0</v>
      </c>
      <c r="T27" s="50">
        <f>'Gemensamma Tjänster'!$C28*'Gemensamma i utveckling'!T$3</f>
        <v>0</v>
      </c>
      <c r="U27" s="50">
        <f>'Gemensamma Tjänster'!$C28*'Gemensamma i utveckling'!U$3</f>
        <v>0</v>
      </c>
      <c r="V27" s="50">
        <f>'Gemensamma Tjänster'!$C28*'Gemensamma i utveckling'!V$3</f>
        <v>0</v>
      </c>
      <c r="W27" s="50">
        <f>'Gemensamma Tjänster'!$C28*'Gemensamma i utveckling'!W$3</f>
        <v>0</v>
      </c>
    </row>
    <row r="28" spans="1:23" ht="15.75" thickBot="1" x14ac:dyDescent="0.3">
      <c r="A28" s="21" t="s">
        <v>31</v>
      </c>
      <c r="B28" s="26">
        <f>'Gemensamma Tjänster'!$C29*'Gemensamma i utveckling'!$B$3</f>
        <v>1433489.0929459794</v>
      </c>
      <c r="C28" s="90">
        <f>'Gemensamma Tjänster'!$C29*'Gemensamma i utveckling'!$C$3</f>
        <v>1075116.8197094845</v>
      </c>
      <c r="D28" s="51">
        <f>'Gemensamma Tjänster'!$C29*'Gemensamma i utveckling'!D$3</f>
        <v>358372.27323649486</v>
      </c>
      <c r="E28" s="51">
        <f>'Gemensamma Tjänster'!$C29*'Gemensamma i utveckling'!E$3</f>
        <v>0</v>
      </c>
      <c r="F28" s="51">
        <f>'Gemensamma Tjänster'!$C29*'Gemensamma i utveckling'!F$3</f>
        <v>0</v>
      </c>
      <c r="G28" s="90">
        <f>'Gemensamma Tjänster'!$C29*'Gemensamma i utveckling'!G$3</f>
        <v>0</v>
      </c>
      <c r="H28" s="51">
        <f>'Gemensamma Tjänster'!$C29*'Gemensamma i utveckling'!H$3</f>
        <v>0</v>
      </c>
      <c r="I28" s="51">
        <f>'Gemensamma Tjänster'!$C29*'Gemensamma i utveckling'!I$3</f>
        <v>0</v>
      </c>
      <c r="J28" s="51">
        <f>'Gemensamma Tjänster'!$C29*'Gemensamma i utveckling'!J$3</f>
        <v>0</v>
      </c>
      <c r="K28" s="51">
        <f>'Gemensamma Tjänster'!$C29*'Gemensamma i utveckling'!K$3</f>
        <v>0</v>
      </c>
      <c r="L28" s="51">
        <f>'Gemensamma Tjänster'!$C29*'Gemensamma i utveckling'!L$3</f>
        <v>0</v>
      </c>
      <c r="M28" s="51">
        <f>'Gemensamma Tjänster'!$C29*'Gemensamma i utveckling'!M$3</f>
        <v>0</v>
      </c>
      <c r="N28" s="51">
        <f>'Gemensamma Tjänster'!$C29*'Gemensamma i utveckling'!N$3</f>
        <v>0</v>
      </c>
      <c r="O28" s="51">
        <f>'Gemensamma Tjänster'!$C29*'Gemensamma i utveckling'!O$3</f>
        <v>0</v>
      </c>
      <c r="P28" s="51">
        <f>'Gemensamma Tjänster'!$C29*'Gemensamma i utveckling'!P$3</f>
        <v>0</v>
      </c>
      <c r="Q28" s="51">
        <f>'Gemensamma Tjänster'!$C29*'Gemensamma i utveckling'!Q$3</f>
        <v>0</v>
      </c>
      <c r="R28" s="51">
        <f>'Gemensamma Tjänster'!$C29*'Gemensamma i utveckling'!R$3</f>
        <v>0</v>
      </c>
      <c r="S28" s="51">
        <f>'Gemensamma Tjänster'!$C29*'Gemensamma i utveckling'!S$3</f>
        <v>0</v>
      </c>
      <c r="T28" s="51">
        <f>'Gemensamma Tjänster'!$C29*'Gemensamma i utveckling'!T$3</f>
        <v>0</v>
      </c>
      <c r="U28" s="51">
        <f>'Gemensamma Tjänster'!$C29*'Gemensamma i utveckling'!U$3</f>
        <v>0</v>
      </c>
      <c r="V28" s="51">
        <f>'Gemensamma Tjänster'!$C29*'Gemensamma i utveckling'!V$3</f>
        <v>0</v>
      </c>
      <c r="W28" s="51">
        <f>'Gemensamma Tjänster'!$C29*'Gemensamma i utveckling'!W$3</f>
        <v>0</v>
      </c>
    </row>
    <row r="29" spans="1:23" x14ac:dyDescent="0.25">
      <c r="A29" s="19" t="s">
        <v>73</v>
      </c>
      <c r="C29" s="100"/>
      <c r="D29" s="100" t="s">
        <v>354</v>
      </c>
      <c r="E29" s="92" t="s">
        <v>38</v>
      </c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</row>
    <row r="30" spans="1:23" x14ac:dyDescent="0.25">
      <c r="A30" t="s">
        <v>40</v>
      </c>
      <c r="C30" s="92" t="s">
        <v>220</v>
      </c>
      <c r="D30" s="92" t="s">
        <v>70</v>
      </c>
      <c r="E30" s="92" t="s">
        <v>370</v>
      </c>
      <c r="F30" s="92" t="s">
        <v>370</v>
      </c>
      <c r="G30" s="92" t="s">
        <v>370</v>
      </c>
      <c r="H30" s="92" t="s">
        <v>370</v>
      </c>
      <c r="I30" s="92" t="s">
        <v>370</v>
      </c>
      <c r="J30" s="100" t="s">
        <v>203</v>
      </c>
      <c r="K30" s="92" t="s">
        <v>168</v>
      </c>
      <c r="L30" s="92"/>
      <c r="O30" s="92"/>
      <c r="P30" s="92"/>
      <c r="Q30" s="92"/>
      <c r="R30" s="92"/>
      <c r="S30" s="92"/>
      <c r="T30" s="92"/>
      <c r="U30" s="92"/>
      <c r="V30" s="92"/>
      <c r="W30" s="92"/>
    </row>
    <row r="31" spans="1:23" x14ac:dyDescent="0.25">
      <c r="A31" t="s">
        <v>41</v>
      </c>
      <c r="C31" s="92" t="s">
        <v>271</v>
      </c>
      <c r="D31" s="92" t="s">
        <v>71</v>
      </c>
      <c r="E31" s="92" t="s">
        <v>163</v>
      </c>
      <c r="F31" s="92" t="s">
        <v>163</v>
      </c>
      <c r="G31" s="92" t="s">
        <v>163</v>
      </c>
      <c r="H31" s="92" t="s">
        <v>163</v>
      </c>
      <c r="I31" s="92" t="s">
        <v>163</v>
      </c>
      <c r="J31" s="100" t="s">
        <v>163</v>
      </c>
      <c r="K31" s="92"/>
      <c r="L31" s="92"/>
      <c r="O31" s="92"/>
      <c r="P31" s="92"/>
      <c r="Q31" s="92"/>
      <c r="R31" s="92"/>
      <c r="S31" s="92"/>
      <c r="T31" s="92"/>
      <c r="U31" s="92"/>
      <c r="V31" s="92"/>
      <c r="W31" s="92"/>
    </row>
    <row r="32" spans="1:23" x14ac:dyDescent="0.25">
      <c r="A32" t="s">
        <v>44</v>
      </c>
      <c r="C32" s="296" t="s">
        <v>272</v>
      </c>
      <c r="D32" s="92" t="s">
        <v>356</v>
      </c>
      <c r="E32" s="92" t="s">
        <v>163</v>
      </c>
      <c r="F32" s="92" t="s">
        <v>163</v>
      </c>
      <c r="G32" s="92" t="s">
        <v>163</v>
      </c>
      <c r="H32" s="92" t="s">
        <v>163</v>
      </c>
      <c r="I32" s="92" t="s">
        <v>163</v>
      </c>
      <c r="J32" s="100" t="s">
        <v>163</v>
      </c>
      <c r="K32" s="318" t="s">
        <v>163</v>
      </c>
      <c r="L32" s="92"/>
      <c r="O32" s="92"/>
      <c r="P32" s="92"/>
      <c r="Q32" s="92"/>
      <c r="R32" s="92"/>
      <c r="S32" s="92"/>
      <c r="T32" s="92"/>
      <c r="U32" s="92"/>
      <c r="V32" s="92"/>
      <c r="W32" s="92"/>
    </row>
    <row r="33" spans="1:23" x14ac:dyDescent="0.25">
      <c r="C33" s="92"/>
      <c r="E33" s="92"/>
      <c r="F33" s="92"/>
      <c r="G33" s="92"/>
      <c r="H33" s="92"/>
      <c r="I33" s="92"/>
      <c r="J33" s="100"/>
      <c r="K33" s="318"/>
      <c r="L33" s="92"/>
      <c r="O33" s="92"/>
      <c r="P33" s="92"/>
      <c r="Q33" s="92"/>
      <c r="R33" s="92"/>
      <c r="S33" s="92"/>
      <c r="T33" s="92"/>
      <c r="U33" s="92"/>
      <c r="V33" s="92"/>
      <c r="W33" s="92"/>
    </row>
    <row r="34" spans="1:23" hidden="1" outlineLevel="1" x14ac:dyDescent="0.25">
      <c r="A34" s="7" t="s">
        <v>73</v>
      </c>
      <c r="D34" s="290"/>
      <c r="J34" s="97" t="s">
        <v>167</v>
      </c>
      <c r="K34" s="243" t="s">
        <v>167</v>
      </c>
      <c r="L34" s="97"/>
    </row>
    <row r="35" spans="1:23" hidden="1" outlineLevel="1" x14ac:dyDescent="0.25">
      <c r="A35" s="239" t="s">
        <v>160</v>
      </c>
      <c r="C35" s="268" t="s">
        <v>287</v>
      </c>
      <c r="D35" s="314" t="s">
        <v>284</v>
      </c>
      <c r="E35" s="314" t="s">
        <v>284</v>
      </c>
      <c r="F35" s="314" t="s">
        <v>284</v>
      </c>
      <c r="G35" s="314" t="s">
        <v>284</v>
      </c>
      <c r="H35" s="314" t="s">
        <v>284</v>
      </c>
      <c r="I35" s="314" t="s">
        <v>284</v>
      </c>
      <c r="J35" s="314" t="s">
        <v>284</v>
      </c>
      <c r="K35" s="327">
        <v>6000000</v>
      </c>
      <c r="L35" s="100"/>
    </row>
    <row r="36" spans="1:23" hidden="1" outlineLevel="1" x14ac:dyDescent="0.25">
      <c r="A36" s="240" t="s">
        <v>159</v>
      </c>
      <c r="D36" t="s">
        <v>355</v>
      </c>
      <c r="E36" s="245" t="s">
        <v>162</v>
      </c>
      <c r="F36" s="245" t="s">
        <v>162</v>
      </c>
      <c r="G36" s="245" t="s">
        <v>162</v>
      </c>
      <c r="H36" s="245" t="s">
        <v>162</v>
      </c>
      <c r="I36" s="245" t="s">
        <v>162</v>
      </c>
      <c r="J36" s="245" t="s">
        <v>202</v>
      </c>
      <c r="K36" s="318"/>
      <c r="L36" s="97"/>
    </row>
    <row r="37" spans="1:23" hidden="1" outlineLevel="1" x14ac:dyDescent="0.25">
      <c r="A37" t="s">
        <v>73</v>
      </c>
      <c r="D37" t="s">
        <v>347</v>
      </c>
      <c r="E37" t="s">
        <v>166</v>
      </c>
      <c r="F37" t="s">
        <v>164</v>
      </c>
      <c r="G37" t="s">
        <v>164</v>
      </c>
      <c r="H37" t="s">
        <v>164</v>
      </c>
      <c r="I37" t="s">
        <v>164</v>
      </c>
      <c r="J37" t="s">
        <v>164</v>
      </c>
      <c r="K37" s="318" t="s">
        <v>171</v>
      </c>
      <c r="L37" s="97"/>
    </row>
    <row r="38" spans="1:23" hidden="1" outlineLevel="1" x14ac:dyDescent="0.25">
      <c r="D38" s="270" t="s">
        <v>345</v>
      </c>
      <c r="F38">
        <v>4000000</v>
      </c>
      <c r="G38">
        <v>4200000</v>
      </c>
      <c r="H38">
        <v>17500000</v>
      </c>
      <c r="I38">
        <v>6500000</v>
      </c>
      <c r="J38" s="275">
        <v>6000000</v>
      </c>
      <c r="K38" s="318" t="s">
        <v>181</v>
      </c>
      <c r="L38" s="275"/>
    </row>
    <row r="39" spans="1:23" hidden="1" outlineLevel="1" x14ac:dyDescent="0.25">
      <c r="A39" t="s">
        <v>172</v>
      </c>
      <c r="C39" s="271" t="s">
        <v>174</v>
      </c>
      <c r="D39" s="97" t="s">
        <v>346</v>
      </c>
      <c r="E39" t="s">
        <v>173</v>
      </c>
      <c r="F39" t="s">
        <v>173</v>
      </c>
      <c r="G39" t="s">
        <v>173</v>
      </c>
      <c r="H39" t="s">
        <v>173</v>
      </c>
      <c r="I39" t="s">
        <v>173</v>
      </c>
      <c r="J39" s="97"/>
      <c r="K39" s="318" t="s">
        <v>358</v>
      </c>
      <c r="L39" s="97"/>
    </row>
    <row r="40" spans="1:23" hidden="1" outlineLevel="1" x14ac:dyDescent="0.25">
      <c r="D40" s="97" t="s">
        <v>286</v>
      </c>
      <c r="F40" t="s">
        <v>366</v>
      </c>
      <c r="G40" s="92" t="s">
        <v>366</v>
      </c>
      <c r="I40" t="s">
        <v>367</v>
      </c>
      <c r="J40" s="97"/>
      <c r="K40" s="97"/>
      <c r="L40" s="97"/>
    </row>
    <row r="41" spans="1:23" hidden="1" outlineLevel="1" x14ac:dyDescent="0.25">
      <c r="J41" s="97"/>
      <c r="K41" s="97"/>
      <c r="L41" s="97"/>
    </row>
    <row r="42" spans="1:23" hidden="1" outlineLevel="1" x14ac:dyDescent="0.25">
      <c r="I42" t="s">
        <v>369</v>
      </c>
      <c r="J42" s="97"/>
      <c r="K42" s="97"/>
    </row>
    <row r="43" spans="1:23" hidden="1" outlineLevel="1" x14ac:dyDescent="0.25"/>
    <row r="44" spans="1:23" hidden="1" outlineLevel="1" x14ac:dyDescent="0.25"/>
    <row r="45" spans="1:23" collapsed="1" x14ac:dyDescent="0.25"/>
  </sheetData>
  <phoneticPr fontId="29" type="noConversion"/>
  <pageMargins left="0.7" right="0.7" top="0.75" bottom="0.75" header="0.3" footer="0.3"/>
  <pageSetup paperSize="9" orientation="portrait" r:id="rId1"/>
  <legacy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C00000"/>
  </sheetPr>
  <dimension ref="A1:DV42"/>
  <sheetViews>
    <sheetView zoomScaleNormal="100" workbookViewId="0">
      <pane xSplit="2" ySplit="4" topLeftCell="C5" activePane="bottomRight" state="frozenSplit"/>
      <selection activeCell="K45" sqref="K45"/>
      <selection pane="topRight" activeCell="K45" sqref="K45"/>
      <selection pane="bottomLeft" activeCell="K45" sqref="K45"/>
      <selection pane="bottomRight" activeCell="AL49" sqref="AL49"/>
    </sheetView>
  </sheetViews>
  <sheetFormatPr defaultRowHeight="15" outlineLevelRow="1" x14ac:dyDescent="0.25"/>
  <cols>
    <col min="1" max="1" width="35.7109375" customWidth="1"/>
    <col min="2" max="2" width="14.7109375" customWidth="1"/>
    <col min="3" max="3" width="2.140625" customWidth="1"/>
    <col min="4" max="4" width="5.7109375" hidden="1" customWidth="1"/>
    <col min="5" max="5" width="6" hidden="1" customWidth="1"/>
    <col min="6" max="6" width="12.7109375" customWidth="1"/>
    <col min="7" max="7" width="2.28515625" customWidth="1"/>
    <col min="8" max="9" width="12.7109375" hidden="1" customWidth="1"/>
    <col min="10" max="10" width="12.7109375" customWidth="1"/>
    <col min="11" max="11" width="1.85546875" bestFit="1" customWidth="1"/>
    <col min="12" max="12" width="13.7109375" hidden="1" customWidth="1"/>
    <col min="13" max="13" width="6.7109375" hidden="1" customWidth="1"/>
    <col min="14" max="14" width="13.42578125" customWidth="1"/>
    <col min="15" max="15" width="1.85546875" bestFit="1" customWidth="1"/>
    <col min="16" max="17" width="13.7109375" hidden="1" customWidth="1"/>
    <col min="18" max="18" width="13.85546875" customWidth="1"/>
    <col min="19" max="19" width="1.85546875" bestFit="1" customWidth="1"/>
    <col min="20" max="20" width="8" hidden="1" customWidth="1"/>
    <col min="21" max="21" width="6.7109375" hidden="1" customWidth="1"/>
    <col min="22" max="22" width="14.5703125" customWidth="1"/>
    <col min="23" max="23" width="1.85546875" bestFit="1" customWidth="1"/>
    <col min="24" max="24" width="8" hidden="1" customWidth="1"/>
    <col min="25" max="25" width="6.7109375" hidden="1" customWidth="1"/>
    <col min="26" max="26" width="14.7109375" customWidth="1"/>
    <col min="27" max="27" width="1.85546875" bestFit="1" customWidth="1"/>
    <col min="28" max="28" width="8" hidden="1" customWidth="1"/>
    <col min="29" max="29" width="6.7109375" hidden="1" customWidth="1"/>
    <col min="30" max="30" width="14.28515625" customWidth="1"/>
    <col min="31" max="31" width="1.85546875" bestFit="1" customWidth="1"/>
    <col min="32" max="33" width="13.7109375" hidden="1" customWidth="1"/>
    <col min="34" max="34" width="13.7109375" customWidth="1"/>
    <col min="35" max="35" width="1.85546875" bestFit="1" customWidth="1"/>
    <col min="36" max="37" width="13.7109375" hidden="1" customWidth="1"/>
    <col min="38" max="38" width="13.7109375" customWidth="1"/>
    <col min="39" max="39" width="1.85546875" bestFit="1" customWidth="1"/>
    <col min="40" max="41" width="13.7109375" hidden="1" customWidth="1"/>
    <col min="42" max="42" width="13.7109375" customWidth="1"/>
    <col min="43" max="43" width="1.85546875" bestFit="1" customWidth="1"/>
    <col min="44" max="45" width="13.7109375" hidden="1" customWidth="1"/>
    <col min="46" max="46" width="14.42578125" customWidth="1"/>
    <col min="47" max="47" width="2.28515625" customWidth="1"/>
    <col min="48" max="49" width="14.42578125" hidden="1" customWidth="1"/>
    <col min="50" max="50" width="13.42578125" customWidth="1"/>
    <col min="51" max="51" width="1.85546875" bestFit="1" customWidth="1"/>
    <col min="52" max="53" width="0" hidden="1" customWidth="1"/>
    <col min="54" max="54" width="14.5703125" customWidth="1"/>
    <col min="55" max="55" width="1.85546875" bestFit="1" customWidth="1"/>
    <col min="56" max="57" width="0" hidden="1" customWidth="1"/>
    <col min="58" max="58" width="12.7109375" customWidth="1"/>
    <col min="59" max="59" width="1.85546875" bestFit="1" customWidth="1"/>
    <col min="60" max="61" width="0" hidden="1" customWidth="1"/>
    <col min="62" max="62" width="13.7109375" customWidth="1"/>
    <col min="63" max="63" width="2.42578125" customWidth="1"/>
    <col min="64" max="65" width="14.7109375" hidden="1" customWidth="1"/>
    <col min="66" max="66" width="13.42578125" customWidth="1"/>
    <col min="67" max="67" width="1.7109375" customWidth="1"/>
    <col min="68" max="68" width="12.7109375" hidden="1" customWidth="1"/>
    <col min="69" max="69" width="0" hidden="1" customWidth="1"/>
    <col min="70" max="70" width="13.85546875" customWidth="1"/>
    <col min="71" max="71" width="2.140625" customWidth="1"/>
    <col min="72" max="72" width="8.85546875" hidden="1" customWidth="1"/>
    <col min="73" max="73" width="0" hidden="1" customWidth="1"/>
    <col min="74" max="74" width="11.7109375" customWidth="1"/>
    <col min="75" max="75" width="2.140625" customWidth="1"/>
    <col min="76" max="76" width="8.85546875" hidden="1" customWidth="1"/>
    <col min="77" max="77" width="0" hidden="1" customWidth="1"/>
    <col min="78" max="78" width="12.7109375" customWidth="1"/>
    <col min="79" max="79" width="2.28515625" customWidth="1"/>
    <col min="80" max="81" width="0" hidden="1" customWidth="1"/>
    <col min="82" max="82" width="14.5703125" customWidth="1"/>
    <col min="83" max="83" width="1.7109375" customWidth="1"/>
    <col min="84" max="85" width="0" hidden="1" customWidth="1"/>
    <col min="86" max="86" width="14.5703125" customWidth="1"/>
    <col min="87" max="87" width="1.85546875" customWidth="1"/>
    <col min="88" max="89" width="0" hidden="1" customWidth="1"/>
    <col min="90" max="90" width="14.28515625" customWidth="1"/>
    <col min="91" max="91" width="1.7109375" customWidth="1"/>
    <col min="92" max="93" width="0" hidden="1" customWidth="1"/>
    <col min="94" max="94" width="14.28515625" customWidth="1"/>
    <col min="95" max="95" width="1.85546875" customWidth="1"/>
    <col min="96" max="97" width="0" hidden="1" customWidth="1"/>
    <col min="98" max="98" width="13.7109375" customWidth="1"/>
    <col min="99" max="99" width="1.7109375" customWidth="1"/>
    <col min="100" max="100" width="8.85546875" hidden="1" customWidth="1"/>
    <col min="101" max="101" width="0" hidden="1" customWidth="1"/>
    <col min="102" max="102" width="12.28515625" customWidth="1"/>
    <col min="103" max="103" width="1.7109375" customWidth="1"/>
    <col min="104" max="105" width="0" hidden="1" customWidth="1"/>
    <col min="106" max="106" width="12.85546875" customWidth="1"/>
    <col min="107" max="107" width="2.28515625" customWidth="1"/>
    <col min="108" max="109" width="0" hidden="1" customWidth="1"/>
    <col min="110" max="110" width="13.85546875" customWidth="1"/>
    <col min="111" max="111" width="1.85546875" customWidth="1"/>
    <col min="112" max="113" width="0" hidden="1" customWidth="1"/>
    <col min="114" max="114" width="13.85546875" customWidth="1"/>
    <col min="115" max="115" width="2.140625" customWidth="1"/>
    <col min="116" max="117" width="0" hidden="1" customWidth="1"/>
    <col min="118" max="118" width="13.28515625" customWidth="1"/>
    <col min="119" max="119" width="1.85546875" customWidth="1"/>
    <col min="120" max="121" width="0" hidden="1" customWidth="1"/>
    <col min="122" max="122" width="14" customWidth="1"/>
    <col min="123" max="123" width="1.85546875" customWidth="1"/>
    <col min="124" max="124" width="10.28515625" hidden="1" customWidth="1"/>
    <col min="125" max="125" width="0" hidden="1" customWidth="1"/>
    <col min="126" max="126" width="13.28515625" customWidth="1"/>
  </cols>
  <sheetData>
    <row r="1" spans="1:126" ht="51.75" thickBot="1" x14ac:dyDescent="0.3">
      <c r="A1" s="311" t="s">
        <v>308</v>
      </c>
      <c r="B1" s="312" t="s">
        <v>266</v>
      </c>
      <c r="C1" s="174"/>
      <c r="D1" s="174"/>
      <c r="E1" s="174"/>
      <c r="F1" s="47" t="s">
        <v>4</v>
      </c>
      <c r="G1" s="173"/>
      <c r="H1" s="174"/>
      <c r="I1" s="174"/>
      <c r="J1" s="47" t="s">
        <v>303</v>
      </c>
      <c r="K1" s="173"/>
      <c r="L1" s="174"/>
      <c r="M1" s="174"/>
      <c r="N1" s="47" t="s">
        <v>307</v>
      </c>
      <c r="O1" s="173"/>
      <c r="P1" s="174"/>
      <c r="Q1" s="174"/>
      <c r="R1" s="47" t="s">
        <v>305</v>
      </c>
      <c r="S1" s="173"/>
      <c r="T1" s="174"/>
      <c r="U1" s="174"/>
      <c r="V1" s="47" t="s">
        <v>107</v>
      </c>
      <c r="W1" s="173"/>
      <c r="X1" s="174"/>
      <c r="Y1" s="174"/>
      <c r="Z1" s="47" t="s">
        <v>395</v>
      </c>
      <c r="AA1" s="173"/>
      <c r="AB1" s="174"/>
      <c r="AC1" s="174"/>
      <c r="AD1" s="47" t="s">
        <v>75</v>
      </c>
      <c r="AE1" s="173"/>
      <c r="AF1" s="174"/>
      <c r="AG1" s="174"/>
      <c r="AH1" s="47" t="s">
        <v>227</v>
      </c>
      <c r="AI1" s="173"/>
      <c r="AJ1" s="174"/>
      <c r="AK1" s="174"/>
      <c r="AL1" s="47" t="s">
        <v>32</v>
      </c>
      <c r="AM1" s="173"/>
      <c r="AN1" s="174"/>
      <c r="AO1" s="174"/>
      <c r="AP1" s="47" t="s">
        <v>136</v>
      </c>
      <c r="AQ1" s="173"/>
      <c r="AR1" s="174"/>
      <c r="AS1" s="174"/>
      <c r="AT1" s="47" t="s">
        <v>316</v>
      </c>
      <c r="AU1" s="173"/>
      <c r="AV1" s="174"/>
      <c r="AW1" s="174"/>
      <c r="AX1" s="47" t="s">
        <v>235</v>
      </c>
      <c r="AY1" s="173"/>
      <c r="AZ1" s="174"/>
      <c r="BA1" s="174"/>
      <c r="BB1" s="47" t="s">
        <v>319</v>
      </c>
      <c r="BC1" s="173"/>
      <c r="BD1" s="174"/>
      <c r="BE1" s="174"/>
      <c r="BF1" s="47" t="s">
        <v>320</v>
      </c>
      <c r="BG1" s="173"/>
      <c r="BH1" s="174"/>
      <c r="BI1" s="174"/>
      <c r="BJ1" s="47" t="s">
        <v>321</v>
      </c>
      <c r="BK1" s="173"/>
      <c r="BL1" s="174"/>
      <c r="BM1" s="174"/>
      <c r="BN1" s="47" t="s">
        <v>397</v>
      </c>
      <c r="BO1" s="173"/>
      <c r="BP1" s="174"/>
      <c r="BQ1" s="174"/>
      <c r="BR1" s="47" t="s">
        <v>326</v>
      </c>
      <c r="BS1" s="173"/>
      <c r="BT1" s="174"/>
      <c r="BU1" s="174"/>
      <c r="BV1" s="47" t="s">
        <v>322</v>
      </c>
      <c r="BW1" s="173"/>
      <c r="BX1" s="174"/>
      <c r="BY1" s="174"/>
      <c r="BZ1" s="47" t="s">
        <v>193</v>
      </c>
      <c r="CA1" s="173"/>
      <c r="CB1" s="174"/>
      <c r="CC1" s="174"/>
      <c r="CD1" s="47" t="s">
        <v>243</v>
      </c>
      <c r="CE1" s="173"/>
      <c r="CF1" s="174"/>
      <c r="CG1" s="174"/>
      <c r="CH1" s="47" t="s">
        <v>242</v>
      </c>
      <c r="CI1" s="173"/>
      <c r="CJ1" s="174"/>
      <c r="CK1" s="174"/>
      <c r="CL1" s="47" t="s">
        <v>398</v>
      </c>
      <c r="CM1" s="173"/>
      <c r="CN1" s="174"/>
      <c r="CO1" s="174"/>
      <c r="CP1" s="47" t="s">
        <v>399</v>
      </c>
      <c r="CQ1" s="173"/>
      <c r="CR1" s="174"/>
      <c r="CS1" s="174"/>
      <c r="CT1" s="47" t="s">
        <v>169</v>
      </c>
      <c r="CU1" s="173"/>
      <c r="CV1" s="174"/>
      <c r="CW1" s="174"/>
      <c r="CX1" s="47" t="s">
        <v>192</v>
      </c>
      <c r="CY1" s="173"/>
      <c r="CZ1" s="174"/>
      <c r="DA1" s="174"/>
      <c r="DB1" s="313"/>
      <c r="DC1" s="173"/>
      <c r="DD1" s="174"/>
      <c r="DE1" s="174"/>
      <c r="DF1" s="313"/>
      <c r="DG1" s="173"/>
      <c r="DH1" s="174"/>
      <c r="DI1" s="174"/>
      <c r="DJ1" s="313"/>
      <c r="DK1" s="173"/>
      <c r="DL1" s="174"/>
      <c r="DM1" s="174"/>
      <c r="DN1" s="313"/>
      <c r="DO1" s="173"/>
      <c r="DP1" s="174"/>
      <c r="DQ1" s="174"/>
      <c r="DR1" s="47"/>
      <c r="DS1" s="173"/>
      <c r="DT1" s="174"/>
      <c r="DU1" s="174"/>
      <c r="DV1" s="47"/>
    </row>
    <row r="2" spans="1:126" ht="16.350000000000001" customHeight="1" thickBot="1" x14ac:dyDescent="0.3">
      <c r="A2" s="171"/>
      <c r="B2" s="171"/>
      <c r="C2" s="174"/>
      <c r="D2" s="174"/>
      <c r="E2" s="174"/>
      <c r="F2" s="47">
        <v>9019</v>
      </c>
      <c r="G2" s="173"/>
      <c r="H2" s="174"/>
      <c r="I2" s="174"/>
      <c r="J2" s="47">
        <v>9146</v>
      </c>
      <c r="K2" s="173"/>
      <c r="L2" s="174"/>
      <c r="M2" s="174"/>
      <c r="N2" s="47">
        <v>9008</v>
      </c>
      <c r="O2" s="173"/>
      <c r="P2" s="174"/>
      <c r="Q2" s="174"/>
      <c r="R2" s="47">
        <v>9146</v>
      </c>
      <c r="S2" s="173"/>
      <c r="T2" s="174"/>
      <c r="U2" s="174"/>
      <c r="V2" s="47">
        <v>9007</v>
      </c>
      <c r="W2" s="173"/>
      <c r="X2" s="174"/>
      <c r="Y2" s="174"/>
      <c r="Z2" s="47">
        <v>9051</v>
      </c>
      <c r="AA2" s="173"/>
      <c r="AB2" s="174"/>
      <c r="AC2" s="174"/>
      <c r="AD2" s="47">
        <v>9116</v>
      </c>
      <c r="AE2" s="173"/>
      <c r="AF2" s="174"/>
      <c r="AG2" s="174"/>
      <c r="AH2" s="47">
        <v>9018</v>
      </c>
      <c r="AI2" s="173"/>
      <c r="AJ2" s="174"/>
      <c r="AK2" s="174"/>
      <c r="AL2" s="47">
        <v>9015</v>
      </c>
      <c r="AM2" s="173"/>
      <c r="AN2" s="174"/>
      <c r="AO2" s="174"/>
      <c r="AP2" s="47">
        <v>9014</v>
      </c>
      <c r="AQ2" s="173"/>
      <c r="AR2" s="174"/>
      <c r="AS2" s="174"/>
      <c r="AT2" s="47">
        <v>9113</v>
      </c>
      <c r="AU2" s="173"/>
      <c r="AV2" s="174"/>
      <c r="AW2" s="174"/>
      <c r="AX2" s="47">
        <v>9112</v>
      </c>
      <c r="AY2" s="173"/>
      <c r="AZ2" s="174"/>
      <c r="BA2" s="174"/>
      <c r="BB2" s="47">
        <v>9144</v>
      </c>
      <c r="BC2" s="173"/>
      <c r="BD2" s="174"/>
      <c r="BE2" s="174"/>
      <c r="BF2" s="47">
        <v>9144</v>
      </c>
      <c r="BG2" s="173"/>
      <c r="BH2" s="174"/>
      <c r="BI2" s="174"/>
      <c r="BJ2" s="47">
        <v>9055</v>
      </c>
      <c r="BK2" s="173"/>
      <c r="BL2" s="174"/>
      <c r="BM2" s="174"/>
      <c r="BN2" s="47">
        <v>9121</v>
      </c>
      <c r="BO2" s="173"/>
      <c r="BP2" s="174"/>
      <c r="BQ2" s="174"/>
      <c r="BR2" s="47">
        <v>9127</v>
      </c>
      <c r="BS2" s="173"/>
      <c r="BT2" s="174"/>
      <c r="BU2" s="174"/>
      <c r="BV2" s="47">
        <v>9028</v>
      </c>
      <c r="BW2" s="173"/>
      <c r="BX2" s="174"/>
      <c r="BY2" s="174"/>
      <c r="BZ2" s="3">
        <v>9145</v>
      </c>
      <c r="CA2" s="173"/>
      <c r="CB2" s="174"/>
      <c r="CC2" s="174"/>
      <c r="CD2" s="47">
        <v>9032</v>
      </c>
      <c r="CE2" s="173"/>
      <c r="CF2" s="174"/>
      <c r="CG2" s="174"/>
      <c r="CH2" s="47">
        <v>9032</v>
      </c>
      <c r="CI2" s="173"/>
      <c r="CJ2" s="174"/>
      <c r="CK2" s="174"/>
      <c r="CL2" s="47">
        <v>9052</v>
      </c>
      <c r="CM2" s="173"/>
      <c r="CN2" s="174"/>
      <c r="CO2" s="174"/>
      <c r="CP2" s="47">
        <v>9143</v>
      </c>
      <c r="CQ2" s="173"/>
      <c r="CR2" s="174"/>
      <c r="CS2" s="174"/>
      <c r="CT2" s="47"/>
      <c r="CU2" s="173"/>
      <c r="CV2" s="174"/>
      <c r="CW2" s="174"/>
      <c r="CX2" s="47"/>
      <c r="CY2" s="173"/>
      <c r="CZ2" s="174"/>
      <c r="DA2" s="174"/>
      <c r="DB2" s="47"/>
      <c r="DC2" s="173"/>
      <c r="DD2" s="174"/>
      <c r="DE2" s="174"/>
      <c r="DF2" s="47"/>
      <c r="DG2" s="173"/>
      <c r="DH2" s="174"/>
      <c r="DI2" s="174"/>
      <c r="DJ2" s="47"/>
      <c r="DK2" s="173"/>
      <c r="DL2" s="174"/>
      <c r="DM2" s="174"/>
      <c r="DN2" s="47"/>
      <c r="DO2" s="173"/>
      <c r="DP2" s="174"/>
      <c r="DQ2" s="174"/>
      <c r="DR2" s="47"/>
      <c r="DS2" s="173"/>
      <c r="DT2" s="174"/>
      <c r="DU2" s="174"/>
      <c r="DV2" s="47"/>
    </row>
    <row r="3" spans="1:126" ht="22.5" customHeight="1" thickBot="1" x14ac:dyDescent="0.3">
      <c r="A3" s="175" t="s">
        <v>309</v>
      </c>
      <c r="B3" s="175"/>
      <c r="C3" s="172"/>
      <c r="D3" s="170">
        <f>SUM(D5:D25)</f>
        <v>9871844</v>
      </c>
      <c r="E3" s="170"/>
      <c r="F3" s="227">
        <v>0.52905000000000002</v>
      </c>
      <c r="G3" s="228"/>
      <c r="H3" s="229">
        <f>SUM(H5:H25)</f>
        <v>10344106</v>
      </c>
      <c r="I3" s="229"/>
      <c r="J3" s="227">
        <v>0.15</v>
      </c>
      <c r="K3" s="228"/>
      <c r="L3" s="229">
        <f>SUM(L5:L25)</f>
        <v>10441885</v>
      </c>
      <c r="M3" s="229"/>
      <c r="N3" s="227">
        <v>0.15</v>
      </c>
      <c r="O3" s="228"/>
      <c r="P3" s="229">
        <f>SUM(P5:P25)</f>
        <v>5229193</v>
      </c>
      <c r="Q3" s="229"/>
      <c r="R3" s="227">
        <v>0.15</v>
      </c>
      <c r="S3" s="228"/>
      <c r="T3" s="229">
        <f>SUM(T5:T25)</f>
        <v>10227491</v>
      </c>
      <c r="U3" s="229"/>
      <c r="V3" s="227">
        <v>0.15</v>
      </c>
      <c r="W3" s="228"/>
      <c r="X3" s="229">
        <f>SUM(X5:X25)</f>
        <v>8009306</v>
      </c>
      <c r="Y3" s="229"/>
      <c r="Z3" s="227">
        <f>1.1736348/2</f>
        <v>0.58681740000000004</v>
      </c>
      <c r="AA3" s="228"/>
      <c r="AB3" s="229">
        <f>SUM(AB5:AB25)</f>
        <v>4687272</v>
      </c>
      <c r="AC3" s="229"/>
      <c r="AD3" s="227">
        <v>0.36815999999999999</v>
      </c>
      <c r="AE3" s="228"/>
      <c r="AF3" s="229">
        <f>SUM(AF5:AF25)</f>
        <v>10502959</v>
      </c>
      <c r="AG3" s="229"/>
      <c r="AH3" s="227">
        <v>0</v>
      </c>
      <c r="AI3" s="228"/>
      <c r="AJ3" s="229">
        <f>SUM(AJ5:AJ25)</f>
        <v>10502959</v>
      </c>
      <c r="AK3" s="229"/>
      <c r="AL3" s="227">
        <v>0</v>
      </c>
      <c r="AM3" s="228"/>
      <c r="AN3" s="229">
        <f>SUM(AN5:AN25)</f>
        <v>10502959</v>
      </c>
      <c r="AO3" s="229"/>
      <c r="AP3" s="227">
        <v>4.9509857000000004</v>
      </c>
      <c r="AQ3" s="228"/>
      <c r="AR3" s="229">
        <f>SUM(AR5:AR25)</f>
        <v>10502959</v>
      </c>
      <c r="AS3" s="229"/>
      <c r="AT3" s="227">
        <v>0</v>
      </c>
      <c r="AU3" s="228"/>
      <c r="AV3" s="229">
        <f>SUM(AV5:AV25)</f>
        <v>9965846</v>
      </c>
      <c r="AW3" s="229"/>
      <c r="AX3" s="227"/>
      <c r="AY3" s="228"/>
      <c r="AZ3" s="229">
        <f>SUM(AZ5:AZ25)</f>
        <v>7782752</v>
      </c>
      <c r="BA3" s="229"/>
      <c r="BB3" s="227">
        <v>0.74523399999999995</v>
      </c>
      <c r="BC3" s="228"/>
      <c r="BD3" s="229">
        <f>SUM(BD5:BD25)</f>
        <v>4181567</v>
      </c>
      <c r="BE3" s="229"/>
      <c r="BF3" s="227">
        <v>1.1764412</v>
      </c>
      <c r="BG3" s="228"/>
      <c r="BH3" s="229">
        <f>SUM(BH5:BH25)</f>
        <v>9778075</v>
      </c>
      <c r="BI3" s="229"/>
      <c r="BJ3" s="227">
        <v>0.71704509999999999</v>
      </c>
      <c r="BK3" s="228"/>
      <c r="BL3" s="229">
        <f>SUM(BL5:BL25)</f>
        <v>8761233</v>
      </c>
      <c r="BM3" s="229"/>
      <c r="BN3" s="227">
        <v>0.13077</v>
      </c>
      <c r="BO3" s="228"/>
      <c r="BP3" s="229">
        <f>SUM(BP5:BP25)</f>
        <v>10502959</v>
      </c>
      <c r="BQ3" s="229"/>
      <c r="BR3" s="227"/>
      <c r="BS3" s="228"/>
      <c r="BT3" s="229">
        <f>SUM(BT5:BT25)</f>
        <v>2042523</v>
      </c>
      <c r="BU3" s="229"/>
      <c r="BV3" s="227">
        <f>3.2</f>
        <v>3.2</v>
      </c>
      <c r="BW3" s="228"/>
      <c r="BX3" s="229">
        <f>SUM(BX5:BX25)</f>
        <v>9778075</v>
      </c>
      <c r="BY3" s="229"/>
      <c r="BZ3" s="227"/>
      <c r="CA3" s="228"/>
      <c r="CB3" s="229">
        <f>SUM(CB5:CB25)</f>
        <v>10502959</v>
      </c>
      <c r="CC3" s="229"/>
      <c r="CD3" s="227">
        <v>0.34204021000000001</v>
      </c>
      <c r="CE3" s="228"/>
      <c r="CF3" s="229">
        <f>SUM(CF5:CF25)</f>
        <v>2594577</v>
      </c>
      <c r="CG3" s="229"/>
      <c r="CH3" s="227">
        <v>0.64043050000000001</v>
      </c>
      <c r="CI3" s="228"/>
      <c r="CJ3" s="229">
        <f>SUM(CJ5:CJ25)</f>
        <v>10227491</v>
      </c>
      <c r="CK3" s="229"/>
      <c r="CL3" s="227">
        <v>1.3</v>
      </c>
      <c r="CM3" s="228"/>
      <c r="CN3" s="229">
        <f>SUM(CN5:CN25)</f>
        <v>0</v>
      </c>
      <c r="CO3" s="229"/>
      <c r="CP3" s="227"/>
      <c r="CQ3" s="228"/>
      <c r="CR3" s="229">
        <f>SUM(CR5:CR25)</f>
        <v>10502959</v>
      </c>
      <c r="CS3" s="229"/>
      <c r="CT3" s="227"/>
      <c r="CU3" s="228"/>
      <c r="CV3" s="229">
        <f>SUM(CV5:CV25)</f>
        <v>10502959</v>
      </c>
      <c r="CW3" s="229"/>
      <c r="CX3" s="227"/>
      <c r="CY3" s="228"/>
      <c r="CZ3" s="229">
        <f>SUM(CZ5:CZ25)</f>
        <v>7081303</v>
      </c>
      <c r="DA3" s="229"/>
      <c r="DB3" s="227"/>
      <c r="DC3" s="228"/>
      <c r="DD3" s="229">
        <f>SUM(DD5:DD25)</f>
        <v>0</v>
      </c>
      <c r="DE3" s="229"/>
      <c r="DF3" s="227"/>
      <c r="DG3" s="228"/>
      <c r="DH3" s="229">
        <f>SUM(DH5:DH25)</f>
        <v>10502959</v>
      </c>
      <c r="DI3" s="229"/>
      <c r="DJ3" s="227"/>
      <c r="DK3" s="228"/>
      <c r="DL3" s="229">
        <f>SUM(DL5:DL25)</f>
        <v>10502959</v>
      </c>
      <c r="DM3" s="229"/>
      <c r="DN3" s="227"/>
      <c r="DO3" s="228"/>
      <c r="DP3" s="229">
        <f>SUM(DP5:DP25)</f>
        <v>10502959</v>
      </c>
      <c r="DQ3" s="229"/>
      <c r="DR3" s="227"/>
      <c r="DS3" s="228"/>
      <c r="DT3" s="229">
        <f>SUM(DT5:DT25)</f>
        <v>10502959</v>
      </c>
      <c r="DU3" s="229"/>
      <c r="DV3" s="227"/>
    </row>
    <row r="4" spans="1:126" s="97" customFormat="1" ht="16.899999999999999" customHeight="1" thickBot="1" x14ac:dyDescent="0.3">
      <c r="A4" s="220" t="s">
        <v>74</v>
      </c>
      <c r="B4" s="250">
        <f>SUM(B5:B25)</f>
        <v>139907537.37343153</v>
      </c>
      <c r="C4" s="221"/>
      <c r="D4" s="222"/>
      <c r="E4" s="222"/>
      <c r="F4" s="223">
        <f>SUM(F5:F25)</f>
        <v>5222699.0681999996</v>
      </c>
      <c r="G4" s="224"/>
      <c r="H4" s="222"/>
      <c r="I4" s="222"/>
      <c r="J4" s="223">
        <f>SUM(J5:J25)</f>
        <v>1551615.9000000001</v>
      </c>
      <c r="K4" s="224"/>
      <c r="L4" s="222"/>
      <c r="M4" s="222"/>
      <c r="N4" s="223">
        <f>SUM(N5:N25)</f>
        <v>1566282.7500000002</v>
      </c>
      <c r="O4" s="224"/>
      <c r="P4" s="222"/>
      <c r="Q4" s="222"/>
      <c r="R4" s="223">
        <f>SUM(R5:R25)</f>
        <v>784378.95</v>
      </c>
      <c r="S4" s="224"/>
      <c r="T4" s="222"/>
      <c r="U4" s="222"/>
      <c r="V4" s="223">
        <f>SUM(V5:V25)</f>
        <v>1534123.65</v>
      </c>
      <c r="W4" s="224"/>
      <c r="X4" s="222"/>
      <c r="Y4" s="222"/>
      <c r="Z4" s="223">
        <f>SUM(Z5:Z25)</f>
        <v>6300000.1227244008</v>
      </c>
      <c r="AA4" s="224"/>
      <c r="AB4" s="222"/>
      <c r="AC4" s="222"/>
      <c r="AD4" s="223">
        <f>SUM(AD5:AD25)</f>
        <v>1725666.0595199999</v>
      </c>
      <c r="AE4" s="224"/>
      <c r="AF4" s="222"/>
      <c r="AG4" s="222"/>
      <c r="AH4" s="223">
        <f>SUM(AH5:AH25)</f>
        <v>1390000</v>
      </c>
      <c r="AI4" s="224"/>
      <c r="AJ4" s="222"/>
      <c r="AK4" s="222"/>
      <c r="AL4" s="223">
        <f>SUM(AL5:AL25)</f>
        <v>26352865</v>
      </c>
      <c r="AM4" s="224"/>
      <c r="AN4" s="222"/>
      <c r="AO4" s="222"/>
      <c r="AP4" s="223">
        <f>SUM(AP5:AP25)</f>
        <v>51999999.81668631</v>
      </c>
      <c r="AQ4" s="224"/>
      <c r="AR4" s="222"/>
      <c r="AS4" s="222"/>
      <c r="AT4" s="223">
        <f>SUM(AT5:AT25)</f>
        <v>0</v>
      </c>
      <c r="AU4" s="224"/>
      <c r="AV4" s="222"/>
      <c r="AW4" s="222"/>
      <c r="AX4" s="223">
        <f>SUM(AX5:AX25)</f>
        <v>0</v>
      </c>
      <c r="AY4" s="224"/>
      <c r="AZ4" s="222"/>
      <c r="BA4" s="222"/>
      <c r="BB4" s="223">
        <f>SUM(BB5:BB25)</f>
        <v>5799971.4039679989</v>
      </c>
      <c r="BC4" s="224"/>
      <c r="BD4" s="222"/>
      <c r="BE4" s="222"/>
      <c r="BF4" s="223">
        <f>SUM(BF5:BF25)</f>
        <v>4919367.6993603995</v>
      </c>
      <c r="BG4" s="224"/>
      <c r="BH4" s="222"/>
      <c r="BI4" s="222"/>
      <c r="BJ4" s="223">
        <f>SUM(BJ5:BJ25)</f>
        <v>7011320.7661825009</v>
      </c>
      <c r="BK4" s="224"/>
      <c r="BL4" s="222"/>
      <c r="BM4" s="222"/>
      <c r="BN4" s="223">
        <f>SUM(BN5:BN25)</f>
        <v>1145706.4394100001</v>
      </c>
      <c r="BO4" s="224"/>
      <c r="BP4" s="222"/>
      <c r="BQ4" s="222"/>
      <c r="BR4" s="223">
        <f>SUM(BR5:BR25)</f>
        <v>0</v>
      </c>
      <c r="BS4" s="224"/>
      <c r="BT4" s="222"/>
      <c r="BU4" s="222"/>
      <c r="BV4" s="223">
        <f>SUM(BV5:BV25)</f>
        <v>6536073.5999999996</v>
      </c>
      <c r="BW4" s="224"/>
      <c r="BX4" s="222"/>
      <c r="BY4" s="222"/>
      <c r="BZ4" s="223">
        <f>SUM(BZ5:BZ25)</f>
        <v>0</v>
      </c>
      <c r="CA4" s="224"/>
      <c r="CB4" s="222"/>
      <c r="CC4" s="222"/>
      <c r="CD4" s="223">
        <f>SUM(CD5:CD25)</f>
        <v>3592434.3019813905</v>
      </c>
      <c r="CE4" s="224"/>
      <c r="CF4" s="222"/>
      <c r="CG4" s="222"/>
      <c r="CH4" s="223">
        <f>SUM(CH5:CH25)</f>
        <v>1661646.2453985</v>
      </c>
      <c r="CI4" s="224"/>
      <c r="CJ4" s="222"/>
      <c r="CK4" s="222"/>
      <c r="CL4" s="223">
        <f>SUM(CL5:CL25)</f>
        <v>10813385.599999998</v>
      </c>
      <c r="CM4" s="224"/>
      <c r="CN4" s="222"/>
      <c r="CO4" s="222"/>
      <c r="CP4" s="223">
        <f>SUM(CP5:CP25)</f>
        <v>0</v>
      </c>
      <c r="CQ4" s="224"/>
      <c r="CR4" s="222"/>
      <c r="CS4" s="222"/>
      <c r="CT4" s="223">
        <f>SUM(CT5:CT25)</f>
        <v>0</v>
      </c>
      <c r="CU4" s="224"/>
      <c r="CV4" s="222"/>
      <c r="CW4" s="222"/>
      <c r="CX4" s="223">
        <f>SUM(CX5:CX25)</f>
        <v>0</v>
      </c>
      <c r="CY4" s="224"/>
      <c r="CZ4" s="222"/>
      <c r="DA4" s="222"/>
      <c r="DB4" s="223">
        <f>SUM(DB5:DB25)</f>
        <v>0</v>
      </c>
      <c r="DC4" s="224"/>
      <c r="DD4" s="222"/>
      <c r="DE4" s="222"/>
      <c r="DF4" s="223">
        <f>SUM(DF5:DF25)</f>
        <v>0</v>
      </c>
      <c r="DG4" s="224"/>
      <c r="DH4" s="222"/>
      <c r="DI4" s="222"/>
      <c r="DJ4" s="223">
        <f>SUM(DJ5:DJ25)</f>
        <v>0</v>
      </c>
      <c r="DK4" s="224"/>
      <c r="DL4" s="222"/>
      <c r="DM4" s="222"/>
      <c r="DN4" s="223">
        <f>SUM(DN5:DN25)</f>
        <v>0</v>
      </c>
      <c r="DO4" s="224"/>
      <c r="DP4" s="222"/>
      <c r="DQ4" s="222"/>
      <c r="DR4" s="223">
        <f>SUM(DR5:DR25)</f>
        <v>0</v>
      </c>
      <c r="DS4" s="224"/>
      <c r="DT4" s="222"/>
      <c r="DU4" s="222"/>
      <c r="DV4" s="223">
        <f>SUM(DV5:DV25)</f>
        <v>0</v>
      </c>
    </row>
    <row r="5" spans="1:126" ht="15" customHeight="1" x14ac:dyDescent="0.25">
      <c r="A5" s="20" t="s">
        <v>121</v>
      </c>
      <c r="B5" s="23">
        <f>F5+J5+N5+R5+V5+Z5+AD5+AH5+AL5+AP5+AT5+AX5+BB5+BF5+BJ5+BN5+BR5+BV5+BZ5+CD5+CH5+CL5+CP5+CT5+CX5+DB5+DF5+DJ5+DN5+DR5+DV5</f>
        <v>24225830.48785479</v>
      </c>
      <c r="C5" s="247" t="s">
        <v>37</v>
      </c>
      <c r="D5" s="35">
        <f>IF(C5="x",'Gemensamma Tjänster'!$A9,0)</f>
        <v>2432579</v>
      </c>
      <c r="E5" s="44">
        <f t="shared" ref="E5:E25" si="0">IF(D5&gt;0,D5/D$3,0)</f>
        <v>0.2464158671875285</v>
      </c>
      <c r="F5" s="15">
        <f>D5*F$3</f>
        <v>1286955.91995</v>
      </c>
      <c r="G5" s="42" t="s">
        <v>37</v>
      </c>
      <c r="H5" s="35">
        <f>IF(G5="x",'Gemensamma Tjänster'!$A9,0)</f>
        <v>2432579</v>
      </c>
      <c r="I5" s="44">
        <f t="shared" ref="I5:I25" si="1">IF(H5&gt;0,H5/H$3,0)</f>
        <v>0.23516570692527705</v>
      </c>
      <c r="J5" s="15">
        <f t="shared" ref="J5:J25" si="2">H5*J$3</f>
        <v>364886.85</v>
      </c>
      <c r="K5" s="42" t="s">
        <v>37</v>
      </c>
      <c r="L5" s="35">
        <f>IF(K5="x",'Gemensamma Tjänster'!$A9,0)</f>
        <v>2432579</v>
      </c>
      <c r="M5" s="44">
        <f t="shared" ref="M5:M25" si="3">IF(L5&gt;0,L5/L$3,0)</f>
        <v>0.2329635884708556</v>
      </c>
      <c r="N5" s="15">
        <f t="shared" ref="N5:N25" si="4">L5*N$3</f>
        <v>364886.85</v>
      </c>
      <c r="O5" s="42" t="s">
        <v>37</v>
      </c>
      <c r="P5" s="30">
        <f>IF(O5="x",'Gemensamma Tjänster'!$A9,0)</f>
        <v>2432579</v>
      </c>
      <c r="Q5" s="33">
        <f t="shared" ref="Q5:Q25" si="5">IF(P5&gt;0,P5/P$3,0)</f>
        <v>0.46519204779781509</v>
      </c>
      <c r="R5" s="294">
        <f>P5*R$3</f>
        <v>364886.85</v>
      </c>
      <c r="S5" s="42" t="s">
        <v>37</v>
      </c>
      <c r="T5" s="35">
        <f>IF(S5="x",'Gemensamma Tjänster'!$A9,0)</f>
        <v>2432579</v>
      </c>
      <c r="U5" s="44">
        <f t="shared" ref="U5:U25" si="6">IF(T5&gt;0,T5/T$3,0)</f>
        <v>0.2378470927033815</v>
      </c>
      <c r="V5" s="15">
        <f t="shared" ref="V5:V25" si="7">T5*V$3</f>
        <v>364886.85</v>
      </c>
      <c r="W5" s="42"/>
      <c r="X5" s="35">
        <f>IF(W5="x",'Gemensamma Tjänster'!$A9,0)</f>
        <v>0</v>
      </c>
      <c r="Y5" s="44">
        <f t="shared" ref="Y5:Y25" si="8">IF(X5&gt;0,X5/X$3,0)</f>
        <v>0</v>
      </c>
      <c r="Z5" s="289">
        <v>1600000</v>
      </c>
      <c r="AA5" s="42" t="s">
        <v>37</v>
      </c>
      <c r="AB5" s="35">
        <f>IF(AA5="x",'Gemensamma Tjänster'!$A9,0)</f>
        <v>2432579</v>
      </c>
      <c r="AC5" s="44">
        <f t="shared" ref="AC5:AC25" si="9">IF(AB5&gt;0,AB5/AB$3,0)</f>
        <v>0.51897542963156396</v>
      </c>
      <c r="AD5" s="15">
        <f>AB5*AD$3</f>
        <v>895578.28463999997</v>
      </c>
      <c r="AE5" s="42" t="s">
        <v>37</v>
      </c>
      <c r="AF5" s="35">
        <f>IF(AE5="x",'Gemensamma Tjänster'!$A9,0)</f>
        <v>2432579</v>
      </c>
      <c r="AG5" s="44">
        <f t="shared" ref="AG5:AG25" si="10">IF(AF5&gt;0,AF5/AF$3,0)</f>
        <v>0.23160892087648824</v>
      </c>
      <c r="AH5" s="98">
        <v>300000</v>
      </c>
      <c r="AI5" s="42" t="s">
        <v>37</v>
      </c>
      <c r="AJ5" s="35">
        <f>IF(AI5="x",'Gemensamma Tjänster'!$A9,0)</f>
        <v>2432579</v>
      </c>
      <c r="AK5" s="44">
        <f t="shared" ref="AK5:AK25" si="11">IF(AJ5&gt;0,AJ5/AJ$3,0)</f>
        <v>0.23160892087648824</v>
      </c>
      <c r="AL5" s="98">
        <v>3065668</v>
      </c>
      <c r="AM5" s="42" t="s">
        <v>37</v>
      </c>
      <c r="AN5" s="35">
        <f>IF(AM5="x",'Gemensamma Tjänster'!$A9,0)</f>
        <v>2432579</v>
      </c>
      <c r="AO5" s="44">
        <f t="shared" ref="AO5:AO25" si="12">IF(AN5&gt;0,AN5/AN$3,0)</f>
        <v>0.23160892087648824</v>
      </c>
      <c r="AP5" s="98">
        <f>AN5*AP$3</f>
        <v>12043663.843120301</v>
      </c>
      <c r="AQ5" s="42" t="s">
        <v>37</v>
      </c>
      <c r="AR5" s="35">
        <f>IF(AQ5="x",'Gemensamma Tjänster'!$A9,0)</f>
        <v>2432579</v>
      </c>
      <c r="AS5" s="44">
        <f t="shared" ref="AS5:AS25" si="13">IF(AR5&gt;0,AR5/AR$3,0)</f>
        <v>0.23160892087648824</v>
      </c>
      <c r="AT5" s="98">
        <f>AR5*AT$3</f>
        <v>0</v>
      </c>
      <c r="AU5" s="42" t="s">
        <v>37</v>
      </c>
      <c r="AV5" s="35">
        <f>IF(AU5="x",'Gemensamma Tjänster'!$A9,0)</f>
        <v>2432579</v>
      </c>
      <c r="AW5" s="44">
        <f t="shared" ref="AW5:AW25" si="14">IF(AV5&gt;0,AV5/AV$3,0)</f>
        <v>0.24409157034937123</v>
      </c>
      <c r="AX5" s="15">
        <f t="shared" ref="AX5:AX25" si="15">AV5*AX$3</f>
        <v>0</v>
      </c>
      <c r="AY5" s="42"/>
      <c r="AZ5" s="35">
        <f>IF(AY5="x",'Gemensamma Tjänster'!$A9,0)</f>
        <v>0</v>
      </c>
      <c r="BA5" s="44">
        <f t="shared" ref="BA5:BA25" si="16">IF(AZ5&gt;0,AZ5/AZ$3,0)</f>
        <v>0</v>
      </c>
      <c r="BB5" s="15">
        <f>AZ5*BB$3</f>
        <v>0</v>
      </c>
      <c r="BC5" s="42"/>
      <c r="BD5" s="35">
        <f>IF(BC5="x",'Gemensamma Tjänster'!$A9,0)</f>
        <v>0</v>
      </c>
      <c r="BE5" s="44">
        <f t="shared" ref="BE5:BE25" si="17">IF(BD5&gt;0,BD5/BD$3,0)</f>
        <v>0</v>
      </c>
      <c r="BF5" s="15">
        <f>BD5*BF$3</f>
        <v>0</v>
      </c>
      <c r="BG5" s="42" t="s">
        <v>37</v>
      </c>
      <c r="BH5" s="35">
        <f>IF(BG5="x",'Gemensamma Tjänster'!$A9,0)</f>
        <v>2432579</v>
      </c>
      <c r="BI5" s="44">
        <f t="shared" ref="BI5:BI25" si="18">IF(BH5&gt;0,BH5/BH$3,0)</f>
        <v>0.24877892632241008</v>
      </c>
      <c r="BJ5" s="15">
        <f>BH5*BJ$3</f>
        <v>1744268.8523128999</v>
      </c>
      <c r="BK5" s="42" t="s">
        <v>37</v>
      </c>
      <c r="BL5" s="35">
        <f>IF(BK5="x",'Gemensamma Tjänster'!$A9,0)</f>
        <v>2432579</v>
      </c>
      <c r="BM5" s="44">
        <f t="shared" ref="BM5:BM25" si="19">IF(BL5&gt;0,BL5/BL$3,0)</f>
        <v>0.27765258611430604</v>
      </c>
      <c r="BN5" s="15">
        <f>BL5*BN$3</f>
        <v>318108.35583000001</v>
      </c>
      <c r="BO5" s="42" t="s">
        <v>37</v>
      </c>
      <c r="BP5" s="35">
        <f>IF(BO5="x",'Gemensamma Tjänster'!$A9,0)</f>
        <v>2432579</v>
      </c>
      <c r="BQ5" s="44">
        <f t="shared" ref="BQ5:BQ25" si="20">IF(BP5&gt;0,BP5/BP$3,0)</f>
        <v>0.23160892087648824</v>
      </c>
      <c r="BR5" s="98">
        <f>BP5*BR$3</f>
        <v>0</v>
      </c>
      <c r="BS5" s="42"/>
      <c r="BT5" s="35">
        <f>IF(BS5="x",'Gemensamma Tjänster'!$A9,0)</f>
        <v>0</v>
      </c>
      <c r="BU5" s="44">
        <f t="shared" ref="BU5:BU25" si="21">IF(BT5&gt;0,BT5/BT$3,0)</f>
        <v>0</v>
      </c>
      <c r="BV5" s="15">
        <f>BT5*BV$3</f>
        <v>0</v>
      </c>
      <c r="BW5" s="42" t="s">
        <v>37</v>
      </c>
      <c r="BX5" s="35">
        <f>IF(BW5="x",'Gemensamma Tjänster'!$A9,0)</f>
        <v>2432579</v>
      </c>
      <c r="BY5" s="44">
        <f t="shared" ref="BY5:BY25" si="22">IF(BX5&gt;0,BX5/BX$3,0)</f>
        <v>0.24877892632241008</v>
      </c>
      <c r="BZ5" s="98">
        <f>BX5*BZ$3</f>
        <v>0</v>
      </c>
      <c r="CA5" s="42" t="s">
        <v>37</v>
      </c>
      <c r="CB5" s="35">
        <f>IF(CA5="x",'Gemensamma Tjänster'!$A9,0)</f>
        <v>2432579</v>
      </c>
      <c r="CC5" s="44">
        <f t="shared" ref="CC5:CC25" si="23">IF(CB5&gt;0,CB5/CB$3,0)</f>
        <v>0.23160892087648824</v>
      </c>
      <c r="CD5" s="15">
        <f>CB5*CD$3</f>
        <v>832039.83200159005</v>
      </c>
      <c r="CE5" s="42"/>
      <c r="CF5" s="35">
        <f>IF(CE5="x",'Gemensamma Tjänster'!$A9,0)</f>
        <v>0</v>
      </c>
      <c r="CG5" s="44">
        <f t="shared" ref="CG5:CG25" si="24">IF(CF5&gt;0,CF5/CF$3,0)</f>
        <v>0</v>
      </c>
      <c r="CH5" s="15">
        <f>CF5*CH$3</f>
        <v>0</v>
      </c>
      <c r="CI5" s="42" t="s">
        <v>37</v>
      </c>
      <c r="CJ5" s="35">
        <f>IF(CI5="x",'Gemensamma Tjänster'!$A9,0)</f>
        <v>2432579</v>
      </c>
      <c r="CK5" s="44">
        <f t="shared" ref="CK5:CK25" si="25">IF(CJ5&gt;0,CJ5/CJ$3,0)</f>
        <v>0.2378470927033815</v>
      </c>
      <c r="CL5" s="289">
        <v>680000</v>
      </c>
      <c r="CM5" s="42"/>
      <c r="CN5" s="35">
        <f>IF(CM5="x",'Gemensamma Tjänster'!$A9,0)</f>
        <v>0</v>
      </c>
      <c r="CO5" s="44">
        <f t="shared" ref="CO5:CO25" si="26">IF(CN5&gt;0,CN5/CN$3,0)</f>
        <v>0</v>
      </c>
      <c r="CP5" s="15">
        <f>CN5*CP$3</f>
        <v>0</v>
      </c>
      <c r="CQ5" s="42" t="s">
        <v>37</v>
      </c>
      <c r="CR5" s="35">
        <f>IF(CQ5="x",'Gemensamma Tjänster'!$A9,0)</f>
        <v>2432579</v>
      </c>
      <c r="CS5" s="44">
        <f t="shared" ref="CS5:CS25" si="27">IF(CR5&gt;0,CR5/CR$3,0)</f>
        <v>0.23160892087648824</v>
      </c>
      <c r="CT5" s="15">
        <f>CR5*CT$3</f>
        <v>0</v>
      </c>
      <c r="CU5" s="42" t="s">
        <v>37</v>
      </c>
      <c r="CV5" s="35">
        <f>IF(CU5="x",'Gemensamma Tjänster'!$A9,0)</f>
        <v>2432579</v>
      </c>
      <c r="CW5" s="44">
        <f t="shared" ref="CW5:CW25" si="28">IF(CV5&gt;0,CV5/CV$3,0)</f>
        <v>0.23160892087648824</v>
      </c>
      <c r="CX5" s="15">
        <f>CV5*CX$3</f>
        <v>0</v>
      </c>
      <c r="CY5" s="42"/>
      <c r="CZ5" s="35">
        <f>IF(CY5="x",'Gemensamma Tjänster'!$A9,0)</f>
        <v>0</v>
      </c>
      <c r="DA5" s="44">
        <f t="shared" ref="DA5:DA25" si="29">IF(CZ5&gt;0,CZ5/CZ$3,0)</f>
        <v>0</v>
      </c>
      <c r="DB5" s="15">
        <f>CZ5*DB$3</f>
        <v>0</v>
      </c>
      <c r="DC5" s="42"/>
      <c r="DD5" s="35">
        <f>IF(DC5="x",'Gemensamma Tjänster'!$A9,0)</f>
        <v>0</v>
      </c>
      <c r="DE5" s="44">
        <f t="shared" ref="DE5:DE25" si="30">IF(DD5&gt;0,DD5/DD$3,0)</f>
        <v>0</v>
      </c>
      <c r="DF5" s="15">
        <f>DD5*DF$3</f>
        <v>0</v>
      </c>
      <c r="DG5" s="42" t="s">
        <v>37</v>
      </c>
      <c r="DH5" s="35">
        <f>IF(DG5="x",'Gemensamma Tjänster'!$A9,0)</f>
        <v>2432579</v>
      </c>
      <c r="DI5" s="44">
        <f t="shared" ref="DI5:DI25" si="31">IF(DH5&gt;0,DH5/DH$3,0)</f>
        <v>0.23160892087648824</v>
      </c>
      <c r="DJ5" s="15">
        <f>DH5*DJ$3</f>
        <v>0</v>
      </c>
      <c r="DK5" s="42" t="s">
        <v>37</v>
      </c>
      <c r="DL5" s="35">
        <f>IF(DK5="x",'Gemensamma Tjänster'!$A9,0)</f>
        <v>2432579</v>
      </c>
      <c r="DM5" s="44">
        <f t="shared" ref="DM5:DM25" si="32">IF(DL5&gt;0,DL5/DL$3,0)</f>
        <v>0.23160892087648824</v>
      </c>
      <c r="DN5" s="15">
        <f>DL5*DN$3</f>
        <v>0</v>
      </c>
      <c r="DO5" s="42" t="s">
        <v>37</v>
      </c>
      <c r="DP5" s="35">
        <f>IF(DO5="x",'Gemensamma Tjänster'!$A9,0)</f>
        <v>2432579</v>
      </c>
      <c r="DQ5" s="44">
        <f t="shared" ref="DQ5:DQ25" si="33">IF(DP5&gt;0,DP5/DP$3,0)</f>
        <v>0.23160892087648824</v>
      </c>
      <c r="DR5" s="15">
        <f>DP5*DR$3</f>
        <v>0</v>
      </c>
      <c r="DS5" s="42" t="s">
        <v>37</v>
      </c>
      <c r="DT5" s="35">
        <f>IF(DS5="x",'Gemensamma Tjänster'!$A9,0)</f>
        <v>2432579</v>
      </c>
      <c r="DU5" s="44">
        <f t="shared" ref="DU5:DU25" si="34">IF(DT5&gt;0,DT5/DT$3,0)</f>
        <v>0.23160892087648824</v>
      </c>
      <c r="DV5" s="15">
        <f>DT5*DV$3</f>
        <v>0</v>
      </c>
    </row>
    <row r="6" spans="1:126" x14ac:dyDescent="0.25">
      <c r="A6" s="19" t="s">
        <v>30</v>
      </c>
      <c r="B6" s="24">
        <f t="shared" ref="B6:B25" si="35">F6+J6+N6+R6+V6+Z6+AD6+AH6+AL6+AP6+AT6+AX6+BB6+BF6+BJ6+BN6+BR6+BV6+BZ6+CD6+CH6+CL6+CP6+CT6+CX6+DB6+DF6+DJ6+DN6+DR6+DV6</f>
        <v>5565961.3947585803</v>
      </c>
      <c r="C6" s="248" t="s">
        <v>37</v>
      </c>
      <c r="D6" s="29">
        <f>IF(C6="x",'Gemensamma Tjänster'!$A10,0)</f>
        <v>398738</v>
      </c>
      <c r="E6" s="32">
        <f t="shared" si="0"/>
        <v>4.0391440545454321E-2</v>
      </c>
      <c r="F6" s="14">
        <f t="shared" ref="F6:F25" si="36">D6*F$3</f>
        <v>210952.3389</v>
      </c>
      <c r="G6" s="41" t="s">
        <v>37</v>
      </c>
      <c r="H6" s="29">
        <f>IF(G6="x",'Gemensamma Tjänster'!$A10,0)</f>
        <v>398738</v>
      </c>
      <c r="I6" s="32">
        <f t="shared" si="1"/>
        <v>3.854736214033383E-2</v>
      </c>
      <c r="J6" s="14">
        <f t="shared" si="2"/>
        <v>59810.7</v>
      </c>
      <c r="K6" s="41" t="s">
        <v>37</v>
      </c>
      <c r="L6" s="29">
        <f>IF(K6="x",'Gemensamma Tjänster'!$A10,0)</f>
        <v>398738</v>
      </c>
      <c r="M6" s="32">
        <f t="shared" si="3"/>
        <v>3.8186400252444838E-2</v>
      </c>
      <c r="N6" s="14">
        <f t="shared" si="4"/>
        <v>59810.7</v>
      </c>
      <c r="O6" s="41"/>
      <c r="P6" s="29">
        <f>IF(O6="x",'Gemensamma Tjänster'!$A10,0)</f>
        <v>0</v>
      </c>
      <c r="Q6" s="32">
        <f t="shared" si="5"/>
        <v>0</v>
      </c>
      <c r="R6" s="14">
        <f t="shared" ref="R6:R25" si="37">P6*R$3</f>
        <v>0</v>
      </c>
      <c r="S6" s="41" t="s">
        <v>37</v>
      </c>
      <c r="T6" s="29">
        <f>IF(S6="x",'Gemensamma Tjänster'!$A10,0)</f>
        <v>398738</v>
      </c>
      <c r="U6" s="32">
        <f t="shared" si="6"/>
        <v>3.8986883488824384E-2</v>
      </c>
      <c r="V6" s="14">
        <f t="shared" si="7"/>
        <v>59810.7</v>
      </c>
      <c r="W6" s="41" t="s">
        <v>37</v>
      </c>
      <c r="X6" s="29">
        <f>IF(W6="x",'Gemensamma Tjänster'!$A10,0)</f>
        <v>398738</v>
      </c>
      <c r="Y6" s="32">
        <f t="shared" si="8"/>
        <v>4.9784338368392966E-2</v>
      </c>
      <c r="Z6" s="14">
        <f t="shared" ref="Z6:Z25" si="38">X6*Z$3</f>
        <v>233986.39644120002</v>
      </c>
      <c r="AA6" s="41" t="s">
        <v>37</v>
      </c>
      <c r="AB6" s="29">
        <f>IF(AA6="x",'Gemensamma Tjänster'!$A10,0)</f>
        <v>398738</v>
      </c>
      <c r="AC6" s="32">
        <f t="shared" si="9"/>
        <v>8.5068244386073605E-2</v>
      </c>
      <c r="AD6" s="14">
        <f t="shared" ref="AD6:AD25" si="39">AB6*AD$3</f>
        <v>146799.38207999998</v>
      </c>
      <c r="AE6" s="41" t="s">
        <v>37</v>
      </c>
      <c r="AF6" s="29">
        <f>IF(AE6="x",'Gemensamma Tjänster'!$A10,0)</f>
        <v>398738</v>
      </c>
      <c r="AG6" s="32">
        <f t="shared" si="10"/>
        <v>3.7964348903961255E-2</v>
      </c>
      <c r="AH6" s="251">
        <v>50000</v>
      </c>
      <c r="AI6" s="41" t="s">
        <v>37</v>
      </c>
      <c r="AJ6" s="29">
        <f>IF(AI6="x",'Gemensamma Tjänster'!$A10,0)</f>
        <v>398738</v>
      </c>
      <c r="AK6" s="32">
        <f t="shared" si="11"/>
        <v>3.7964348903961255E-2</v>
      </c>
      <c r="AL6" s="251">
        <v>1480692</v>
      </c>
      <c r="AM6" s="41" t="s">
        <v>37</v>
      </c>
      <c r="AN6" s="29">
        <f>IF(AM6="x",'Gemensamma Tjänster'!$A10,0)</f>
        <v>398738</v>
      </c>
      <c r="AO6" s="32">
        <f t="shared" si="12"/>
        <v>3.7964348903961255E-2</v>
      </c>
      <c r="AP6" s="251">
        <f t="shared" ref="AP6:AP25" si="40">AN6*AP$3</f>
        <v>1974146.1360466001</v>
      </c>
      <c r="AQ6" s="41" t="s">
        <v>37</v>
      </c>
      <c r="AR6" s="29">
        <f>IF(AQ6="x",'Gemensamma Tjänster'!$A10,0)</f>
        <v>398738</v>
      </c>
      <c r="AS6" s="32">
        <f t="shared" si="13"/>
        <v>3.7964348903961255E-2</v>
      </c>
      <c r="AT6" s="251">
        <f t="shared" ref="AT6:AT25" si="41">AR6*AT$3</f>
        <v>0</v>
      </c>
      <c r="AU6" s="41" t="s">
        <v>37</v>
      </c>
      <c r="AV6" s="29">
        <f>IF(AU6="x",'Gemensamma Tjänster'!$A10,0)</f>
        <v>398738</v>
      </c>
      <c r="AW6" s="32">
        <f t="shared" si="14"/>
        <v>4.0010451696724993E-2</v>
      </c>
      <c r="AX6" s="14">
        <f t="shared" si="15"/>
        <v>0</v>
      </c>
      <c r="AY6" s="41" t="s">
        <v>37</v>
      </c>
      <c r="AZ6" s="29">
        <f>IF(AY6="x",'Gemensamma Tjänster'!$A10,0)</f>
        <v>398738</v>
      </c>
      <c r="BA6" s="32">
        <f t="shared" si="16"/>
        <v>5.1233548235893933E-2</v>
      </c>
      <c r="BB6" s="14">
        <f t="shared" ref="BB6:BB25" si="42">AZ6*BB$3</f>
        <v>297153.11469199997</v>
      </c>
      <c r="BC6" s="41"/>
      <c r="BD6" s="29">
        <f>IF(BC6="x",'Gemensamma Tjänster'!$A10,0)</f>
        <v>0</v>
      </c>
      <c r="BE6" s="32">
        <f t="shared" si="17"/>
        <v>0</v>
      </c>
      <c r="BF6" s="14">
        <f t="shared" ref="BF6:BF25" si="43">BD6*BF$3</f>
        <v>0</v>
      </c>
      <c r="BG6" s="41" t="s">
        <v>37</v>
      </c>
      <c r="BH6" s="29">
        <f>IF(BG6="x",'Gemensamma Tjänster'!$A10,0)</f>
        <v>398738</v>
      </c>
      <c r="BI6" s="32">
        <f t="shared" si="18"/>
        <v>4.0778783144944174E-2</v>
      </c>
      <c r="BJ6" s="14">
        <f t="shared" ref="BJ6:BJ25" si="44">BH6*BJ$3</f>
        <v>285913.12908380001</v>
      </c>
      <c r="BK6" s="41" t="s">
        <v>37</v>
      </c>
      <c r="BL6" s="29">
        <f>IF(BK6="x",'Gemensamma Tjänster'!$A10,0)</f>
        <v>398738</v>
      </c>
      <c r="BM6" s="32">
        <f t="shared" si="19"/>
        <v>4.5511630611810003E-2</v>
      </c>
      <c r="BN6" s="14">
        <f t="shared" ref="BN6:BN25" si="45">BL6*BN$3</f>
        <v>52142.968260000001</v>
      </c>
      <c r="BO6" s="41" t="s">
        <v>37</v>
      </c>
      <c r="BP6" s="29">
        <f>IF(BO6="x",'Gemensamma Tjänster'!$A10,0)</f>
        <v>398738</v>
      </c>
      <c r="BQ6" s="32">
        <f t="shared" si="20"/>
        <v>3.7964348903961255E-2</v>
      </c>
      <c r="BR6" s="251">
        <f t="shared" ref="BR6:BR25" si="46">BP6*BR$3</f>
        <v>0</v>
      </c>
      <c r="BS6" s="41"/>
      <c r="BT6" s="29">
        <f>IF(BS6="x",'Gemensamma Tjänster'!$A10,0)</f>
        <v>0</v>
      </c>
      <c r="BU6" s="32">
        <f t="shared" si="21"/>
        <v>0</v>
      </c>
      <c r="BV6" s="14">
        <f t="shared" ref="BV6:BV25" si="47">BT6*BV$3</f>
        <v>0</v>
      </c>
      <c r="BW6" s="41" t="s">
        <v>37</v>
      </c>
      <c r="BX6" s="29">
        <f>IF(BW6="x",'Gemensamma Tjänster'!$A10,0)</f>
        <v>398738</v>
      </c>
      <c r="BY6" s="32">
        <f t="shared" si="22"/>
        <v>4.0778783144944174E-2</v>
      </c>
      <c r="BZ6" s="251">
        <f t="shared" ref="BZ6:BZ25" si="48">BX6*BZ$3</f>
        <v>0</v>
      </c>
      <c r="CA6" s="41" t="s">
        <v>37</v>
      </c>
      <c r="CB6" s="29">
        <f>IF(CA6="x",'Gemensamma Tjänster'!$A10,0)</f>
        <v>398738</v>
      </c>
      <c r="CC6" s="32">
        <f t="shared" si="23"/>
        <v>3.7964348903961255E-2</v>
      </c>
      <c r="CD6" s="14">
        <f t="shared" ref="CD6:CD25" si="49">CB6*CD$3</f>
        <v>136384.42925498</v>
      </c>
      <c r="CE6" s="41"/>
      <c r="CF6" s="29">
        <f>IF(CE6="x",'Gemensamma Tjänster'!$A10,0)</f>
        <v>0</v>
      </c>
      <c r="CG6" s="32">
        <f t="shared" si="24"/>
        <v>0</v>
      </c>
      <c r="CH6" s="14">
        <f t="shared" ref="CH6:CH25" si="50">CF6*CH$3</f>
        <v>0</v>
      </c>
      <c r="CI6" s="41" t="s">
        <v>37</v>
      </c>
      <c r="CJ6" s="29">
        <f>IF(CI6="x",'Gemensamma Tjänster'!$A10,0)</f>
        <v>398738</v>
      </c>
      <c r="CK6" s="32">
        <f t="shared" si="25"/>
        <v>3.8986883488824384E-2</v>
      </c>
      <c r="CL6" s="14">
        <f t="shared" ref="CL6:CL25" si="51">CJ6*CL$3</f>
        <v>518359.4</v>
      </c>
      <c r="CM6" s="41"/>
      <c r="CN6" s="29">
        <f>IF(CM6="x",'Gemensamma Tjänster'!$A10,0)</f>
        <v>0</v>
      </c>
      <c r="CO6" s="32">
        <f t="shared" si="26"/>
        <v>0</v>
      </c>
      <c r="CP6" s="14">
        <f t="shared" ref="CP6:CP25" si="52">CN6*CP$3</f>
        <v>0</v>
      </c>
      <c r="CQ6" s="41" t="s">
        <v>37</v>
      </c>
      <c r="CR6" s="29">
        <f>IF(CQ6="x",'Gemensamma Tjänster'!$A10,0)</f>
        <v>398738</v>
      </c>
      <c r="CS6" s="32">
        <f t="shared" si="27"/>
        <v>3.7964348903961255E-2</v>
      </c>
      <c r="CT6" s="14">
        <f t="shared" ref="CT6:CT25" si="53">CR6*CT$3</f>
        <v>0</v>
      </c>
      <c r="CU6" s="41" t="s">
        <v>37</v>
      </c>
      <c r="CV6" s="29">
        <f>IF(CU6="x",'Gemensamma Tjänster'!$A10,0)</f>
        <v>398738</v>
      </c>
      <c r="CW6" s="32">
        <f t="shared" si="28"/>
        <v>3.7964348903961255E-2</v>
      </c>
      <c r="CX6" s="14">
        <f t="shared" ref="CX6:CX25" si="54">CV6*CX$3</f>
        <v>0</v>
      </c>
      <c r="CY6" s="41"/>
      <c r="CZ6" s="29">
        <f>IF(CY6="x",'Gemensamma Tjänster'!$A10,0)</f>
        <v>0</v>
      </c>
      <c r="DA6" s="32">
        <f t="shared" si="29"/>
        <v>0</v>
      </c>
      <c r="DB6" s="14">
        <f t="shared" ref="DB6:DB25" si="55">CZ6*DB$3</f>
        <v>0</v>
      </c>
      <c r="DC6" s="41"/>
      <c r="DD6" s="29">
        <f>IF(DC6="x",'Gemensamma Tjänster'!$A10,0)</f>
        <v>0</v>
      </c>
      <c r="DE6" s="32">
        <f t="shared" si="30"/>
        <v>0</v>
      </c>
      <c r="DF6" s="14">
        <f t="shared" ref="DF6:DF25" si="56">DD6*DF$3</f>
        <v>0</v>
      </c>
      <c r="DG6" s="41" t="s">
        <v>37</v>
      </c>
      <c r="DH6" s="29">
        <f>IF(DG6="x",'Gemensamma Tjänster'!$A10,0)</f>
        <v>398738</v>
      </c>
      <c r="DI6" s="32">
        <f t="shared" si="31"/>
        <v>3.7964348903961255E-2</v>
      </c>
      <c r="DJ6" s="14">
        <f t="shared" ref="DJ6:DJ25" si="57">DH6*DJ$3</f>
        <v>0</v>
      </c>
      <c r="DK6" s="41" t="s">
        <v>37</v>
      </c>
      <c r="DL6" s="29">
        <f>IF(DK6="x",'Gemensamma Tjänster'!$A10,0)</f>
        <v>398738</v>
      </c>
      <c r="DM6" s="32">
        <f t="shared" si="32"/>
        <v>3.7964348903961255E-2</v>
      </c>
      <c r="DN6" s="14">
        <f t="shared" ref="DN6:DN25" si="58">DL6*DN$3</f>
        <v>0</v>
      </c>
      <c r="DO6" s="41" t="s">
        <v>37</v>
      </c>
      <c r="DP6" s="29">
        <f>IF(DO6="x",'Gemensamma Tjänster'!$A10,0)</f>
        <v>398738</v>
      </c>
      <c r="DQ6" s="32">
        <f t="shared" si="33"/>
        <v>3.7964348903961255E-2</v>
      </c>
      <c r="DR6" s="14">
        <f t="shared" ref="DR6:DR25" si="59">DP6*DR$3</f>
        <v>0</v>
      </c>
      <c r="DS6" s="41" t="s">
        <v>37</v>
      </c>
      <c r="DT6" s="29">
        <f>IF(DS6="x",'Gemensamma Tjänster'!$A10,0)</f>
        <v>398738</v>
      </c>
      <c r="DU6" s="32">
        <f t="shared" si="34"/>
        <v>3.7964348903961255E-2</v>
      </c>
      <c r="DV6" s="14">
        <f t="shared" ref="DV6:DV25" si="60">DT6*DV$3</f>
        <v>0</v>
      </c>
    </row>
    <row r="7" spans="1:126" x14ac:dyDescent="0.25">
      <c r="A7" s="20" t="s">
        <v>122</v>
      </c>
      <c r="B7" s="25">
        <f t="shared" si="35"/>
        <v>3916241.3714035107</v>
      </c>
      <c r="C7" s="247" t="s">
        <v>37</v>
      </c>
      <c r="D7" s="30">
        <f>IF(C7="x",'Gemensamma Tjänster'!$A11,0)</f>
        <v>302711</v>
      </c>
      <c r="E7" s="33">
        <f t="shared" si="0"/>
        <v>3.0664078565260957E-2</v>
      </c>
      <c r="F7" s="15">
        <f t="shared" si="36"/>
        <v>160149.25455000001</v>
      </c>
      <c r="G7" s="42" t="s">
        <v>37</v>
      </c>
      <c r="H7" s="30">
        <f>IF(G7="x",'Gemensamma Tjänster'!$A11,0)</f>
        <v>302711</v>
      </c>
      <c r="I7" s="33">
        <f t="shared" si="1"/>
        <v>2.926410460217635E-2</v>
      </c>
      <c r="J7" s="15">
        <f t="shared" si="2"/>
        <v>45406.65</v>
      </c>
      <c r="K7" s="42" t="s">
        <v>37</v>
      </c>
      <c r="L7" s="30">
        <f>IF(K7="x",'Gemensamma Tjänster'!$A11,0)</f>
        <v>302711</v>
      </c>
      <c r="M7" s="33">
        <f t="shared" si="3"/>
        <v>2.8990072194819229E-2</v>
      </c>
      <c r="N7" s="15">
        <f t="shared" si="4"/>
        <v>45406.65</v>
      </c>
      <c r="O7" s="42" t="s">
        <v>37</v>
      </c>
      <c r="P7" s="30">
        <f>IF(O7="x",'Gemensamma Tjänster'!$A11,0)</f>
        <v>302711</v>
      </c>
      <c r="Q7" s="33">
        <f t="shared" si="5"/>
        <v>5.7888664656286351E-2</v>
      </c>
      <c r="R7" s="15">
        <f t="shared" si="37"/>
        <v>45406.65</v>
      </c>
      <c r="S7" s="42" t="s">
        <v>37</v>
      </c>
      <c r="T7" s="30">
        <f>IF(S7="x",'Gemensamma Tjänster'!$A11,0)</f>
        <v>302711</v>
      </c>
      <c r="U7" s="33">
        <f t="shared" si="6"/>
        <v>2.9597777206550463E-2</v>
      </c>
      <c r="V7" s="15">
        <f t="shared" si="7"/>
        <v>45406.65</v>
      </c>
      <c r="W7" s="42" t="s">
        <v>37</v>
      </c>
      <c r="X7" s="30">
        <f>IF(W7="x",'Gemensamma Tjänster'!$A11,0)</f>
        <v>302711</v>
      </c>
      <c r="Y7" s="33">
        <f t="shared" si="8"/>
        <v>3.7794910070860069E-2</v>
      </c>
      <c r="Z7" s="15">
        <f t="shared" si="38"/>
        <v>177636.08197140001</v>
      </c>
      <c r="AA7" s="42"/>
      <c r="AB7" s="30">
        <f>IF(AA7="x",'Gemensamma Tjänster'!$A11,0)</f>
        <v>0</v>
      </c>
      <c r="AC7" s="33">
        <f t="shared" si="9"/>
        <v>0</v>
      </c>
      <c r="AD7" s="15">
        <f t="shared" si="39"/>
        <v>0</v>
      </c>
      <c r="AE7" s="42" t="s">
        <v>37</v>
      </c>
      <c r="AF7" s="30">
        <f>IF(AE7="x",'Gemensamma Tjänster'!$A11,0)</f>
        <v>302711</v>
      </c>
      <c r="AG7" s="33">
        <f t="shared" si="10"/>
        <v>2.882149687530914E-2</v>
      </c>
      <c r="AH7" s="98">
        <v>50000</v>
      </c>
      <c r="AI7" s="42" t="s">
        <v>37</v>
      </c>
      <c r="AJ7" s="30">
        <f>IF(AI7="x",'Gemensamma Tjänster'!$A11,0)</f>
        <v>302711</v>
      </c>
      <c r="AK7" s="33">
        <f t="shared" si="11"/>
        <v>2.882149687530914E-2</v>
      </c>
      <c r="AL7" s="98">
        <v>908400</v>
      </c>
      <c r="AM7" s="42" t="s">
        <v>37</v>
      </c>
      <c r="AN7" s="30">
        <f>IF(AM7="x",'Gemensamma Tjänster'!$A11,0)</f>
        <v>302711</v>
      </c>
      <c r="AO7" s="33">
        <f t="shared" si="12"/>
        <v>2.882149687530914E-2</v>
      </c>
      <c r="AP7" s="98">
        <f t="shared" si="40"/>
        <v>1498717.8322327002</v>
      </c>
      <c r="AQ7" s="42" t="s">
        <v>37</v>
      </c>
      <c r="AR7" s="30">
        <f>IF(AQ7="x",'Gemensamma Tjänster'!$A11,0)</f>
        <v>302711</v>
      </c>
      <c r="AS7" s="33">
        <f t="shared" si="13"/>
        <v>2.882149687530914E-2</v>
      </c>
      <c r="AT7" s="98">
        <f t="shared" si="41"/>
        <v>0</v>
      </c>
      <c r="AU7" s="42" t="s">
        <v>37</v>
      </c>
      <c r="AV7" s="30">
        <f>IF(AU7="x",'Gemensamma Tjänster'!$A11,0)</f>
        <v>302711</v>
      </c>
      <c r="AW7" s="33">
        <f t="shared" si="14"/>
        <v>3.0374842236173427E-2</v>
      </c>
      <c r="AX7" s="15">
        <f t="shared" si="15"/>
        <v>0</v>
      </c>
      <c r="AY7" s="42" t="s">
        <v>37</v>
      </c>
      <c r="AZ7" s="30">
        <f>IF(AY7="x",'Gemensamma Tjänster'!$A11,0)</f>
        <v>302711</v>
      </c>
      <c r="BA7" s="33">
        <f t="shared" si="16"/>
        <v>3.8895110624108283E-2</v>
      </c>
      <c r="BB7" s="15">
        <f t="shared" si="42"/>
        <v>225590.52937399998</v>
      </c>
      <c r="BC7" s="42"/>
      <c r="BD7" s="30">
        <f>IF(BC7="x",'Gemensamma Tjänster'!$A11,0)</f>
        <v>0</v>
      </c>
      <c r="BE7" s="33">
        <f t="shared" si="17"/>
        <v>0</v>
      </c>
      <c r="BF7" s="15">
        <f t="shared" si="43"/>
        <v>0</v>
      </c>
      <c r="BG7" s="42" t="s">
        <v>37</v>
      </c>
      <c r="BH7" s="30">
        <f>IF(BG7="x",'Gemensamma Tjänster'!$A11,0)</f>
        <v>302711</v>
      </c>
      <c r="BI7" s="33">
        <f t="shared" si="18"/>
        <v>3.0958138488403904E-2</v>
      </c>
      <c r="BJ7" s="15">
        <f t="shared" si="44"/>
        <v>217057.4392661</v>
      </c>
      <c r="BK7" s="42"/>
      <c r="BL7" s="30">
        <f>IF(BK7="x",'Gemensamma Tjänster'!$A11,0)</f>
        <v>0</v>
      </c>
      <c r="BM7" s="33">
        <f t="shared" si="19"/>
        <v>0</v>
      </c>
      <c r="BN7" s="15">
        <f t="shared" si="45"/>
        <v>0</v>
      </c>
      <c r="BO7" s="42" t="s">
        <v>37</v>
      </c>
      <c r="BP7" s="30">
        <f>IF(BO7="x",'Gemensamma Tjänster'!$A11,0)</f>
        <v>302711</v>
      </c>
      <c r="BQ7" s="33">
        <f t="shared" si="20"/>
        <v>2.882149687530914E-2</v>
      </c>
      <c r="BR7" s="98">
        <f t="shared" si="46"/>
        <v>0</v>
      </c>
      <c r="BS7" s="42"/>
      <c r="BT7" s="30">
        <f>IF(BS7="x",'Gemensamma Tjänster'!$A11,0)</f>
        <v>0</v>
      </c>
      <c r="BU7" s="33">
        <f t="shared" si="21"/>
        <v>0</v>
      </c>
      <c r="BV7" s="15">
        <f t="shared" si="47"/>
        <v>0</v>
      </c>
      <c r="BW7" s="42" t="s">
        <v>37</v>
      </c>
      <c r="BX7" s="30">
        <f>IF(BW7="x",'Gemensamma Tjänster'!$A11,0)</f>
        <v>302711</v>
      </c>
      <c r="BY7" s="33">
        <f t="shared" si="22"/>
        <v>3.0958138488403904E-2</v>
      </c>
      <c r="BZ7" s="98">
        <f t="shared" si="48"/>
        <v>0</v>
      </c>
      <c r="CA7" s="42" t="s">
        <v>37</v>
      </c>
      <c r="CB7" s="30">
        <f>IF(CA7="x",'Gemensamma Tjänster'!$A11,0)</f>
        <v>302711</v>
      </c>
      <c r="CC7" s="33">
        <f t="shared" si="23"/>
        <v>2.882149687530914E-2</v>
      </c>
      <c r="CD7" s="15">
        <f t="shared" si="49"/>
        <v>103539.33400931</v>
      </c>
      <c r="CE7" s="42"/>
      <c r="CF7" s="30">
        <f>IF(CE7="x",'Gemensamma Tjänster'!$A11,0)</f>
        <v>0</v>
      </c>
      <c r="CG7" s="33">
        <f t="shared" si="24"/>
        <v>0</v>
      </c>
      <c r="CH7" s="15">
        <f t="shared" si="50"/>
        <v>0</v>
      </c>
      <c r="CI7" s="42" t="s">
        <v>37</v>
      </c>
      <c r="CJ7" s="30">
        <f>IF(CI7="x",'Gemensamma Tjänster'!$A11,0)</f>
        <v>302711</v>
      </c>
      <c r="CK7" s="33">
        <f t="shared" si="25"/>
        <v>2.9597777206550463E-2</v>
      </c>
      <c r="CL7" s="15">
        <f t="shared" si="51"/>
        <v>393524.3</v>
      </c>
      <c r="CM7" s="42"/>
      <c r="CN7" s="30">
        <f>IF(CM7="x",'Gemensamma Tjänster'!$A11,0)</f>
        <v>0</v>
      </c>
      <c r="CO7" s="33">
        <f t="shared" si="26"/>
        <v>0</v>
      </c>
      <c r="CP7" s="15">
        <f t="shared" si="52"/>
        <v>0</v>
      </c>
      <c r="CQ7" s="42" t="s">
        <v>37</v>
      </c>
      <c r="CR7" s="30">
        <f>IF(CQ7="x",'Gemensamma Tjänster'!$A11,0)</f>
        <v>302711</v>
      </c>
      <c r="CS7" s="33">
        <f t="shared" si="27"/>
        <v>2.882149687530914E-2</v>
      </c>
      <c r="CT7" s="15">
        <f t="shared" si="53"/>
        <v>0</v>
      </c>
      <c r="CU7" s="42" t="s">
        <v>37</v>
      </c>
      <c r="CV7" s="30">
        <f>IF(CU7="x",'Gemensamma Tjänster'!$A11,0)</f>
        <v>302711</v>
      </c>
      <c r="CW7" s="33">
        <f t="shared" si="28"/>
        <v>2.882149687530914E-2</v>
      </c>
      <c r="CX7" s="15">
        <f t="shared" si="54"/>
        <v>0</v>
      </c>
      <c r="CY7" s="42"/>
      <c r="CZ7" s="30">
        <f>IF(CY7="x",'Gemensamma Tjänster'!$A11,0)</f>
        <v>0</v>
      </c>
      <c r="DA7" s="33">
        <f t="shared" si="29"/>
        <v>0</v>
      </c>
      <c r="DB7" s="15">
        <f t="shared" si="55"/>
        <v>0</v>
      </c>
      <c r="DC7" s="42"/>
      <c r="DD7" s="30">
        <f>IF(DC7="x",'Gemensamma Tjänster'!$A11,0)</f>
        <v>0</v>
      </c>
      <c r="DE7" s="33">
        <f t="shared" si="30"/>
        <v>0</v>
      </c>
      <c r="DF7" s="15">
        <f t="shared" si="56"/>
        <v>0</v>
      </c>
      <c r="DG7" s="42" t="s">
        <v>37</v>
      </c>
      <c r="DH7" s="30">
        <f>IF(DG7="x",'Gemensamma Tjänster'!$A11,0)</f>
        <v>302711</v>
      </c>
      <c r="DI7" s="33">
        <f t="shared" si="31"/>
        <v>2.882149687530914E-2</v>
      </c>
      <c r="DJ7" s="15">
        <f t="shared" si="57"/>
        <v>0</v>
      </c>
      <c r="DK7" s="42" t="s">
        <v>37</v>
      </c>
      <c r="DL7" s="30">
        <f>IF(DK7="x",'Gemensamma Tjänster'!$A11,0)</f>
        <v>302711</v>
      </c>
      <c r="DM7" s="33">
        <f t="shared" si="32"/>
        <v>2.882149687530914E-2</v>
      </c>
      <c r="DN7" s="15">
        <f t="shared" si="58"/>
        <v>0</v>
      </c>
      <c r="DO7" s="42" t="s">
        <v>37</v>
      </c>
      <c r="DP7" s="30">
        <f>IF(DO7="x",'Gemensamma Tjänster'!$A11,0)</f>
        <v>302711</v>
      </c>
      <c r="DQ7" s="33">
        <f t="shared" si="33"/>
        <v>2.882149687530914E-2</v>
      </c>
      <c r="DR7" s="15">
        <f t="shared" si="59"/>
        <v>0</v>
      </c>
      <c r="DS7" s="42" t="s">
        <v>37</v>
      </c>
      <c r="DT7" s="30">
        <f>IF(DS7="x",'Gemensamma Tjänster'!$A11,0)</f>
        <v>302711</v>
      </c>
      <c r="DU7" s="33">
        <f t="shared" si="34"/>
        <v>2.882149687530914E-2</v>
      </c>
      <c r="DV7" s="15">
        <f t="shared" si="60"/>
        <v>0</v>
      </c>
    </row>
    <row r="8" spans="1:126" x14ac:dyDescent="0.25">
      <c r="A8" s="19" t="s">
        <v>13</v>
      </c>
      <c r="B8" s="24">
        <f t="shared" si="35"/>
        <v>7324517.1922177598</v>
      </c>
      <c r="C8" s="248" t="s">
        <v>37</v>
      </c>
      <c r="D8" s="29">
        <f>IF(C8="x",'Gemensamma Tjänster'!$A12,0)</f>
        <v>471216</v>
      </c>
      <c r="E8" s="32">
        <f t="shared" si="0"/>
        <v>4.773333128035654E-2</v>
      </c>
      <c r="F8" s="14">
        <f t="shared" si="36"/>
        <v>249296.8248</v>
      </c>
      <c r="G8" s="41" t="s">
        <v>37</v>
      </c>
      <c r="H8" s="29">
        <f>IF(G8="x",'Gemensamma Tjänster'!$A12,0)</f>
        <v>471216</v>
      </c>
      <c r="I8" s="32">
        <f t="shared" si="1"/>
        <v>4.5554057547360784E-2</v>
      </c>
      <c r="J8" s="14">
        <f t="shared" si="2"/>
        <v>70682.399999999994</v>
      </c>
      <c r="K8" s="41" t="s">
        <v>37</v>
      </c>
      <c r="L8" s="29">
        <f>IF(K8="x",'Gemensamma Tjänster'!$A12,0)</f>
        <v>471216</v>
      </c>
      <c r="M8" s="32">
        <f t="shared" si="3"/>
        <v>4.5127484165933644E-2</v>
      </c>
      <c r="N8" s="14">
        <f t="shared" si="4"/>
        <v>70682.399999999994</v>
      </c>
      <c r="O8" s="41"/>
      <c r="P8" s="29">
        <f>IF(O8="x",'Gemensamma Tjänster'!$A12,0)</f>
        <v>0</v>
      </c>
      <c r="Q8" s="32">
        <f t="shared" si="5"/>
        <v>0</v>
      </c>
      <c r="R8" s="14">
        <f t="shared" si="37"/>
        <v>0</v>
      </c>
      <c r="S8" s="41" t="s">
        <v>37</v>
      </c>
      <c r="T8" s="29">
        <f>IF(S8="x",'Gemensamma Tjänster'!$A12,0)</f>
        <v>471216</v>
      </c>
      <c r="U8" s="32">
        <f t="shared" si="6"/>
        <v>4.607347002309755E-2</v>
      </c>
      <c r="V8" s="14">
        <f t="shared" si="7"/>
        <v>70682.399999999994</v>
      </c>
      <c r="W8" s="41" t="s">
        <v>37</v>
      </c>
      <c r="X8" s="29">
        <f>IF(W8="x",'Gemensamma Tjänster'!$A12,0)</f>
        <v>471216</v>
      </c>
      <c r="Y8" s="32">
        <f t="shared" si="8"/>
        <v>5.8833561859167327E-2</v>
      </c>
      <c r="Z8" s="14">
        <f t="shared" si="38"/>
        <v>276517.7479584</v>
      </c>
      <c r="AA8" s="41" t="s">
        <v>37</v>
      </c>
      <c r="AB8" s="29">
        <f>IF(AA8="x",'Gemensamma Tjänster'!$A12,0)</f>
        <v>471216</v>
      </c>
      <c r="AC8" s="32">
        <f t="shared" si="9"/>
        <v>0.10053096982637236</v>
      </c>
      <c r="AD8" s="14">
        <f t="shared" si="39"/>
        <v>173482.88256</v>
      </c>
      <c r="AE8" s="41" t="s">
        <v>37</v>
      </c>
      <c r="AF8" s="29">
        <f>IF(AE8="x",'Gemensamma Tjänster'!$A12,0)</f>
        <v>471216</v>
      </c>
      <c r="AG8" s="32">
        <f t="shared" si="10"/>
        <v>4.48650708814535E-2</v>
      </c>
      <c r="AH8" s="251">
        <v>10000</v>
      </c>
      <c r="AI8" s="41" t="s">
        <v>37</v>
      </c>
      <c r="AJ8" s="29">
        <f>IF(AI8="x",'Gemensamma Tjänster'!$A12,0)</f>
        <v>471216</v>
      </c>
      <c r="AK8" s="32">
        <f t="shared" si="11"/>
        <v>4.48650708814535E-2</v>
      </c>
      <c r="AL8" s="251">
        <v>1689624</v>
      </c>
      <c r="AM8" s="41" t="s">
        <v>37</v>
      </c>
      <c r="AN8" s="29">
        <f>IF(AM8="x",'Gemensamma Tjänster'!$A12,0)</f>
        <v>471216</v>
      </c>
      <c r="AO8" s="32">
        <f t="shared" si="12"/>
        <v>4.48650708814535E-2</v>
      </c>
      <c r="AP8" s="251">
        <f t="shared" si="40"/>
        <v>2332983.6776112001</v>
      </c>
      <c r="AQ8" s="41" t="s">
        <v>37</v>
      </c>
      <c r="AR8" s="29">
        <f>IF(AQ8="x",'Gemensamma Tjänster'!$A12,0)</f>
        <v>471216</v>
      </c>
      <c r="AS8" s="32">
        <f t="shared" si="13"/>
        <v>4.48650708814535E-2</v>
      </c>
      <c r="AT8" s="251">
        <f t="shared" si="41"/>
        <v>0</v>
      </c>
      <c r="AU8" s="41" t="s">
        <v>37</v>
      </c>
      <c r="AV8" s="29">
        <f>IF(AU8="x",'Gemensamma Tjänster'!$A12,0)</f>
        <v>471216</v>
      </c>
      <c r="AW8" s="32">
        <f t="shared" si="14"/>
        <v>4.7283090667867032E-2</v>
      </c>
      <c r="AX8" s="14">
        <f t="shared" si="15"/>
        <v>0</v>
      </c>
      <c r="AY8" s="41" t="s">
        <v>37</v>
      </c>
      <c r="AZ8" s="29">
        <f>IF(AY8="x",'Gemensamma Tjänster'!$A12,0)</f>
        <v>471216</v>
      </c>
      <c r="BA8" s="32">
        <f t="shared" si="16"/>
        <v>6.0546192400837133E-2</v>
      </c>
      <c r="BB8" s="14">
        <f t="shared" si="42"/>
        <v>351166.18454399996</v>
      </c>
      <c r="BC8" s="41" t="s">
        <v>37</v>
      </c>
      <c r="BD8" s="29">
        <f>IF(BC8="x",'Gemensamma Tjänster'!$A12,0)</f>
        <v>471216</v>
      </c>
      <c r="BE8" s="32">
        <f t="shared" si="17"/>
        <v>0.11268885563713316</v>
      </c>
      <c r="BF8" s="14">
        <f t="shared" si="43"/>
        <v>554357.91649919993</v>
      </c>
      <c r="BG8" s="41" t="s">
        <v>37</v>
      </c>
      <c r="BH8" s="29">
        <f>IF(BG8="x",'Gemensamma Tjänster'!$A12,0)</f>
        <v>471216</v>
      </c>
      <c r="BI8" s="32">
        <f t="shared" si="18"/>
        <v>4.8191080555221762E-2</v>
      </c>
      <c r="BJ8" s="14">
        <f t="shared" si="44"/>
        <v>337883.12384159997</v>
      </c>
      <c r="BK8" s="41" t="s">
        <v>37</v>
      </c>
      <c r="BL8" s="29">
        <f>IF(BK8="x",'Gemensamma Tjänster'!$A12,0)</f>
        <v>471216</v>
      </c>
      <c r="BM8" s="32">
        <f t="shared" si="19"/>
        <v>5.3784210510096013E-2</v>
      </c>
      <c r="BN8" s="14">
        <f t="shared" si="45"/>
        <v>61620.916319999997</v>
      </c>
      <c r="BO8" s="41" t="s">
        <v>37</v>
      </c>
      <c r="BP8" s="29">
        <f>IF(BO8="x",'Gemensamma Tjänster'!$A12,0)</f>
        <v>471216</v>
      </c>
      <c r="BQ8" s="32">
        <f t="shared" si="20"/>
        <v>4.48650708814535E-2</v>
      </c>
      <c r="BR8" s="251">
        <f t="shared" si="46"/>
        <v>0</v>
      </c>
      <c r="BS8" s="41"/>
      <c r="BT8" s="29">
        <f>IF(BS8="x",'Gemensamma Tjänster'!$A12,0)</f>
        <v>0</v>
      </c>
      <c r="BU8" s="32">
        <f t="shared" si="21"/>
        <v>0</v>
      </c>
      <c r="BV8" s="14">
        <f t="shared" si="47"/>
        <v>0</v>
      </c>
      <c r="BW8" s="41" t="s">
        <v>37</v>
      </c>
      <c r="BX8" s="29">
        <f>IF(BW8="x",'Gemensamma Tjänster'!$A12,0)</f>
        <v>471216</v>
      </c>
      <c r="BY8" s="32">
        <f t="shared" si="22"/>
        <v>4.8191080555221762E-2</v>
      </c>
      <c r="BZ8" s="251">
        <f t="shared" si="48"/>
        <v>0</v>
      </c>
      <c r="CA8" s="41" t="s">
        <v>37</v>
      </c>
      <c r="CB8" s="29">
        <f>IF(CA8="x",'Gemensamma Tjänster'!$A12,0)</f>
        <v>471216</v>
      </c>
      <c r="CC8" s="32">
        <f t="shared" si="23"/>
        <v>4.48650708814535E-2</v>
      </c>
      <c r="CD8" s="14">
        <f t="shared" si="49"/>
        <v>161174.81959535999</v>
      </c>
      <c r="CE8" s="41" t="s">
        <v>37</v>
      </c>
      <c r="CF8" s="29">
        <f>IF(CE8="x",'Gemensamma Tjänster'!$A12,0)</f>
        <v>471216</v>
      </c>
      <c r="CG8" s="32">
        <f t="shared" si="24"/>
        <v>0.18161573158167979</v>
      </c>
      <c r="CH8" s="14">
        <f t="shared" si="50"/>
        <v>301781.09848799999</v>
      </c>
      <c r="CI8" s="41" t="s">
        <v>37</v>
      </c>
      <c r="CJ8" s="29">
        <f>IF(CI8="x",'Gemensamma Tjänster'!$A12,0)</f>
        <v>471216</v>
      </c>
      <c r="CK8" s="32">
        <f t="shared" si="25"/>
        <v>4.607347002309755E-2</v>
      </c>
      <c r="CL8" s="14">
        <f t="shared" si="51"/>
        <v>612580.80000000005</v>
      </c>
      <c r="CM8" s="41"/>
      <c r="CN8" s="29">
        <f>IF(CM8="x",'Gemensamma Tjänster'!$A12,0)</f>
        <v>0</v>
      </c>
      <c r="CO8" s="32">
        <f t="shared" si="26"/>
        <v>0</v>
      </c>
      <c r="CP8" s="14">
        <f t="shared" si="52"/>
        <v>0</v>
      </c>
      <c r="CQ8" s="41" t="s">
        <v>37</v>
      </c>
      <c r="CR8" s="29">
        <f>IF(CQ8="x",'Gemensamma Tjänster'!$A12,0)</f>
        <v>471216</v>
      </c>
      <c r="CS8" s="32">
        <f t="shared" si="27"/>
        <v>4.48650708814535E-2</v>
      </c>
      <c r="CT8" s="14">
        <f t="shared" si="53"/>
        <v>0</v>
      </c>
      <c r="CU8" s="41" t="s">
        <v>37</v>
      </c>
      <c r="CV8" s="29">
        <f>IF(CU8="x",'Gemensamma Tjänster'!$A12,0)</f>
        <v>471216</v>
      </c>
      <c r="CW8" s="32">
        <f t="shared" si="28"/>
        <v>4.48650708814535E-2</v>
      </c>
      <c r="CX8" s="14">
        <f t="shared" si="54"/>
        <v>0</v>
      </c>
      <c r="CY8" s="41" t="s">
        <v>37</v>
      </c>
      <c r="CZ8" s="29">
        <f>IF(CY8="x",'Gemensamma Tjänster'!$A12,0)</f>
        <v>471216</v>
      </c>
      <c r="DA8" s="32">
        <f t="shared" si="29"/>
        <v>6.6543685533580477E-2</v>
      </c>
      <c r="DB8" s="14">
        <f t="shared" si="55"/>
        <v>0</v>
      </c>
      <c r="DC8" s="41"/>
      <c r="DD8" s="29">
        <f>IF(DC8="x",'Gemensamma Tjänster'!$A12,0)</f>
        <v>0</v>
      </c>
      <c r="DE8" s="32">
        <f t="shared" si="30"/>
        <v>0</v>
      </c>
      <c r="DF8" s="14">
        <f t="shared" si="56"/>
        <v>0</v>
      </c>
      <c r="DG8" s="41" t="s">
        <v>37</v>
      </c>
      <c r="DH8" s="29">
        <f>IF(DG8="x",'Gemensamma Tjänster'!$A12,0)</f>
        <v>471216</v>
      </c>
      <c r="DI8" s="32">
        <f t="shared" si="31"/>
        <v>4.48650708814535E-2</v>
      </c>
      <c r="DJ8" s="14">
        <f t="shared" si="57"/>
        <v>0</v>
      </c>
      <c r="DK8" s="41" t="s">
        <v>37</v>
      </c>
      <c r="DL8" s="29">
        <f>IF(DK8="x",'Gemensamma Tjänster'!$A12,0)</f>
        <v>471216</v>
      </c>
      <c r="DM8" s="32">
        <f t="shared" si="32"/>
        <v>4.48650708814535E-2</v>
      </c>
      <c r="DN8" s="14">
        <f t="shared" si="58"/>
        <v>0</v>
      </c>
      <c r="DO8" s="41" t="s">
        <v>37</v>
      </c>
      <c r="DP8" s="29">
        <f>IF(DO8="x",'Gemensamma Tjänster'!$A12,0)</f>
        <v>471216</v>
      </c>
      <c r="DQ8" s="32">
        <f t="shared" si="33"/>
        <v>4.48650708814535E-2</v>
      </c>
      <c r="DR8" s="14">
        <f t="shared" si="59"/>
        <v>0</v>
      </c>
      <c r="DS8" s="41" t="s">
        <v>37</v>
      </c>
      <c r="DT8" s="29">
        <f>IF(DS8="x",'Gemensamma Tjänster'!$A12,0)</f>
        <v>471216</v>
      </c>
      <c r="DU8" s="32">
        <f t="shared" si="34"/>
        <v>4.48650708814535E-2</v>
      </c>
      <c r="DV8" s="14">
        <f t="shared" si="60"/>
        <v>0</v>
      </c>
    </row>
    <row r="9" spans="1:126" x14ac:dyDescent="0.25">
      <c r="A9" s="20" t="s">
        <v>14</v>
      </c>
      <c r="B9" s="25">
        <f t="shared" si="35"/>
        <v>5437250.3458183296</v>
      </c>
      <c r="C9" s="247" t="s">
        <v>37</v>
      </c>
      <c r="D9" s="30">
        <f>IF(C9="x",'Gemensamma Tjänster'!$A13,0)</f>
        <v>368753</v>
      </c>
      <c r="E9" s="33">
        <f t="shared" si="0"/>
        <v>3.7354014103140203E-2</v>
      </c>
      <c r="F9" s="15">
        <f t="shared" si="36"/>
        <v>195088.77465000001</v>
      </c>
      <c r="G9" s="42" t="s">
        <v>37</v>
      </c>
      <c r="H9" s="30">
        <f>IF(G9="x",'Gemensamma Tjänster'!$A13,0)</f>
        <v>368753</v>
      </c>
      <c r="I9" s="33">
        <f t="shared" si="1"/>
        <v>3.5648609942705536E-2</v>
      </c>
      <c r="J9" s="15">
        <f t="shared" si="2"/>
        <v>55312.95</v>
      </c>
      <c r="K9" s="42" t="s">
        <v>37</v>
      </c>
      <c r="L9" s="30">
        <f>IF(K9="x",'Gemensamma Tjänster'!$A13,0)</f>
        <v>368753</v>
      </c>
      <c r="M9" s="33">
        <f t="shared" si="3"/>
        <v>3.5314792300432343E-2</v>
      </c>
      <c r="N9" s="15">
        <f t="shared" si="4"/>
        <v>55312.95</v>
      </c>
      <c r="O9" s="42"/>
      <c r="P9" s="30">
        <f>IF(O9="x",'Gemensamma Tjänster'!$A13,0)</f>
        <v>0</v>
      </c>
      <c r="Q9" s="33">
        <f t="shared" si="5"/>
        <v>0</v>
      </c>
      <c r="R9" s="15">
        <f t="shared" si="37"/>
        <v>0</v>
      </c>
      <c r="S9" s="42" t="s">
        <v>37</v>
      </c>
      <c r="T9" s="30">
        <f>IF(S9="x",'Gemensamma Tjänster'!$A13,0)</f>
        <v>368753</v>
      </c>
      <c r="U9" s="33">
        <f t="shared" si="6"/>
        <v>3.6055079393372234E-2</v>
      </c>
      <c r="V9" s="15">
        <f t="shared" si="7"/>
        <v>55312.95</v>
      </c>
      <c r="W9" s="42" t="s">
        <v>37</v>
      </c>
      <c r="X9" s="30">
        <f>IF(W9="x",'Gemensamma Tjänster'!$A13,0)</f>
        <v>368753</v>
      </c>
      <c r="Y9" s="33">
        <f t="shared" si="8"/>
        <v>4.6040568308914655E-2</v>
      </c>
      <c r="Z9" s="15">
        <f t="shared" si="38"/>
        <v>216390.67670220003</v>
      </c>
      <c r="AA9" s="42" t="s">
        <v>37</v>
      </c>
      <c r="AB9" s="30">
        <f>IF(AA9="x",'Gemensamma Tjänster'!$A13,0)</f>
        <v>368753</v>
      </c>
      <c r="AC9" s="33">
        <f t="shared" si="9"/>
        <v>7.8671133230586998E-2</v>
      </c>
      <c r="AD9" s="15">
        <f t="shared" si="39"/>
        <v>135760.10448000001</v>
      </c>
      <c r="AE9" s="42" t="s">
        <v>37</v>
      </c>
      <c r="AF9" s="30">
        <f>IF(AE9="x",'Gemensamma Tjänster'!$A13,0)</f>
        <v>368753</v>
      </c>
      <c r="AG9" s="33">
        <f t="shared" si="10"/>
        <v>3.5109439159002713E-2</v>
      </c>
      <c r="AH9" s="98">
        <v>50000</v>
      </c>
      <c r="AI9" s="42" t="s">
        <v>37</v>
      </c>
      <c r="AJ9" s="30">
        <f>IF(AI9="x",'Gemensamma Tjänster'!$A13,0)</f>
        <v>368753</v>
      </c>
      <c r="AK9" s="33">
        <f t="shared" si="11"/>
        <v>3.5109439159002713E-2</v>
      </c>
      <c r="AL9" s="98">
        <v>1221616</v>
      </c>
      <c r="AM9" s="42" t="s">
        <v>37</v>
      </c>
      <c r="AN9" s="30">
        <f>IF(AM9="x",'Gemensamma Tjänster'!$A13,0)</f>
        <v>368753</v>
      </c>
      <c r="AO9" s="33">
        <f t="shared" si="12"/>
        <v>3.5109439159002713E-2</v>
      </c>
      <c r="AP9" s="98">
        <f t="shared" si="40"/>
        <v>1825690.8298321001</v>
      </c>
      <c r="AQ9" s="42" t="s">
        <v>37</v>
      </c>
      <c r="AR9" s="30">
        <f>IF(AQ9="x",'Gemensamma Tjänster'!$A13,0)</f>
        <v>368753</v>
      </c>
      <c r="AS9" s="33">
        <f t="shared" si="13"/>
        <v>3.5109439159002713E-2</v>
      </c>
      <c r="AT9" s="98">
        <f t="shared" si="41"/>
        <v>0</v>
      </c>
      <c r="AU9" s="42" t="s">
        <v>37</v>
      </c>
      <c r="AV9" s="30">
        <f>IF(AU9="x",'Gemensamma Tjänster'!$A13,0)</f>
        <v>368753</v>
      </c>
      <c r="AW9" s="33">
        <f t="shared" si="14"/>
        <v>3.7001675522579817E-2</v>
      </c>
      <c r="AX9" s="15">
        <f t="shared" si="15"/>
        <v>0</v>
      </c>
      <c r="AY9" s="42" t="s">
        <v>37</v>
      </c>
      <c r="AZ9" s="30">
        <f>IF(AY9="x",'Gemensamma Tjänster'!$A13,0)</f>
        <v>368753</v>
      </c>
      <c r="BA9" s="33">
        <f t="shared" si="16"/>
        <v>4.7380797949105921E-2</v>
      </c>
      <c r="BB9" s="15">
        <f t="shared" si="42"/>
        <v>274807.27320200001</v>
      </c>
      <c r="BC9" s="42" t="s">
        <v>37</v>
      </c>
      <c r="BD9" s="30">
        <f>IF(BC9="x",'Gemensamma Tjänster'!$A13,0)</f>
        <v>368753</v>
      </c>
      <c r="BE9" s="33">
        <f t="shared" si="17"/>
        <v>8.8185362090335992E-2</v>
      </c>
      <c r="BF9" s="15">
        <f t="shared" si="43"/>
        <v>433816.2218236</v>
      </c>
      <c r="BG9" s="42" t="s">
        <v>37</v>
      </c>
      <c r="BH9" s="30">
        <f>IF(BG9="x",'Gemensamma Tjänster'!$A13,0)</f>
        <v>368753</v>
      </c>
      <c r="BI9" s="33">
        <f t="shared" si="18"/>
        <v>3.7712228633959136E-2</v>
      </c>
      <c r="BJ9" s="15">
        <f t="shared" si="44"/>
        <v>264412.53176029999</v>
      </c>
      <c r="BK9" s="42" t="s">
        <v>37</v>
      </c>
      <c r="BL9" s="30">
        <f>IF(BK9="x",'Gemensamma Tjänster'!$A13,0)</f>
        <v>368753</v>
      </c>
      <c r="BM9" s="33">
        <f t="shared" si="19"/>
        <v>4.2089167129786415E-2</v>
      </c>
      <c r="BN9" s="15">
        <f t="shared" si="45"/>
        <v>48221.829809999996</v>
      </c>
      <c r="BO9" s="42" t="s">
        <v>37</v>
      </c>
      <c r="BP9" s="30">
        <f>IF(BO9="x",'Gemensamma Tjänster'!$A13,0)</f>
        <v>368753</v>
      </c>
      <c r="BQ9" s="33">
        <f t="shared" si="20"/>
        <v>3.5109439159002713E-2</v>
      </c>
      <c r="BR9" s="98">
        <f t="shared" si="46"/>
        <v>0</v>
      </c>
      <c r="BS9" s="42"/>
      <c r="BT9" s="30">
        <f>IF(BS9="x",'Gemensamma Tjänster'!$A13,0)</f>
        <v>0</v>
      </c>
      <c r="BU9" s="33">
        <f t="shared" si="21"/>
        <v>0</v>
      </c>
      <c r="BV9" s="15">
        <f t="shared" si="47"/>
        <v>0</v>
      </c>
      <c r="BW9" s="42" t="s">
        <v>37</v>
      </c>
      <c r="BX9" s="30">
        <f>IF(BW9="x",'Gemensamma Tjänster'!$A13,0)</f>
        <v>368753</v>
      </c>
      <c r="BY9" s="33">
        <f t="shared" si="22"/>
        <v>3.7712228633959136E-2</v>
      </c>
      <c r="BZ9" s="98">
        <f t="shared" si="48"/>
        <v>0</v>
      </c>
      <c r="CA9" s="42" t="s">
        <v>37</v>
      </c>
      <c r="CB9" s="30">
        <f>IF(CA9="x",'Gemensamma Tjänster'!$A13,0)</f>
        <v>368753</v>
      </c>
      <c r="CC9" s="33">
        <f t="shared" si="23"/>
        <v>3.5109439159002713E-2</v>
      </c>
      <c r="CD9" s="15">
        <f t="shared" si="49"/>
        <v>126128.35355813001</v>
      </c>
      <c r="CE9" s="42"/>
      <c r="CF9" s="30">
        <f>IF(CE9="x",'Gemensamma Tjänster'!$A13,0)</f>
        <v>0</v>
      </c>
      <c r="CG9" s="33">
        <f t="shared" si="24"/>
        <v>0</v>
      </c>
      <c r="CH9" s="15">
        <f t="shared" si="50"/>
        <v>0</v>
      </c>
      <c r="CI9" s="42" t="s">
        <v>37</v>
      </c>
      <c r="CJ9" s="30">
        <f>IF(CI9="x",'Gemensamma Tjänster'!$A13,0)</f>
        <v>368753</v>
      </c>
      <c r="CK9" s="33">
        <f t="shared" si="25"/>
        <v>3.6055079393372234E-2</v>
      </c>
      <c r="CL9" s="15">
        <f t="shared" si="51"/>
        <v>479378.9</v>
      </c>
      <c r="CM9" s="42"/>
      <c r="CN9" s="30">
        <f>IF(CM9="x",'Gemensamma Tjänster'!$A13,0)</f>
        <v>0</v>
      </c>
      <c r="CO9" s="33">
        <f t="shared" si="26"/>
        <v>0</v>
      </c>
      <c r="CP9" s="15">
        <f t="shared" si="52"/>
        <v>0</v>
      </c>
      <c r="CQ9" s="42" t="s">
        <v>37</v>
      </c>
      <c r="CR9" s="30">
        <f>IF(CQ9="x",'Gemensamma Tjänster'!$A13,0)</f>
        <v>368753</v>
      </c>
      <c r="CS9" s="33">
        <f t="shared" si="27"/>
        <v>3.5109439159002713E-2</v>
      </c>
      <c r="CT9" s="15">
        <f t="shared" si="53"/>
        <v>0</v>
      </c>
      <c r="CU9" s="42" t="s">
        <v>37</v>
      </c>
      <c r="CV9" s="30">
        <f>IF(CU9="x",'Gemensamma Tjänster'!$A13,0)</f>
        <v>368753</v>
      </c>
      <c r="CW9" s="33">
        <f t="shared" si="28"/>
        <v>3.5109439159002713E-2</v>
      </c>
      <c r="CX9" s="15">
        <f t="shared" si="54"/>
        <v>0</v>
      </c>
      <c r="CY9" s="42" t="s">
        <v>37</v>
      </c>
      <c r="CZ9" s="30">
        <f>IF(CY9="x",'Gemensamma Tjänster'!$A13,0)</f>
        <v>368753</v>
      </c>
      <c r="DA9" s="33">
        <f t="shared" si="29"/>
        <v>5.2074173354819023E-2</v>
      </c>
      <c r="DB9" s="15">
        <f t="shared" si="55"/>
        <v>0</v>
      </c>
      <c r="DC9" s="42"/>
      <c r="DD9" s="30">
        <f>IF(DC9="x",'Gemensamma Tjänster'!$A13,0)</f>
        <v>0</v>
      </c>
      <c r="DE9" s="33">
        <f t="shared" si="30"/>
        <v>0</v>
      </c>
      <c r="DF9" s="15">
        <f t="shared" si="56"/>
        <v>0</v>
      </c>
      <c r="DG9" s="42" t="s">
        <v>37</v>
      </c>
      <c r="DH9" s="30">
        <f>IF(DG9="x",'Gemensamma Tjänster'!$A13,0)</f>
        <v>368753</v>
      </c>
      <c r="DI9" s="33">
        <f t="shared" si="31"/>
        <v>3.5109439159002713E-2</v>
      </c>
      <c r="DJ9" s="15">
        <f t="shared" si="57"/>
        <v>0</v>
      </c>
      <c r="DK9" s="42" t="s">
        <v>37</v>
      </c>
      <c r="DL9" s="30">
        <f>IF(DK9="x",'Gemensamma Tjänster'!$A13,0)</f>
        <v>368753</v>
      </c>
      <c r="DM9" s="33">
        <f t="shared" si="32"/>
        <v>3.5109439159002713E-2</v>
      </c>
      <c r="DN9" s="15">
        <f t="shared" si="58"/>
        <v>0</v>
      </c>
      <c r="DO9" s="42" t="s">
        <v>37</v>
      </c>
      <c r="DP9" s="30">
        <f>IF(DO9="x",'Gemensamma Tjänster'!$A13,0)</f>
        <v>368753</v>
      </c>
      <c r="DQ9" s="33">
        <f t="shared" si="33"/>
        <v>3.5109439159002713E-2</v>
      </c>
      <c r="DR9" s="15">
        <f t="shared" si="59"/>
        <v>0</v>
      </c>
      <c r="DS9" s="42" t="s">
        <v>37</v>
      </c>
      <c r="DT9" s="30">
        <f>IF(DS9="x",'Gemensamma Tjänster'!$A13,0)</f>
        <v>368753</v>
      </c>
      <c r="DU9" s="33">
        <f t="shared" si="34"/>
        <v>3.5109439159002713E-2</v>
      </c>
      <c r="DV9" s="15">
        <f t="shared" si="60"/>
        <v>0</v>
      </c>
    </row>
    <row r="10" spans="1:126" x14ac:dyDescent="0.25">
      <c r="A10" s="19" t="s">
        <v>15</v>
      </c>
      <c r="B10" s="24">
        <f t="shared" si="35"/>
        <v>3203968.3701390303</v>
      </c>
      <c r="C10" s="248" t="s">
        <v>37</v>
      </c>
      <c r="D10" s="29">
        <f>IF(C10="x",'Gemensamma Tjänster'!$A14,0)</f>
        <v>203973</v>
      </c>
      <c r="E10" s="32">
        <f t="shared" si="0"/>
        <v>2.0662097172524201E-2</v>
      </c>
      <c r="F10" s="14">
        <f t="shared" si="36"/>
        <v>107911.91565000001</v>
      </c>
      <c r="G10" s="41" t="s">
        <v>37</v>
      </c>
      <c r="H10" s="29">
        <f>IF(G10="x",'Gemensamma Tjänster'!$A14,0)</f>
        <v>203973</v>
      </c>
      <c r="I10" s="32">
        <f t="shared" si="1"/>
        <v>1.9718765449619331E-2</v>
      </c>
      <c r="J10" s="14">
        <f t="shared" si="2"/>
        <v>30595.949999999997</v>
      </c>
      <c r="K10" s="41" t="s">
        <v>37</v>
      </c>
      <c r="L10" s="29">
        <f>IF(K10="x",'Gemensamma Tjänster'!$A14,0)</f>
        <v>203973</v>
      </c>
      <c r="M10" s="32">
        <f t="shared" si="3"/>
        <v>1.9534116684870595E-2</v>
      </c>
      <c r="N10" s="14">
        <f t="shared" si="4"/>
        <v>30595.949999999997</v>
      </c>
      <c r="O10" s="41" t="s">
        <v>37</v>
      </c>
      <c r="P10" s="29">
        <f>IF(O10="x",'Gemensamma Tjänster'!$A14,0)</f>
        <v>203973</v>
      </c>
      <c r="Q10" s="32">
        <f t="shared" si="5"/>
        <v>3.900659241301669E-2</v>
      </c>
      <c r="R10" s="14">
        <f t="shared" si="37"/>
        <v>30595.949999999997</v>
      </c>
      <c r="S10" s="41" t="s">
        <v>37</v>
      </c>
      <c r="T10" s="29">
        <f>IF(S10="x",'Gemensamma Tjänster'!$A14,0)</f>
        <v>203973</v>
      </c>
      <c r="U10" s="32">
        <f t="shared" si="6"/>
        <v>1.9943601025901661E-2</v>
      </c>
      <c r="V10" s="14">
        <f t="shared" si="7"/>
        <v>30595.949999999997</v>
      </c>
      <c r="W10" s="41" t="s">
        <v>37</v>
      </c>
      <c r="X10" s="29">
        <f>IF(W10="x",'Gemensamma Tjänster'!$A14,0)</f>
        <v>203973</v>
      </c>
      <c r="Y10" s="32">
        <f t="shared" si="8"/>
        <v>2.5467000511654819E-2</v>
      </c>
      <c r="Z10" s="14">
        <f t="shared" si="38"/>
        <v>119694.90553020001</v>
      </c>
      <c r="AA10" s="41" t="s">
        <v>37</v>
      </c>
      <c r="AB10" s="29">
        <f>IF(AA10="x",'Gemensamma Tjänster'!$A14,0)</f>
        <v>203973</v>
      </c>
      <c r="AC10" s="32">
        <f t="shared" si="9"/>
        <v>4.3516356635586756E-2</v>
      </c>
      <c r="AD10" s="14">
        <f t="shared" si="39"/>
        <v>75094.699679999991</v>
      </c>
      <c r="AE10" s="41" t="s">
        <v>37</v>
      </c>
      <c r="AF10" s="29">
        <f>IF(AE10="x",'Gemensamma Tjänster'!$A14,0)</f>
        <v>203973</v>
      </c>
      <c r="AG10" s="32">
        <f t="shared" si="10"/>
        <v>1.942052711050286E-2</v>
      </c>
      <c r="AH10" s="251">
        <v>30000</v>
      </c>
      <c r="AI10" s="41" t="s">
        <v>37</v>
      </c>
      <c r="AJ10" s="29">
        <f>IF(AI10="x",'Gemensamma Tjänster'!$A14,0)</f>
        <v>203973</v>
      </c>
      <c r="AK10" s="32">
        <f t="shared" si="11"/>
        <v>1.942052711050286E-2</v>
      </c>
      <c r="AL10" s="251">
        <v>708552</v>
      </c>
      <c r="AM10" s="41" t="s">
        <v>37</v>
      </c>
      <c r="AN10" s="29">
        <f>IF(AM10="x",'Gemensamma Tjänster'!$A14,0)</f>
        <v>203973</v>
      </c>
      <c r="AO10" s="32">
        <f t="shared" si="12"/>
        <v>1.942052711050286E-2</v>
      </c>
      <c r="AP10" s="251">
        <f t="shared" si="40"/>
        <v>1009867.4061861001</v>
      </c>
      <c r="AQ10" s="41" t="s">
        <v>37</v>
      </c>
      <c r="AR10" s="29">
        <f>IF(AQ10="x",'Gemensamma Tjänster'!$A14,0)</f>
        <v>203973</v>
      </c>
      <c r="AS10" s="32">
        <f t="shared" si="13"/>
        <v>1.942052711050286E-2</v>
      </c>
      <c r="AT10" s="251">
        <f t="shared" si="41"/>
        <v>0</v>
      </c>
      <c r="AU10" s="41" t="s">
        <v>37</v>
      </c>
      <c r="AV10" s="29">
        <f>IF(AU10="x",'Gemensamma Tjänster'!$A14,0)</f>
        <v>203973</v>
      </c>
      <c r="AW10" s="32">
        <f t="shared" si="14"/>
        <v>2.0467203687474199E-2</v>
      </c>
      <c r="AX10" s="14">
        <f t="shared" si="15"/>
        <v>0</v>
      </c>
      <c r="AY10" s="41" t="s">
        <v>37</v>
      </c>
      <c r="AZ10" s="29">
        <f>IF(AY10="x",'Gemensamma Tjänster'!$A14,0)</f>
        <v>203973</v>
      </c>
      <c r="BA10" s="32">
        <f t="shared" si="16"/>
        <v>2.6208338644222506E-2</v>
      </c>
      <c r="BB10" s="14">
        <f t="shared" si="42"/>
        <v>152007.61468199998</v>
      </c>
      <c r="BC10" s="41" t="s">
        <v>37</v>
      </c>
      <c r="BD10" s="29">
        <f>IF(BC10="x",'Gemensamma Tjänster'!$A14,0)</f>
        <v>203973</v>
      </c>
      <c r="BE10" s="32">
        <f t="shared" si="17"/>
        <v>4.8779082100083533E-2</v>
      </c>
      <c r="BF10" s="14">
        <f t="shared" si="43"/>
        <v>239962.2408876</v>
      </c>
      <c r="BG10" s="41" t="s">
        <v>37</v>
      </c>
      <c r="BH10" s="29">
        <f>IF(BG10="x",'Gemensamma Tjänster'!$A14,0)</f>
        <v>203973</v>
      </c>
      <c r="BI10" s="32">
        <f t="shared" si="18"/>
        <v>2.0860240896086398E-2</v>
      </c>
      <c r="BJ10" s="14">
        <f t="shared" si="44"/>
        <v>146257.84018229999</v>
      </c>
      <c r="BK10" s="41" t="s">
        <v>37</v>
      </c>
      <c r="BL10" s="29">
        <f>IF(BK10="x",'Gemensamma Tjänster'!$A14,0)</f>
        <v>203973</v>
      </c>
      <c r="BM10" s="32">
        <f t="shared" si="19"/>
        <v>2.3281312116684945E-2</v>
      </c>
      <c r="BN10" s="14">
        <f t="shared" si="45"/>
        <v>26673.549210000001</v>
      </c>
      <c r="BO10" s="41" t="s">
        <v>37</v>
      </c>
      <c r="BP10" s="29">
        <f>IF(BO10="x",'Gemensamma Tjänster'!$A14,0)</f>
        <v>203973</v>
      </c>
      <c r="BQ10" s="32">
        <f t="shared" si="20"/>
        <v>1.942052711050286E-2</v>
      </c>
      <c r="BR10" s="251">
        <f t="shared" si="46"/>
        <v>0</v>
      </c>
      <c r="BS10" s="41"/>
      <c r="BT10" s="29">
        <f>IF(BS10="x",'Gemensamma Tjänster'!$A14,0)</f>
        <v>0</v>
      </c>
      <c r="BU10" s="32">
        <f t="shared" si="21"/>
        <v>0</v>
      </c>
      <c r="BV10" s="14">
        <f t="shared" si="47"/>
        <v>0</v>
      </c>
      <c r="BW10" s="41" t="s">
        <v>37</v>
      </c>
      <c r="BX10" s="29">
        <f>IF(BW10="x",'Gemensamma Tjänster'!$A14,0)</f>
        <v>203973</v>
      </c>
      <c r="BY10" s="32">
        <f t="shared" si="22"/>
        <v>2.0860240896086398E-2</v>
      </c>
      <c r="BZ10" s="251">
        <f t="shared" si="48"/>
        <v>0</v>
      </c>
      <c r="CA10" s="41" t="s">
        <v>37</v>
      </c>
      <c r="CB10" s="29">
        <f>IF(CA10="x",'Gemensamma Tjänster'!$A14,0)</f>
        <v>203973</v>
      </c>
      <c r="CC10" s="32">
        <f t="shared" si="23"/>
        <v>1.942052711050286E-2</v>
      </c>
      <c r="CD10" s="14">
        <f t="shared" si="49"/>
        <v>69766.967754330006</v>
      </c>
      <c r="CE10" s="41" t="s">
        <v>37</v>
      </c>
      <c r="CF10" s="29">
        <f>IF(CE10="x",'Gemensamma Tjänster'!$A14,0)</f>
        <v>203973</v>
      </c>
      <c r="CG10" s="32">
        <f t="shared" si="24"/>
        <v>7.8615126858829015E-2</v>
      </c>
      <c r="CH10" s="14">
        <f t="shared" si="50"/>
        <v>130630.5303765</v>
      </c>
      <c r="CI10" s="41" t="s">
        <v>37</v>
      </c>
      <c r="CJ10" s="29">
        <f>IF(CI10="x",'Gemensamma Tjänster'!$A14,0)</f>
        <v>203973</v>
      </c>
      <c r="CK10" s="32">
        <f t="shared" si="25"/>
        <v>1.9943601025901661E-2</v>
      </c>
      <c r="CL10" s="14">
        <f t="shared" si="51"/>
        <v>265164.90000000002</v>
      </c>
      <c r="CM10" s="41"/>
      <c r="CN10" s="29">
        <f>IF(CM10="x",'Gemensamma Tjänster'!$A14,0)</f>
        <v>0</v>
      </c>
      <c r="CO10" s="32">
        <f t="shared" si="26"/>
        <v>0</v>
      </c>
      <c r="CP10" s="14">
        <f t="shared" si="52"/>
        <v>0</v>
      </c>
      <c r="CQ10" s="41" t="s">
        <v>37</v>
      </c>
      <c r="CR10" s="29">
        <f>IF(CQ10="x",'Gemensamma Tjänster'!$A14,0)</f>
        <v>203973</v>
      </c>
      <c r="CS10" s="32">
        <f t="shared" si="27"/>
        <v>1.942052711050286E-2</v>
      </c>
      <c r="CT10" s="14">
        <f t="shared" si="53"/>
        <v>0</v>
      </c>
      <c r="CU10" s="41" t="s">
        <v>37</v>
      </c>
      <c r="CV10" s="29">
        <f>IF(CU10="x",'Gemensamma Tjänster'!$A14,0)</f>
        <v>203973</v>
      </c>
      <c r="CW10" s="32">
        <f t="shared" si="28"/>
        <v>1.942052711050286E-2</v>
      </c>
      <c r="CX10" s="14">
        <f t="shared" si="54"/>
        <v>0</v>
      </c>
      <c r="CY10" s="41" t="s">
        <v>37</v>
      </c>
      <c r="CZ10" s="29">
        <f>IF(CY10="x",'Gemensamma Tjänster'!$A14,0)</f>
        <v>203973</v>
      </c>
      <c r="DA10" s="32">
        <f t="shared" si="29"/>
        <v>2.8804444605745581E-2</v>
      </c>
      <c r="DB10" s="14">
        <f t="shared" si="55"/>
        <v>0</v>
      </c>
      <c r="DC10" s="41"/>
      <c r="DD10" s="29">
        <f>IF(DC10="x",'Gemensamma Tjänster'!$A14,0)</f>
        <v>0</v>
      </c>
      <c r="DE10" s="32">
        <f t="shared" si="30"/>
        <v>0</v>
      </c>
      <c r="DF10" s="14">
        <f t="shared" si="56"/>
        <v>0</v>
      </c>
      <c r="DG10" s="41" t="s">
        <v>37</v>
      </c>
      <c r="DH10" s="29">
        <f>IF(DG10="x",'Gemensamma Tjänster'!$A14,0)</f>
        <v>203973</v>
      </c>
      <c r="DI10" s="32">
        <f t="shared" si="31"/>
        <v>1.942052711050286E-2</v>
      </c>
      <c r="DJ10" s="14">
        <f t="shared" si="57"/>
        <v>0</v>
      </c>
      <c r="DK10" s="41" t="s">
        <v>37</v>
      </c>
      <c r="DL10" s="29">
        <f>IF(DK10="x",'Gemensamma Tjänster'!$A14,0)</f>
        <v>203973</v>
      </c>
      <c r="DM10" s="32">
        <f t="shared" si="32"/>
        <v>1.942052711050286E-2</v>
      </c>
      <c r="DN10" s="14">
        <f t="shared" si="58"/>
        <v>0</v>
      </c>
      <c r="DO10" s="41" t="s">
        <v>37</v>
      </c>
      <c r="DP10" s="29">
        <f>IF(DO10="x",'Gemensamma Tjänster'!$A14,0)</f>
        <v>203973</v>
      </c>
      <c r="DQ10" s="32">
        <f t="shared" si="33"/>
        <v>1.942052711050286E-2</v>
      </c>
      <c r="DR10" s="14">
        <f t="shared" si="59"/>
        <v>0</v>
      </c>
      <c r="DS10" s="41" t="s">
        <v>37</v>
      </c>
      <c r="DT10" s="29">
        <f>IF(DS10="x",'Gemensamma Tjänster'!$A14,0)</f>
        <v>203973</v>
      </c>
      <c r="DU10" s="32">
        <f t="shared" si="34"/>
        <v>1.942052711050286E-2</v>
      </c>
      <c r="DV10" s="14">
        <f t="shared" si="60"/>
        <v>0</v>
      </c>
    </row>
    <row r="11" spans="1:126" x14ac:dyDescent="0.25">
      <c r="A11" s="20" t="s">
        <v>123</v>
      </c>
      <c r="B11" s="25">
        <f t="shared" si="35"/>
        <v>3702861.2434017402</v>
      </c>
      <c r="C11" s="247" t="s">
        <v>37</v>
      </c>
      <c r="D11" s="30">
        <f>IF(C11="x",'Gemensamma Tjänster'!$A15,0)</f>
        <v>247934</v>
      </c>
      <c r="E11" s="33">
        <f t="shared" si="0"/>
        <v>2.5115267218566259E-2</v>
      </c>
      <c r="F11" s="15">
        <f t="shared" si="36"/>
        <v>131169.48269999999</v>
      </c>
      <c r="G11" s="42" t="s">
        <v>37</v>
      </c>
      <c r="H11" s="30">
        <f>IF(G11="x",'Gemensamma Tjänster'!$A15,0)</f>
        <v>247934</v>
      </c>
      <c r="I11" s="33">
        <f t="shared" si="1"/>
        <v>2.3968625224838183E-2</v>
      </c>
      <c r="J11" s="15">
        <f t="shared" si="2"/>
        <v>37190.1</v>
      </c>
      <c r="K11" s="42" t="s">
        <v>37</v>
      </c>
      <c r="L11" s="30">
        <f>IF(K11="x",'Gemensamma Tjänster'!$A15,0)</f>
        <v>247934</v>
      </c>
      <c r="M11" s="33">
        <f t="shared" si="3"/>
        <v>2.3744180289286848E-2</v>
      </c>
      <c r="N11" s="15">
        <f t="shared" si="4"/>
        <v>37190.1</v>
      </c>
      <c r="O11" s="42"/>
      <c r="P11" s="30">
        <f>IF(O11="x",'Gemensamma Tjänster'!$A15,0)</f>
        <v>0</v>
      </c>
      <c r="Q11" s="33">
        <f t="shared" si="5"/>
        <v>0</v>
      </c>
      <c r="R11" s="15">
        <f t="shared" si="37"/>
        <v>0</v>
      </c>
      <c r="S11" s="42" t="s">
        <v>37</v>
      </c>
      <c r="T11" s="30">
        <f>IF(S11="x",'Gemensamma Tjänster'!$A15,0)</f>
        <v>247934</v>
      </c>
      <c r="U11" s="33">
        <f t="shared" si="6"/>
        <v>2.4241918179150682E-2</v>
      </c>
      <c r="V11" s="15">
        <f t="shared" si="7"/>
        <v>37190.1</v>
      </c>
      <c r="W11" s="42" t="s">
        <v>37</v>
      </c>
      <c r="X11" s="30">
        <f>IF(W11="x",'Gemensamma Tjänster'!$A15,0)</f>
        <v>247934</v>
      </c>
      <c r="Y11" s="33">
        <f t="shared" si="8"/>
        <v>3.0955740734590488E-2</v>
      </c>
      <c r="Z11" s="15">
        <f t="shared" si="38"/>
        <v>145491.98525160001</v>
      </c>
      <c r="AA11" s="42" t="s">
        <v>37</v>
      </c>
      <c r="AB11" s="30">
        <f>IF(AA11="x",'Gemensamma Tjänster'!$A15,0)</f>
        <v>247934</v>
      </c>
      <c r="AC11" s="33">
        <f t="shared" si="9"/>
        <v>5.2895159487224126E-2</v>
      </c>
      <c r="AD11" s="15">
        <f t="shared" si="39"/>
        <v>91279.381439999997</v>
      </c>
      <c r="AE11" s="42" t="s">
        <v>37</v>
      </c>
      <c r="AF11" s="30">
        <f>IF(AE11="x",'Gemensamma Tjänster'!$A15,0)</f>
        <v>247934</v>
      </c>
      <c r="AG11" s="33">
        <f t="shared" si="10"/>
        <v>2.3606109478290831E-2</v>
      </c>
      <c r="AH11" s="98">
        <v>30000</v>
      </c>
      <c r="AI11" s="42" t="s">
        <v>37</v>
      </c>
      <c r="AJ11" s="30">
        <f>IF(AI11="x",'Gemensamma Tjänster'!$A15,0)</f>
        <v>247934</v>
      </c>
      <c r="AK11" s="33">
        <f t="shared" si="11"/>
        <v>2.3606109478290831E-2</v>
      </c>
      <c r="AL11" s="98">
        <v>872064</v>
      </c>
      <c r="AM11" s="42" t="s">
        <v>37</v>
      </c>
      <c r="AN11" s="30">
        <f>IF(AM11="x",'Gemensamma Tjänster'!$A15,0)</f>
        <v>247934</v>
      </c>
      <c r="AO11" s="33">
        <f t="shared" si="12"/>
        <v>2.3606109478290831E-2</v>
      </c>
      <c r="AP11" s="98">
        <f t="shared" si="40"/>
        <v>1227517.6885438</v>
      </c>
      <c r="AQ11" s="42" t="s">
        <v>37</v>
      </c>
      <c r="AR11" s="30">
        <f>IF(AQ11="x",'Gemensamma Tjänster'!$A15,0)</f>
        <v>247934</v>
      </c>
      <c r="AS11" s="33">
        <f t="shared" si="13"/>
        <v>2.3606109478290831E-2</v>
      </c>
      <c r="AT11" s="98">
        <f t="shared" si="41"/>
        <v>0</v>
      </c>
      <c r="AU11" s="42" t="s">
        <v>37</v>
      </c>
      <c r="AV11" s="30">
        <f>IF(AU11="x",'Gemensamma Tjänster'!$A15,0)</f>
        <v>247934</v>
      </c>
      <c r="AW11" s="33">
        <f t="shared" si="14"/>
        <v>2.4878369583475401E-2</v>
      </c>
      <c r="AX11" s="15">
        <f t="shared" si="15"/>
        <v>0</v>
      </c>
      <c r="AY11" s="42" t="s">
        <v>37</v>
      </c>
      <c r="AZ11" s="30">
        <f>IF(AY11="x",'Gemensamma Tjänster'!$A15,0)</f>
        <v>247934</v>
      </c>
      <c r="BA11" s="33">
        <f t="shared" si="16"/>
        <v>3.1856854747523755E-2</v>
      </c>
      <c r="BB11" s="15">
        <f t="shared" si="42"/>
        <v>184768.84655599997</v>
      </c>
      <c r="BC11" s="42" t="s">
        <v>37</v>
      </c>
      <c r="BD11" s="30">
        <f>IF(BC11="x",'Gemensamma Tjänster'!$A15,0)</f>
        <v>247934</v>
      </c>
      <c r="BE11" s="33">
        <f t="shared" si="17"/>
        <v>5.9292126611865836E-2</v>
      </c>
      <c r="BF11" s="15">
        <f t="shared" si="43"/>
        <v>291679.77248079999</v>
      </c>
      <c r="BG11" s="42" t="s">
        <v>37</v>
      </c>
      <c r="BH11" s="30">
        <f>IF(BG11="x",'Gemensamma Tjänster'!$A15,0)</f>
        <v>247934</v>
      </c>
      <c r="BI11" s="33">
        <f t="shared" si="18"/>
        <v>2.5356115595349799E-2</v>
      </c>
      <c r="BJ11" s="15">
        <f t="shared" si="44"/>
        <v>177779.85982340001</v>
      </c>
      <c r="BK11" s="42" t="s">
        <v>37</v>
      </c>
      <c r="BL11" s="30">
        <f>IF(BK11="x",'Gemensamma Tjänster'!$A15,0)</f>
        <v>247934</v>
      </c>
      <c r="BM11" s="33">
        <f t="shared" si="19"/>
        <v>2.8298984857496656E-2</v>
      </c>
      <c r="BN11" s="15">
        <f t="shared" si="45"/>
        <v>32422.329180000001</v>
      </c>
      <c r="BO11" s="42" t="s">
        <v>37</v>
      </c>
      <c r="BP11" s="30">
        <f>IF(BO11="x",'Gemensamma Tjänster'!$A15,0)</f>
        <v>247934</v>
      </c>
      <c r="BQ11" s="33">
        <f t="shared" si="20"/>
        <v>2.3606109478290831E-2</v>
      </c>
      <c r="BR11" s="98">
        <f t="shared" si="46"/>
        <v>0</v>
      </c>
      <c r="BS11" s="42"/>
      <c r="BT11" s="30">
        <f>IF(BS11="x",'Gemensamma Tjänster'!$A15,0)</f>
        <v>0</v>
      </c>
      <c r="BU11" s="33">
        <f t="shared" si="21"/>
        <v>0</v>
      </c>
      <c r="BV11" s="15">
        <f t="shared" si="47"/>
        <v>0</v>
      </c>
      <c r="BW11" s="42" t="s">
        <v>37</v>
      </c>
      <c r="BX11" s="30">
        <f>IF(BW11="x",'Gemensamma Tjänster'!$A15,0)</f>
        <v>247934</v>
      </c>
      <c r="BY11" s="33">
        <f t="shared" si="22"/>
        <v>2.5356115595349799E-2</v>
      </c>
      <c r="BZ11" s="98">
        <f t="shared" si="48"/>
        <v>0</v>
      </c>
      <c r="CA11" s="42" t="s">
        <v>37</v>
      </c>
      <c r="CB11" s="30">
        <f>IF(CA11="x",'Gemensamma Tjänster'!$A15,0)</f>
        <v>247934</v>
      </c>
      <c r="CC11" s="33">
        <f t="shared" si="23"/>
        <v>2.3606109478290831E-2</v>
      </c>
      <c r="CD11" s="15">
        <f t="shared" si="49"/>
        <v>84803.39742614</v>
      </c>
      <c r="CE11" s="42"/>
      <c r="CF11" s="30">
        <f>IF(CE11="x",'Gemensamma Tjänster'!$A15,0)</f>
        <v>0</v>
      </c>
      <c r="CG11" s="33">
        <f t="shared" si="24"/>
        <v>0</v>
      </c>
      <c r="CH11" s="15">
        <f t="shared" si="50"/>
        <v>0</v>
      </c>
      <c r="CI11" s="42" t="s">
        <v>37</v>
      </c>
      <c r="CJ11" s="30">
        <f>IF(CI11="x",'Gemensamma Tjänster'!$A15,0)</f>
        <v>247934</v>
      </c>
      <c r="CK11" s="33">
        <f t="shared" si="25"/>
        <v>2.4241918179150682E-2</v>
      </c>
      <c r="CL11" s="15">
        <f t="shared" si="51"/>
        <v>322314.2</v>
      </c>
      <c r="CM11" s="42"/>
      <c r="CN11" s="30">
        <f>IF(CM11="x",'Gemensamma Tjänster'!$A15,0)</f>
        <v>0</v>
      </c>
      <c r="CO11" s="33">
        <f t="shared" si="26"/>
        <v>0</v>
      </c>
      <c r="CP11" s="15">
        <f t="shared" si="52"/>
        <v>0</v>
      </c>
      <c r="CQ11" s="42" t="s">
        <v>37</v>
      </c>
      <c r="CR11" s="30">
        <f>IF(CQ11="x",'Gemensamma Tjänster'!$A15,0)</f>
        <v>247934</v>
      </c>
      <c r="CS11" s="33">
        <f t="shared" si="27"/>
        <v>2.3606109478290831E-2</v>
      </c>
      <c r="CT11" s="15">
        <f t="shared" si="53"/>
        <v>0</v>
      </c>
      <c r="CU11" s="42" t="s">
        <v>37</v>
      </c>
      <c r="CV11" s="30">
        <f>IF(CU11="x",'Gemensamma Tjänster'!$A15,0)</f>
        <v>247934</v>
      </c>
      <c r="CW11" s="33">
        <f t="shared" si="28"/>
        <v>2.3606109478290831E-2</v>
      </c>
      <c r="CX11" s="15">
        <f t="shared" si="54"/>
        <v>0</v>
      </c>
      <c r="CY11" s="42" t="s">
        <v>37</v>
      </c>
      <c r="CZ11" s="30">
        <f>IF(CY11="x",'Gemensamma Tjänster'!$A15,0)</f>
        <v>247934</v>
      </c>
      <c r="DA11" s="33">
        <f t="shared" si="29"/>
        <v>3.5012482872149378E-2</v>
      </c>
      <c r="DB11" s="15">
        <f t="shared" si="55"/>
        <v>0</v>
      </c>
      <c r="DC11" s="42"/>
      <c r="DD11" s="30">
        <f>IF(DC11="x",'Gemensamma Tjänster'!$A15,0)</f>
        <v>0</v>
      </c>
      <c r="DE11" s="33">
        <f t="shared" si="30"/>
        <v>0</v>
      </c>
      <c r="DF11" s="15">
        <f t="shared" si="56"/>
        <v>0</v>
      </c>
      <c r="DG11" s="42" t="s">
        <v>37</v>
      </c>
      <c r="DH11" s="30">
        <f>IF(DG11="x",'Gemensamma Tjänster'!$A15,0)</f>
        <v>247934</v>
      </c>
      <c r="DI11" s="33">
        <f t="shared" si="31"/>
        <v>2.3606109478290831E-2</v>
      </c>
      <c r="DJ11" s="15">
        <f t="shared" si="57"/>
        <v>0</v>
      </c>
      <c r="DK11" s="42" t="s">
        <v>37</v>
      </c>
      <c r="DL11" s="30">
        <f>IF(DK11="x",'Gemensamma Tjänster'!$A15,0)</f>
        <v>247934</v>
      </c>
      <c r="DM11" s="33">
        <f t="shared" si="32"/>
        <v>2.3606109478290831E-2</v>
      </c>
      <c r="DN11" s="15">
        <f t="shared" si="58"/>
        <v>0</v>
      </c>
      <c r="DO11" s="42" t="s">
        <v>37</v>
      </c>
      <c r="DP11" s="30">
        <f>IF(DO11="x",'Gemensamma Tjänster'!$A15,0)</f>
        <v>247934</v>
      </c>
      <c r="DQ11" s="33">
        <f t="shared" si="33"/>
        <v>2.3606109478290831E-2</v>
      </c>
      <c r="DR11" s="15">
        <f t="shared" si="59"/>
        <v>0</v>
      </c>
      <c r="DS11" s="42" t="s">
        <v>37</v>
      </c>
      <c r="DT11" s="30">
        <f>IF(DS11="x",'Gemensamma Tjänster'!$A15,0)</f>
        <v>247934</v>
      </c>
      <c r="DU11" s="33">
        <f t="shared" si="34"/>
        <v>2.3606109478290831E-2</v>
      </c>
      <c r="DV11" s="15">
        <f t="shared" si="60"/>
        <v>0</v>
      </c>
    </row>
    <row r="12" spans="1:126" x14ac:dyDescent="0.25">
      <c r="A12" s="19" t="s">
        <v>17</v>
      </c>
      <c r="B12" s="24">
        <f t="shared" si="35"/>
        <v>647760.55462913995</v>
      </c>
      <c r="C12" s="248" t="s">
        <v>37</v>
      </c>
      <c r="D12" s="29">
        <f>IF(C12="x",'Gemensamma Tjänster'!$A16,0)</f>
        <v>61074</v>
      </c>
      <c r="E12" s="32">
        <f t="shared" si="0"/>
        <v>6.1866860943102422E-3</v>
      </c>
      <c r="F12" s="14">
        <f t="shared" si="36"/>
        <v>32311.199700000001</v>
      </c>
      <c r="G12" s="41" t="s">
        <v>37</v>
      </c>
      <c r="H12" s="29">
        <f>IF(G12="x",'Gemensamma Tjänster'!$A16,0)</f>
        <v>61074</v>
      </c>
      <c r="I12" s="32">
        <f t="shared" si="1"/>
        <v>5.9042318398516026E-3</v>
      </c>
      <c r="J12" s="14">
        <f t="shared" si="2"/>
        <v>9161.1</v>
      </c>
      <c r="K12" s="41"/>
      <c r="L12" s="29">
        <f>IF(K12="x",'Gemensamma Tjänster'!$A16,0)</f>
        <v>0</v>
      </c>
      <c r="M12" s="32">
        <f t="shared" si="3"/>
        <v>0</v>
      </c>
      <c r="N12" s="14">
        <f t="shared" si="4"/>
        <v>0</v>
      </c>
      <c r="O12" s="41"/>
      <c r="P12" s="29">
        <f>IF(O12="x",'Gemensamma Tjänster'!$A16,0)</f>
        <v>0</v>
      </c>
      <c r="Q12" s="32">
        <f t="shared" si="5"/>
        <v>0</v>
      </c>
      <c r="R12" s="14">
        <f t="shared" si="37"/>
        <v>0</v>
      </c>
      <c r="S12" s="41" t="s">
        <v>37</v>
      </c>
      <c r="T12" s="29">
        <f>IF(S12="x",'Gemensamma Tjänster'!$A16,0)</f>
        <v>61074</v>
      </c>
      <c r="U12" s="32">
        <f t="shared" si="6"/>
        <v>5.9715525537983854E-3</v>
      </c>
      <c r="V12" s="14">
        <f t="shared" si="7"/>
        <v>9161.1</v>
      </c>
      <c r="W12" s="41"/>
      <c r="X12" s="29">
        <f>IF(W12="x",'Gemensamma Tjänster'!$A16,0)</f>
        <v>0</v>
      </c>
      <c r="Y12" s="32">
        <f t="shared" si="8"/>
        <v>0</v>
      </c>
      <c r="Z12" s="14">
        <f t="shared" si="38"/>
        <v>0</v>
      </c>
      <c r="AA12" s="41"/>
      <c r="AB12" s="29">
        <f>IF(AA12="x",'Gemensamma Tjänster'!$A16,0)</f>
        <v>0</v>
      </c>
      <c r="AC12" s="32">
        <f t="shared" si="9"/>
        <v>0</v>
      </c>
      <c r="AD12" s="14">
        <f t="shared" si="39"/>
        <v>0</v>
      </c>
      <c r="AE12" s="41" t="s">
        <v>37</v>
      </c>
      <c r="AF12" s="29">
        <f>IF(AE12="x",'Gemensamma Tjänster'!$A16,0)</f>
        <v>61074</v>
      </c>
      <c r="AG12" s="32">
        <f t="shared" si="10"/>
        <v>5.81493272514917E-3</v>
      </c>
      <c r="AH12" s="251">
        <v>30000</v>
      </c>
      <c r="AI12" s="41" t="s">
        <v>37</v>
      </c>
      <c r="AJ12" s="29">
        <f>IF(AI12="x",'Gemensamma Tjänster'!$A16,0)</f>
        <v>61074</v>
      </c>
      <c r="AK12" s="32">
        <f t="shared" si="11"/>
        <v>5.81493272514917E-3</v>
      </c>
      <c r="AL12" s="251">
        <v>0</v>
      </c>
      <c r="AM12" s="41" t="s">
        <v>37</v>
      </c>
      <c r="AN12" s="29">
        <f>IF(AM12="x",'Gemensamma Tjänster'!$A16,0)</f>
        <v>61074</v>
      </c>
      <c r="AO12" s="32">
        <f t="shared" si="12"/>
        <v>5.81493272514917E-3</v>
      </c>
      <c r="AP12" s="251">
        <f t="shared" si="40"/>
        <v>302376.5006418</v>
      </c>
      <c r="AQ12" s="41" t="s">
        <v>37</v>
      </c>
      <c r="AR12" s="29">
        <f>IF(AQ12="x",'Gemensamma Tjänster'!$A16,0)</f>
        <v>61074</v>
      </c>
      <c r="AS12" s="32">
        <f t="shared" si="13"/>
        <v>5.81493272514917E-3</v>
      </c>
      <c r="AT12" s="251">
        <f t="shared" si="41"/>
        <v>0</v>
      </c>
      <c r="AU12" s="41" t="s">
        <v>37</v>
      </c>
      <c r="AV12" s="29">
        <f>IF(AU12="x",'Gemensamma Tjänster'!$A16,0)</f>
        <v>61074</v>
      </c>
      <c r="AW12" s="32">
        <f t="shared" si="14"/>
        <v>6.1283307006750861E-3</v>
      </c>
      <c r="AX12" s="14">
        <f t="shared" si="15"/>
        <v>0</v>
      </c>
      <c r="AY12" s="41" t="s">
        <v>37</v>
      </c>
      <c r="AZ12" s="29">
        <f>IF(AY12="x",'Gemensamma Tjänster'!$A16,0)</f>
        <v>61074</v>
      </c>
      <c r="BA12" s="32">
        <f t="shared" si="16"/>
        <v>7.84735271019814E-3</v>
      </c>
      <c r="BB12" s="14">
        <f t="shared" si="42"/>
        <v>45514.421316</v>
      </c>
      <c r="BC12" s="41" t="s">
        <v>37</v>
      </c>
      <c r="BD12" s="29">
        <f>IF(BC12="x",'Gemensamma Tjänster'!$A16,0)</f>
        <v>61074</v>
      </c>
      <c r="BE12" s="32">
        <f t="shared" si="17"/>
        <v>1.4605529458215066E-2</v>
      </c>
      <c r="BF12" s="14">
        <f t="shared" si="43"/>
        <v>71849.969848799999</v>
      </c>
      <c r="BG12" s="41"/>
      <c r="BH12" s="29">
        <f>IF(BG12="x",'Gemensamma Tjänster'!$A16,0)</f>
        <v>0</v>
      </c>
      <c r="BI12" s="32">
        <f t="shared" si="18"/>
        <v>0</v>
      </c>
      <c r="BJ12" s="14">
        <f t="shared" si="44"/>
        <v>0</v>
      </c>
      <c r="BK12" s="41" t="s">
        <v>37</v>
      </c>
      <c r="BL12" s="29">
        <f>IF(BK12="x",'Gemensamma Tjänster'!$A16,0)</f>
        <v>61074</v>
      </c>
      <c r="BM12" s="32">
        <f t="shared" si="19"/>
        <v>6.9709366250161366E-3</v>
      </c>
      <c r="BN12" s="14">
        <f t="shared" si="45"/>
        <v>7986.6469799999995</v>
      </c>
      <c r="BO12" s="41" t="s">
        <v>37</v>
      </c>
      <c r="BP12" s="29">
        <f>IF(BO12="x",'Gemensamma Tjänster'!$A16,0)</f>
        <v>61074</v>
      </c>
      <c r="BQ12" s="32">
        <f t="shared" si="20"/>
        <v>5.81493272514917E-3</v>
      </c>
      <c r="BR12" s="251">
        <f t="shared" si="46"/>
        <v>0</v>
      </c>
      <c r="BS12" s="41"/>
      <c r="BT12" s="29">
        <f>IF(BS12="x",'Gemensamma Tjänster'!$A16,0)</f>
        <v>0</v>
      </c>
      <c r="BU12" s="32">
        <f t="shared" si="21"/>
        <v>0</v>
      </c>
      <c r="BV12" s="14">
        <f t="shared" si="47"/>
        <v>0</v>
      </c>
      <c r="BW12" s="41"/>
      <c r="BX12" s="29">
        <f>IF(BW12="x",'Gemensamma Tjänster'!$A16,0)</f>
        <v>0</v>
      </c>
      <c r="BY12" s="32">
        <f t="shared" si="22"/>
        <v>0</v>
      </c>
      <c r="BZ12" s="251">
        <f t="shared" si="48"/>
        <v>0</v>
      </c>
      <c r="CA12" s="41" t="s">
        <v>37</v>
      </c>
      <c r="CB12" s="29">
        <f>IF(CA12="x",'Gemensamma Tjänster'!$A16,0)</f>
        <v>61074</v>
      </c>
      <c r="CC12" s="32">
        <f t="shared" si="23"/>
        <v>5.81493272514917E-3</v>
      </c>
      <c r="CD12" s="14">
        <f t="shared" si="49"/>
        <v>20889.763785539999</v>
      </c>
      <c r="CE12" s="41" t="s">
        <v>37</v>
      </c>
      <c r="CF12" s="29">
        <f>IF(CE12="x",'Gemensamma Tjänster'!$A16,0)</f>
        <v>61074</v>
      </c>
      <c r="CG12" s="32">
        <f t="shared" si="24"/>
        <v>2.3539097124502376E-2</v>
      </c>
      <c r="CH12" s="14">
        <f t="shared" si="50"/>
        <v>39113.652356999999</v>
      </c>
      <c r="CI12" s="41" t="s">
        <v>37</v>
      </c>
      <c r="CJ12" s="29">
        <f>IF(CI12="x",'Gemensamma Tjänster'!$A16,0)</f>
        <v>61074</v>
      </c>
      <c r="CK12" s="32">
        <f t="shared" si="25"/>
        <v>5.9715525537983854E-3</v>
      </c>
      <c r="CL12" s="14">
        <f t="shared" si="51"/>
        <v>79396.2</v>
      </c>
      <c r="CM12" s="41"/>
      <c r="CN12" s="29">
        <f>IF(CM12="x",'Gemensamma Tjänster'!$A16,0)</f>
        <v>0</v>
      </c>
      <c r="CO12" s="32">
        <f t="shared" si="26"/>
        <v>0</v>
      </c>
      <c r="CP12" s="14">
        <f t="shared" si="52"/>
        <v>0</v>
      </c>
      <c r="CQ12" s="41" t="s">
        <v>37</v>
      </c>
      <c r="CR12" s="29">
        <f>IF(CQ12="x",'Gemensamma Tjänster'!$A16,0)</f>
        <v>61074</v>
      </c>
      <c r="CS12" s="32">
        <f t="shared" si="27"/>
        <v>5.81493272514917E-3</v>
      </c>
      <c r="CT12" s="14">
        <f t="shared" si="53"/>
        <v>0</v>
      </c>
      <c r="CU12" s="41" t="s">
        <v>37</v>
      </c>
      <c r="CV12" s="29">
        <f>IF(CU12="x",'Gemensamma Tjänster'!$A16,0)</f>
        <v>61074</v>
      </c>
      <c r="CW12" s="32">
        <f t="shared" si="28"/>
        <v>5.81493272514917E-3</v>
      </c>
      <c r="CX12" s="14">
        <f t="shared" si="54"/>
        <v>0</v>
      </c>
      <c r="CY12" s="41" t="s">
        <v>37</v>
      </c>
      <c r="CZ12" s="29">
        <f>IF(CY12="x",'Gemensamma Tjänster'!$A16,0)</f>
        <v>61074</v>
      </c>
      <c r="DA12" s="32">
        <f t="shared" si="29"/>
        <v>8.6246839035132375E-3</v>
      </c>
      <c r="DB12" s="14">
        <f t="shared" si="55"/>
        <v>0</v>
      </c>
      <c r="DC12" s="41"/>
      <c r="DD12" s="29">
        <f>IF(DC12="x",'Gemensamma Tjänster'!$A16,0)</f>
        <v>0</v>
      </c>
      <c r="DE12" s="32">
        <f t="shared" si="30"/>
        <v>0</v>
      </c>
      <c r="DF12" s="14">
        <f t="shared" si="56"/>
        <v>0</v>
      </c>
      <c r="DG12" s="41" t="s">
        <v>37</v>
      </c>
      <c r="DH12" s="29">
        <f>IF(DG12="x",'Gemensamma Tjänster'!$A16,0)</f>
        <v>61074</v>
      </c>
      <c r="DI12" s="32">
        <f t="shared" si="31"/>
        <v>5.81493272514917E-3</v>
      </c>
      <c r="DJ12" s="14">
        <f t="shared" si="57"/>
        <v>0</v>
      </c>
      <c r="DK12" s="41" t="s">
        <v>37</v>
      </c>
      <c r="DL12" s="29">
        <f>IF(DK12="x",'Gemensamma Tjänster'!$A16,0)</f>
        <v>61074</v>
      </c>
      <c r="DM12" s="32">
        <f t="shared" si="32"/>
        <v>5.81493272514917E-3</v>
      </c>
      <c r="DN12" s="14">
        <f t="shared" si="58"/>
        <v>0</v>
      </c>
      <c r="DO12" s="41" t="s">
        <v>37</v>
      </c>
      <c r="DP12" s="29">
        <f>IF(DO12="x",'Gemensamma Tjänster'!$A16,0)</f>
        <v>61074</v>
      </c>
      <c r="DQ12" s="32">
        <f t="shared" si="33"/>
        <v>5.81493272514917E-3</v>
      </c>
      <c r="DR12" s="14">
        <f t="shared" si="59"/>
        <v>0</v>
      </c>
      <c r="DS12" s="41" t="s">
        <v>37</v>
      </c>
      <c r="DT12" s="29">
        <f>IF(DS12="x",'Gemensamma Tjänster'!$A16,0)</f>
        <v>61074</v>
      </c>
      <c r="DU12" s="32">
        <f t="shared" si="34"/>
        <v>5.81493272514917E-3</v>
      </c>
      <c r="DV12" s="14">
        <f t="shared" si="60"/>
        <v>0</v>
      </c>
    </row>
    <row r="13" spans="1:126" x14ac:dyDescent="0.25">
      <c r="A13" s="20" t="s">
        <v>124</v>
      </c>
      <c r="B13" s="25">
        <f t="shared" si="35"/>
        <v>2463226.6210058299</v>
      </c>
      <c r="C13" s="247" t="s">
        <v>37</v>
      </c>
      <c r="D13" s="30">
        <f>IF(C13="x",'Gemensamma Tjänster'!$A17,0)</f>
        <v>158853</v>
      </c>
      <c r="E13" s="33">
        <f t="shared" si="0"/>
        <v>1.609152251595548E-2</v>
      </c>
      <c r="F13" s="15">
        <f t="shared" si="36"/>
        <v>84041.179650000005</v>
      </c>
      <c r="G13" s="42"/>
      <c r="H13" s="30">
        <f>IF(G13="x",'Gemensamma Tjänster'!$A17,0)</f>
        <v>0</v>
      </c>
      <c r="I13" s="33">
        <f t="shared" si="1"/>
        <v>0</v>
      </c>
      <c r="J13" s="15">
        <f t="shared" si="2"/>
        <v>0</v>
      </c>
      <c r="K13" s="42" t="s">
        <v>37</v>
      </c>
      <c r="L13" s="30">
        <f>IF(K13="x",'Gemensamma Tjänster'!$A17,0)</f>
        <v>158853</v>
      </c>
      <c r="M13" s="33">
        <f t="shared" si="3"/>
        <v>1.5213057795599167E-2</v>
      </c>
      <c r="N13" s="15">
        <f t="shared" si="4"/>
        <v>23827.95</v>
      </c>
      <c r="O13" s="42" t="s">
        <v>37</v>
      </c>
      <c r="P13" s="30">
        <f>IF(O13="x",'Gemensamma Tjänster'!$A17,0)</f>
        <v>158853</v>
      </c>
      <c r="Q13" s="33">
        <f t="shared" si="5"/>
        <v>3.037810996840239E-2</v>
      </c>
      <c r="R13" s="15">
        <f t="shared" si="37"/>
        <v>23827.95</v>
      </c>
      <c r="S13" s="42" t="s">
        <v>37</v>
      </c>
      <c r="T13" s="30">
        <f>IF(S13="x",'Gemensamma Tjänster'!$A17,0)</f>
        <v>158853</v>
      </c>
      <c r="U13" s="33">
        <f t="shared" si="6"/>
        <v>1.5531961846752053E-2</v>
      </c>
      <c r="V13" s="15">
        <f t="shared" si="7"/>
        <v>23827.95</v>
      </c>
      <c r="W13" s="42" t="s">
        <v>37</v>
      </c>
      <c r="X13" s="30">
        <f>IF(W13="x",'Gemensamma Tjänster'!$A17,0)</f>
        <v>158853</v>
      </c>
      <c r="Y13" s="33">
        <f t="shared" si="8"/>
        <v>1.9833553618752987E-2</v>
      </c>
      <c r="Z13" s="15">
        <f t="shared" si="38"/>
        <v>93217.704442200004</v>
      </c>
      <c r="AA13" s="42"/>
      <c r="AB13" s="30">
        <f>IF(AA13="x",'Gemensamma Tjänster'!$A17,0)</f>
        <v>0</v>
      </c>
      <c r="AC13" s="33">
        <f t="shared" si="9"/>
        <v>0</v>
      </c>
      <c r="AD13" s="15">
        <f t="shared" si="39"/>
        <v>0</v>
      </c>
      <c r="AE13" s="42" t="s">
        <v>37</v>
      </c>
      <c r="AF13" s="30">
        <f>IF(AE13="x",'Gemensamma Tjänster'!$A17,0)</f>
        <v>158853</v>
      </c>
      <c r="AG13" s="33">
        <f t="shared" si="10"/>
        <v>1.5124594887973951E-2</v>
      </c>
      <c r="AH13" s="98">
        <v>30000</v>
      </c>
      <c r="AI13" s="42" t="s">
        <v>37</v>
      </c>
      <c r="AJ13" s="30">
        <f>IF(AI13="x",'Gemensamma Tjänster'!$A17,0)</f>
        <v>158853</v>
      </c>
      <c r="AK13" s="33">
        <f t="shared" si="11"/>
        <v>1.5124594887973951E-2</v>
      </c>
      <c r="AL13" s="98">
        <v>616259</v>
      </c>
      <c r="AM13" s="42" t="s">
        <v>37</v>
      </c>
      <c r="AN13" s="30">
        <f>IF(AM13="x",'Gemensamma Tjänster'!$A17,0)</f>
        <v>158853</v>
      </c>
      <c r="AO13" s="33">
        <f t="shared" si="12"/>
        <v>1.5124594887973951E-2</v>
      </c>
      <c r="AP13" s="98">
        <f t="shared" si="40"/>
        <v>786478.93140210002</v>
      </c>
      <c r="AQ13" s="42" t="s">
        <v>37</v>
      </c>
      <c r="AR13" s="30">
        <f>IF(AQ13="x",'Gemensamma Tjänster'!$A17,0)</f>
        <v>158853</v>
      </c>
      <c r="AS13" s="33">
        <f t="shared" si="13"/>
        <v>1.5124594887973951E-2</v>
      </c>
      <c r="AT13" s="98">
        <f t="shared" si="41"/>
        <v>0</v>
      </c>
      <c r="AU13" s="42" t="s">
        <v>37</v>
      </c>
      <c r="AV13" s="30">
        <f>IF(AU13="x",'Gemensamma Tjänster'!$A17,0)</f>
        <v>158853</v>
      </c>
      <c r="AW13" s="33">
        <f t="shared" si="14"/>
        <v>1.5939740590011124E-2</v>
      </c>
      <c r="AX13" s="15">
        <f t="shared" si="15"/>
        <v>0</v>
      </c>
      <c r="AY13" s="42" t="s">
        <v>37</v>
      </c>
      <c r="AZ13" s="30">
        <f>IF(AY13="x",'Gemensamma Tjänster'!$A17,0)</f>
        <v>158853</v>
      </c>
      <c r="BA13" s="33">
        <f t="shared" si="16"/>
        <v>2.0410903495318881E-2</v>
      </c>
      <c r="BB13" s="15">
        <f t="shared" si="42"/>
        <v>118382.65660199999</v>
      </c>
      <c r="BC13" s="42" t="s">
        <v>37</v>
      </c>
      <c r="BD13" s="30">
        <f>IF(BC13="x",'Gemensamma Tjänster'!$A17,0)</f>
        <v>158853</v>
      </c>
      <c r="BE13" s="33">
        <f t="shared" si="17"/>
        <v>3.7988868766182626E-2</v>
      </c>
      <c r="BF13" s="15">
        <f t="shared" si="43"/>
        <v>186881.21394359999</v>
      </c>
      <c r="BG13" s="42" t="s">
        <v>37</v>
      </c>
      <c r="BH13" s="30">
        <f>IF(BG13="x",'Gemensamma Tjänster'!$A17,0)</f>
        <v>158853</v>
      </c>
      <c r="BI13" s="33">
        <f t="shared" si="18"/>
        <v>1.6245835708971347E-2</v>
      </c>
      <c r="BJ13" s="15">
        <f t="shared" si="44"/>
        <v>113904.76527030001</v>
      </c>
      <c r="BK13" s="42"/>
      <c r="BL13" s="30">
        <f>IF(BK13="x",'Gemensamma Tjänster'!$A17,0)</f>
        <v>0</v>
      </c>
      <c r="BM13" s="33">
        <f t="shared" si="19"/>
        <v>0</v>
      </c>
      <c r="BN13" s="15">
        <f t="shared" si="45"/>
        <v>0</v>
      </c>
      <c r="BO13" s="42" t="s">
        <v>37</v>
      </c>
      <c r="BP13" s="30">
        <f>IF(BO13="x",'Gemensamma Tjänster'!$A17,0)</f>
        <v>158853</v>
      </c>
      <c r="BQ13" s="33">
        <f t="shared" si="20"/>
        <v>1.5124594887973951E-2</v>
      </c>
      <c r="BR13" s="98">
        <f t="shared" si="46"/>
        <v>0</v>
      </c>
      <c r="BS13" s="42"/>
      <c r="BT13" s="30">
        <f>IF(BS13="x",'Gemensamma Tjänster'!$A17,0)</f>
        <v>0</v>
      </c>
      <c r="BU13" s="33">
        <f t="shared" si="21"/>
        <v>0</v>
      </c>
      <c r="BV13" s="15">
        <f t="shared" si="47"/>
        <v>0</v>
      </c>
      <c r="BW13" s="42" t="s">
        <v>37</v>
      </c>
      <c r="BX13" s="30">
        <f>IF(BW13="x",'Gemensamma Tjänster'!$A17,0)</f>
        <v>158853</v>
      </c>
      <c r="BY13" s="33">
        <f t="shared" si="22"/>
        <v>1.6245835708971347E-2</v>
      </c>
      <c r="BZ13" s="98">
        <f t="shared" si="48"/>
        <v>0</v>
      </c>
      <c r="CA13" s="42" t="s">
        <v>37</v>
      </c>
      <c r="CB13" s="30">
        <f>IF(CA13="x",'Gemensamma Tjänster'!$A17,0)</f>
        <v>158853</v>
      </c>
      <c r="CC13" s="33">
        <f t="shared" si="23"/>
        <v>1.5124594887973951E-2</v>
      </c>
      <c r="CD13" s="15">
        <f t="shared" si="49"/>
        <v>54334.113479129999</v>
      </c>
      <c r="CE13" s="42" t="s">
        <v>37</v>
      </c>
      <c r="CF13" s="30">
        <f>IF(CE13="x",'Gemensamma Tjänster'!$A17,0)</f>
        <v>158853</v>
      </c>
      <c r="CG13" s="33">
        <f t="shared" si="24"/>
        <v>6.1225008932091818E-2</v>
      </c>
      <c r="CH13" s="15">
        <f t="shared" si="50"/>
        <v>101734.3062165</v>
      </c>
      <c r="CI13" s="42" t="s">
        <v>37</v>
      </c>
      <c r="CJ13" s="30">
        <f>IF(CI13="x",'Gemensamma Tjänster'!$A17,0)</f>
        <v>158853</v>
      </c>
      <c r="CK13" s="33">
        <f t="shared" si="25"/>
        <v>1.5531961846752053E-2</v>
      </c>
      <c r="CL13" s="15">
        <f t="shared" si="51"/>
        <v>206508.9</v>
      </c>
      <c r="CM13" s="42"/>
      <c r="CN13" s="30">
        <f>IF(CM13="x",'Gemensamma Tjänster'!$A17,0)</f>
        <v>0</v>
      </c>
      <c r="CO13" s="33">
        <f t="shared" si="26"/>
        <v>0</v>
      </c>
      <c r="CP13" s="15">
        <f t="shared" si="52"/>
        <v>0</v>
      </c>
      <c r="CQ13" s="42" t="s">
        <v>37</v>
      </c>
      <c r="CR13" s="30">
        <f>IF(CQ13="x",'Gemensamma Tjänster'!$A17,0)</f>
        <v>158853</v>
      </c>
      <c r="CS13" s="33">
        <f t="shared" si="27"/>
        <v>1.5124594887973951E-2</v>
      </c>
      <c r="CT13" s="15">
        <f t="shared" si="53"/>
        <v>0</v>
      </c>
      <c r="CU13" s="42" t="s">
        <v>37</v>
      </c>
      <c r="CV13" s="30">
        <f>IF(CU13="x",'Gemensamma Tjänster'!$A17,0)</f>
        <v>158853</v>
      </c>
      <c r="CW13" s="33">
        <f t="shared" si="28"/>
        <v>1.5124594887973951E-2</v>
      </c>
      <c r="CX13" s="15">
        <f t="shared" si="54"/>
        <v>0</v>
      </c>
      <c r="CY13" s="42" t="s">
        <v>37</v>
      </c>
      <c r="CZ13" s="30">
        <f>IF(CY13="x",'Gemensamma Tjänster'!$A17,0)</f>
        <v>158853</v>
      </c>
      <c r="DA13" s="33">
        <f t="shared" si="29"/>
        <v>2.2432735896204412E-2</v>
      </c>
      <c r="DB13" s="15">
        <f t="shared" si="55"/>
        <v>0</v>
      </c>
      <c r="DC13" s="42"/>
      <c r="DD13" s="30">
        <f>IF(DC13="x",'Gemensamma Tjänster'!$A17,0)</f>
        <v>0</v>
      </c>
      <c r="DE13" s="33">
        <f t="shared" si="30"/>
        <v>0</v>
      </c>
      <c r="DF13" s="15">
        <f t="shared" si="56"/>
        <v>0</v>
      </c>
      <c r="DG13" s="42" t="s">
        <v>37</v>
      </c>
      <c r="DH13" s="30">
        <f>IF(DG13="x",'Gemensamma Tjänster'!$A17,0)</f>
        <v>158853</v>
      </c>
      <c r="DI13" s="33">
        <f t="shared" si="31"/>
        <v>1.5124594887973951E-2</v>
      </c>
      <c r="DJ13" s="15">
        <f t="shared" si="57"/>
        <v>0</v>
      </c>
      <c r="DK13" s="42" t="s">
        <v>37</v>
      </c>
      <c r="DL13" s="30">
        <f>IF(DK13="x",'Gemensamma Tjänster'!$A17,0)</f>
        <v>158853</v>
      </c>
      <c r="DM13" s="33">
        <f t="shared" si="32"/>
        <v>1.5124594887973951E-2</v>
      </c>
      <c r="DN13" s="15">
        <f t="shared" si="58"/>
        <v>0</v>
      </c>
      <c r="DO13" s="42" t="s">
        <v>37</v>
      </c>
      <c r="DP13" s="30">
        <f>IF(DO13="x",'Gemensamma Tjänster'!$A17,0)</f>
        <v>158853</v>
      </c>
      <c r="DQ13" s="33">
        <f t="shared" si="33"/>
        <v>1.5124594887973951E-2</v>
      </c>
      <c r="DR13" s="15">
        <f t="shared" si="59"/>
        <v>0</v>
      </c>
      <c r="DS13" s="42" t="s">
        <v>37</v>
      </c>
      <c r="DT13" s="30">
        <f>IF(DS13="x",'Gemensamma Tjänster'!$A17,0)</f>
        <v>158853</v>
      </c>
      <c r="DU13" s="33">
        <f t="shared" si="34"/>
        <v>1.5124594887973951E-2</v>
      </c>
      <c r="DV13" s="15">
        <f t="shared" si="60"/>
        <v>0</v>
      </c>
    </row>
    <row r="14" spans="1:126" x14ac:dyDescent="0.25">
      <c r="A14" s="19" t="s">
        <v>19</v>
      </c>
      <c r="B14" s="24">
        <f t="shared" si="35"/>
        <v>18526639.448038369</v>
      </c>
      <c r="C14" s="248" t="s">
        <v>37</v>
      </c>
      <c r="D14" s="29">
        <f>IF(C14="x",'Gemensamma Tjänster'!$A18,0)</f>
        <v>1410807</v>
      </c>
      <c r="E14" s="32">
        <f t="shared" si="0"/>
        <v>0.14291220566289337</v>
      </c>
      <c r="F14" s="14">
        <f t="shared" si="36"/>
        <v>746387.44335000007</v>
      </c>
      <c r="G14" s="41" t="s">
        <v>37</v>
      </c>
      <c r="H14" s="29">
        <f>IF(G14="x",'Gemensamma Tjänster'!$A18,0)</f>
        <v>1410807</v>
      </c>
      <c r="I14" s="32">
        <f t="shared" si="1"/>
        <v>0.13638752348438812</v>
      </c>
      <c r="J14" s="14">
        <f t="shared" si="2"/>
        <v>211621.05</v>
      </c>
      <c r="K14" s="41" t="s">
        <v>37</v>
      </c>
      <c r="L14" s="29">
        <f>IF(K14="x",'Gemensamma Tjänster'!$A18,0)</f>
        <v>1410807</v>
      </c>
      <c r="M14" s="32">
        <f t="shared" si="3"/>
        <v>0.13511037518608948</v>
      </c>
      <c r="N14" s="14">
        <f t="shared" si="4"/>
        <v>211621.05</v>
      </c>
      <c r="O14" s="41"/>
      <c r="P14" s="29">
        <f>IF(O14="x",'Gemensamma Tjänster'!$A18,0)</f>
        <v>0</v>
      </c>
      <c r="Q14" s="32">
        <f t="shared" si="5"/>
        <v>0</v>
      </c>
      <c r="R14" s="14">
        <f t="shared" si="37"/>
        <v>0</v>
      </c>
      <c r="S14" s="41" t="s">
        <v>37</v>
      </c>
      <c r="T14" s="29">
        <f>IF(S14="x",'Gemensamma Tjänster'!$A18,0)</f>
        <v>1410807</v>
      </c>
      <c r="U14" s="32">
        <f t="shared" si="6"/>
        <v>0.13794262933108423</v>
      </c>
      <c r="V14" s="14">
        <f t="shared" si="7"/>
        <v>211621.05</v>
      </c>
      <c r="W14" s="41" t="s">
        <v>37</v>
      </c>
      <c r="X14" s="29">
        <f>IF(W14="x",'Gemensamma Tjänster'!$A18,0)</f>
        <v>1410807</v>
      </c>
      <c r="Y14" s="32">
        <f t="shared" si="8"/>
        <v>0.17614597319667896</v>
      </c>
      <c r="Z14" s="14">
        <f t="shared" si="38"/>
        <v>827886.09564180009</v>
      </c>
      <c r="AA14" s="41"/>
      <c r="AB14" s="29">
        <f>IF(AA14="x",'Gemensamma Tjänster'!$A18,0)</f>
        <v>0</v>
      </c>
      <c r="AC14" s="32">
        <f t="shared" si="9"/>
        <v>0</v>
      </c>
      <c r="AD14" s="14">
        <f t="shared" si="39"/>
        <v>0</v>
      </c>
      <c r="AE14" s="41" t="s">
        <v>37</v>
      </c>
      <c r="AF14" s="29">
        <f>IF(AE14="x",'Gemensamma Tjänster'!$A18,0)</f>
        <v>1410807</v>
      </c>
      <c r="AG14" s="32">
        <f t="shared" si="10"/>
        <v>0.13432471744391272</v>
      </c>
      <c r="AH14" s="251">
        <v>50000</v>
      </c>
      <c r="AI14" s="41" t="s">
        <v>37</v>
      </c>
      <c r="AJ14" s="29">
        <f>IF(AI14="x",'Gemensamma Tjänster'!$A18,0)</f>
        <v>1410807</v>
      </c>
      <c r="AK14" s="32">
        <f t="shared" si="11"/>
        <v>0.13432471744391272</v>
      </c>
      <c r="AL14" s="251">
        <v>3815007</v>
      </c>
      <c r="AM14" s="41" t="s">
        <v>37</v>
      </c>
      <c r="AN14" s="29">
        <f>IF(AM14="x",'Gemensamma Tjänster'!$A18,0)</f>
        <v>1410807</v>
      </c>
      <c r="AO14" s="32">
        <f t="shared" si="12"/>
        <v>0.13432471744391272</v>
      </c>
      <c r="AP14" s="251">
        <f t="shared" si="40"/>
        <v>6984885.2824599007</v>
      </c>
      <c r="AQ14" s="41" t="s">
        <v>37</v>
      </c>
      <c r="AR14" s="29">
        <f>IF(AQ14="x",'Gemensamma Tjänster'!$A18,0)</f>
        <v>1410807</v>
      </c>
      <c r="AS14" s="32">
        <f t="shared" si="13"/>
        <v>0.13432471744391272</v>
      </c>
      <c r="AT14" s="251">
        <f t="shared" si="41"/>
        <v>0</v>
      </c>
      <c r="AU14" s="41" t="s">
        <v>37</v>
      </c>
      <c r="AV14" s="29">
        <f>IF(AU14="x",'Gemensamma Tjänster'!$A18,0)</f>
        <v>1410807</v>
      </c>
      <c r="AW14" s="32">
        <f t="shared" si="14"/>
        <v>0.14156419836308928</v>
      </c>
      <c r="AX14" s="14">
        <f t="shared" si="15"/>
        <v>0</v>
      </c>
      <c r="AY14" s="41" t="s">
        <v>37</v>
      </c>
      <c r="AZ14" s="29">
        <f>IF(AY14="x",'Gemensamma Tjänster'!$A18,0)</f>
        <v>1410807</v>
      </c>
      <c r="BA14" s="32">
        <f t="shared" si="16"/>
        <v>0.18127353923136699</v>
      </c>
      <c r="BB14" s="14">
        <f t="shared" si="42"/>
        <v>1051381.343838</v>
      </c>
      <c r="BC14" s="41"/>
      <c r="BD14" s="29">
        <f>IF(BC14="x",'Gemensamma Tjänster'!$A18,0)</f>
        <v>0</v>
      </c>
      <c r="BE14" s="32">
        <f t="shared" si="17"/>
        <v>0</v>
      </c>
      <c r="BF14" s="14">
        <f t="shared" si="43"/>
        <v>0</v>
      </c>
      <c r="BG14" s="41" t="s">
        <v>37</v>
      </c>
      <c r="BH14" s="29">
        <f>IF(BG14="x",'Gemensamma Tjänster'!$A18,0)</f>
        <v>1410807</v>
      </c>
      <c r="BI14" s="32">
        <f t="shared" si="18"/>
        <v>0.1442826936794819</v>
      </c>
      <c r="BJ14" s="14">
        <f t="shared" si="44"/>
        <v>1011612.2463957</v>
      </c>
      <c r="BK14" s="41" t="s">
        <v>37</v>
      </c>
      <c r="BL14" s="29">
        <f>IF(BK14="x",'Gemensamma Tjänster'!$A18,0)</f>
        <v>1410807</v>
      </c>
      <c r="BM14" s="32">
        <f t="shared" si="19"/>
        <v>0.16102836210382718</v>
      </c>
      <c r="BN14" s="14">
        <f t="shared" si="45"/>
        <v>184491.23139</v>
      </c>
      <c r="BO14" s="41" t="s">
        <v>37</v>
      </c>
      <c r="BP14" s="29">
        <f>IF(BO14="x",'Gemensamma Tjänster'!$A18,0)</f>
        <v>1410807</v>
      </c>
      <c r="BQ14" s="32">
        <f t="shared" si="20"/>
        <v>0.13432471744391272</v>
      </c>
      <c r="BR14" s="251">
        <f t="shared" si="46"/>
        <v>0</v>
      </c>
      <c r="BS14" s="41"/>
      <c r="BT14" s="29">
        <f>IF(BS14="x",'Gemensamma Tjänster'!$A18,0)</f>
        <v>0</v>
      </c>
      <c r="BU14" s="32">
        <f t="shared" si="21"/>
        <v>0</v>
      </c>
      <c r="BV14" s="14">
        <f t="shared" si="47"/>
        <v>0</v>
      </c>
      <c r="BW14" s="41" t="s">
        <v>37</v>
      </c>
      <c r="BX14" s="29">
        <f>IF(BW14="x",'Gemensamma Tjänster'!$A18,0)</f>
        <v>1410807</v>
      </c>
      <c r="BY14" s="32">
        <f t="shared" si="22"/>
        <v>0.1442826936794819</v>
      </c>
      <c r="BZ14" s="251">
        <f t="shared" si="48"/>
        <v>0</v>
      </c>
      <c r="CA14" s="41" t="s">
        <v>37</v>
      </c>
      <c r="CB14" s="29">
        <f>IF(CA14="x",'Gemensamma Tjänster'!$A18,0)</f>
        <v>1410807</v>
      </c>
      <c r="CC14" s="32">
        <f t="shared" si="23"/>
        <v>0.13432471744391272</v>
      </c>
      <c r="CD14" s="14">
        <f t="shared" si="49"/>
        <v>482552.72254947003</v>
      </c>
      <c r="CE14" s="41" t="s">
        <v>37</v>
      </c>
      <c r="CF14" s="29">
        <f>IF(CE14="x",'Gemensamma Tjänster'!$A18,0)</f>
        <v>1410807</v>
      </c>
      <c r="CG14" s="32">
        <f t="shared" si="24"/>
        <v>0.54375221856973222</v>
      </c>
      <c r="CH14" s="14">
        <f t="shared" si="50"/>
        <v>903523.83241350006</v>
      </c>
      <c r="CI14" s="41" t="s">
        <v>37</v>
      </c>
      <c r="CJ14" s="29">
        <f>IF(CI14="x",'Gemensamma Tjänster'!$A18,0)</f>
        <v>1410807</v>
      </c>
      <c r="CK14" s="32">
        <f t="shared" si="25"/>
        <v>0.13794262933108423</v>
      </c>
      <c r="CL14" s="14">
        <f t="shared" si="51"/>
        <v>1834049.1</v>
      </c>
      <c r="CM14" s="41"/>
      <c r="CN14" s="29">
        <f>IF(CM14="x",'Gemensamma Tjänster'!$A18,0)</f>
        <v>0</v>
      </c>
      <c r="CO14" s="32">
        <f t="shared" si="26"/>
        <v>0</v>
      </c>
      <c r="CP14" s="14">
        <f t="shared" si="52"/>
        <v>0</v>
      </c>
      <c r="CQ14" s="41" t="s">
        <v>37</v>
      </c>
      <c r="CR14" s="29">
        <f>IF(CQ14="x",'Gemensamma Tjänster'!$A18,0)</f>
        <v>1410807</v>
      </c>
      <c r="CS14" s="32">
        <f t="shared" si="27"/>
        <v>0.13432471744391272</v>
      </c>
      <c r="CT14" s="14">
        <f t="shared" si="53"/>
        <v>0</v>
      </c>
      <c r="CU14" s="41" t="s">
        <v>37</v>
      </c>
      <c r="CV14" s="29">
        <f>IF(CU14="x",'Gemensamma Tjänster'!$A18,0)</f>
        <v>1410807</v>
      </c>
      <c r="CW14" s="32">
        <f t="shared" si="28"/>
        <v>0.13432471744391272</v>
      </c>
      <c r="CX14" s="14">
        <f t="shared" si="54"/>
        <v>0</v>
      </c>
      <c r="CY14" s="41" t="s">
        <v>37</v>
      </c>
      <c r="CZ14" s="29">
        <f>IF(CY14="x",'Gemensamma Tjänster'!$A18,0)</f>
        <v>1410807</v>
      </c>
      <c r="DA14" s="32">
        <f t="shared" si="29"/>
        <v>0.19922985925047976</v>
      </c>
      <c r="DB14" s="14">
        <f t="shared" si="55"/>
        <v>0</v>
      </c>
      <c r="DC14" s="41"/>
      <c r="DD14" s="29">
        <f>IF(DC14="x",'Gemensamma Tjänster'!$A18,0)</f>
        <v>0</v>
      </c>
      <c r="DE14" s="32">
        <f t="shared" si="30"/>
        <v>0</v>
      </c>
      <c r="DF14" s="14">
        <f t="shared" si="56"/>
        <v>0</v>
      </c>
      <c r="DG14" s="41" t="s">
        <v>37</v>
      </c>
      <c r="DH14" s="29">
        <f>IF(DG14="x",'Gemensamma Tjänster'!$A18,0)</f>
        <v>1410807</v>
      </c>
      <c r="DI14" s="32">
        <f t="shared" si="31"/>
        <v>0.13432471744391272</v>
      </c>
      <c r="DJ14" s="14">
        <f t="shared" si="57"/>
        <v>0</v>
      </c>
      <c r="DK14" s="41" t="s">
        <v>37</v>
      </c>
      <c r="DL14" s="29">
        <f>IF(DK14="x",'Gemensamma Tjänster'!$A18,0)</f>
        <v>1410807</v>
      </c>
      <c r="DM14" s="32">
        <f t="shared" si="32"/>
        <v>0.13432471744391272</v>
      </c>
      <c r="DN14" s="14">
        <f t="shared" si="58"/>
        <v>0</v>
      </c>
      <c r="DO14" s="41" t="s">
        <v>37</v>
      </c>
      <c r="DP14" s="29">
        <f>IF(DO14="x",'Gemensamma Tjänster'!$A18,0)</f>
        <v>1410807</v>
      </c>
      <c r="DQ14" s="32">
        <f t="shared" si="33"/>
        <v>0.13432471744391272</v>
      </c>
      <c r="DR14" s="14">
        <f t="shared" si="59"/>
        <v>0</v>
      </c>
      <c r="DS14" s="41" t="s">
        <v>37</v>
      </c>
      <c r="DT14" s="29">
        <f>IF(DS14="x",'Gemensamma Tjänster'!$A18,0)</f>
        <v>1410807</v>
      </c>
      <c r="DU14" s="32">
        <f t="shared" si="34"/>
        <v>0.13432471744391272</v>
      </c>
      <c r="DV14" s="14">
        <f t="shared" si="60"/>
        <v>0</v>
      </c>
    </row>
    <row r="15" spans="1:126" x14ac:dyDescent="0.25">
      <c r="A15" s="20" t="s">
        <v>20</v>
      </c>
      <c r="B15" s="25">
        <f t="shared" si="35"/>
        <v>3566582.5624442096</v>
      </c>
      <c r="C15" s="247"/>
      <c r="D15" s="30">
        <f>IF(C15="x",'Gemensamma Tjänster'!$A19,0)</f>
        <v>0</v>
      </c>
      <c r="E15" s="33">
        <f t="shared" si="0"/>
        <v>0</v>
      </c>
      <c r="F15" s="15">
        <f t="shared" si="36"/>
        <v>0</v>
      </c>
      <c r="G15" s="42" t="s">
        <v>37</v>
      </c>
      <c r="H15" s="30">
        <f>IF(G15="x",'Gemensamma Tjänster'!$A19,0)</f>
        <v>342461</v>
      </c>
      <c r="I15" s="33">
        <f t="shared" si="1"/>
        <v>3.3106872648056777E-2</v>
      </c>
      <c r="J15" s="15">
        <f t="shared" si="2"/>
        <v>51369.15</v>
      </c>
      <c r="K15" s="42" t="s">
        <v>37</v>
      </c>
      <c r="L15" s="30">
        <f>IF(K15="x",'Gemensamma Tjänster'!$A19,0)</f>
        <v>342461</v>
      </c>
      <c r="M15" s="33">
        <f t="shared" si="3"/>
        <v>3.2796856123199977E-2</v>
      </c>
      <c r="N15" s="15">
        <f t="shared" si="4"/>
        <v>51369.15</v>
      </c>
      <c r="O15" s="42"/>
      <c r="P15" s="30">
        <f>IF(O15="x",'Gemensamma Tjänster'!$A19,0)</f>
        <v>0</v>
      </c>
      <c r="Q15" s="33">
        <f t="shared" si="5"/>
        <v>0</v>
      </c>
      <c r="R15" s="15">
        <f t="shared" si="37"/>
        <v>0</v>
      </c>
      <c r="S15" s="42" t="s">
        <v>37</v>
      </c>
      <c r="T15" s="30">
        <f>IF(S15="x",'Gemensamma Tjänster'!$A19,0)</f>
        <v>342461</v>
      </c>
      <c r="U15" s="33">
        <f t="shared" si="6"/>
        <v>3.348436092488373E-2</v>
      </c>
      <c r="V15" s="15">
        <f t="shared" si="7"/>
        <v>51369.15</v>
      </c>
      <c r="W15" s="42" t="s">
        <v>37</v>
      </c>
      <c r="X15" s="30">
        <f>IF(W15="x",'Gemensamma Tjänster'!$A19,0)</f>
        <v>342461</v>
      </c>
      <c r="Y15" s="33">
        <f t="shared" si="8"/>
        <v>4.2757886888077447E-2</v>
      </c>
      <c r="Z15" s="15">
        <f t="shared" si="38"/>
        <v>200962.07362140002</v>
      </c>
      <c r="AA15" s="42"/>
      <c r="AB15" s="30">
        <f>IF(AA15="x",'Gemensamma Tjänster'!$A19,0)</f>
        <v>0</v>
      </c>
      <c r="AC15" s="33">
        <f t="shared" si="9"/>
        <v>0</v>
      </c>
      <c r="AD15" s="15">
        <f t="shared" si="39"/>
        <v>0</v>
      </c>
      <c r="AE15" s="42" t="s">
        <v>37</v>
      </c>
      <c r="AF15" s="30">
        <f>IF(AE15="x",'Gemensamma Tjänster'!$A19,0)</f>
        <v>342461</v>
      </c>
      <c r="AG15" s="33">
        <f t="shared" si="10"/>
        <v>3.2606144611247175E-2</v>
      </c>
      <c r="AH15" s="98">
        <v>50000</v>
      </c>
      <c r="AI15" s="42" t="s">
        <v>37</v>
      </c>
      <c r="AJ15" s="30">
        <f>IF(AI15="x",'Gemensamma Tjänster'!$A19,0)</f>
        <v>342461</v>
      </c>
      <c r="AK15" s="33">
        <f t="shared" si="11"/>
        <v>3.2606144611247175E-2</v>
      </c>
      <c r="AL15" s="98">
        <v>0</v>
      </c>
      <c r="AM15" s="42" t="s">
        <v>37</v>
      </c>
      <c r="AN15" s="30">
        <f>IF(AM15="x",'Gemensamma Tjänster'!$A19,0)</f>
        <v>342461</v>
      </c>
      <c r="AO15" s="33">
        <f t="shared" si="12"/>
        <v>3.2606144611247175E-2</v>
      </c>
      <c r="AP15" s="98">
        <f t="shared" si="40"/>
        <v>1695519.5138077</v>
      </c>
      <c r="AQ15" s="42" t="s">
        <v>37</v>
      </c>
      <c r="AR15" s="30">
        <f>IF(AQ15="x",'Gemensamma Tjänster'!$A19,0)</f>
        <v>342461</v>
      </c>
      <c r="AS15" s="33">
        <f t="shared" si="13"/>
        <v>3.2606144611247175E-2</v>
      </c>
      <c r="AT15" s="98">
        <f t="shared" si="41"/>
        <v>0</v>
      </c>
      <c r="AU15" s="42" t="s">
        <v>37</v>
      </c>
      <c r="AV15" s="30">
        <f>IF(AU15="x",'Gemensamma Tjänster'!$A19,0)</f>
        <v>342461</v>
      </c>
      <c r="AW15" s="33">
        <f t="shared" si="14"/>
        <v>3.4363464978286844E-2</v>
      </c>
      <c r="AX15" s="15">
        <f t="shared" si="15"/>
        <v>0</v>
      </c>
      <c r="AY15" s="42" t="s">
        <v>37</v>
      </c>
      <c r="AZ15" s="30">
        <f>IF(AY15="x",'Gemensamma Tjänster'!$A19,0)</f>
        <v>342461</v>
      </c>
      <c r="BA15" s="33">
        <f t="shared" si="16"/>
        <v>4.4002558478029363E-2</v>
      </c>
      <c r="BB15" s="15">
        <f t="shared" si="42"/>
        <v>255213.58087399998</v>
      </c>
      <c r="BC15" s="42" t="s">
        <v>37</v>
      </c>
      <c r="BD15" s="30">
        <f>IF(BC15="x",'Gemensamma Tjänster'!$A19,0)</f>
        <v>342461</v>
      </c>
      <c r="BE15" s="33">
        <f t="shared" si="17"/>
        <v>8.1897767033267677E-2</v>
      </c>
      <c r="BF15" s="15">
        <f t="shared" si="43"/>
        <v>402885.22979319998</v>
      </c>
      <c r="BG15" s="42" t="s">
        <v>37</v>
      </c>
      <c r="BH15" s="30">
        <f>IF(BG15="x",'Gemensamma Tjänster'!$A19,0)</f>
        <v>342461</v>
      </c>
      <c r="BI15" s="33">
        <f t="shared" si="18"/>
        <v>3.5023355824126939E-2</v>
      </c>
      <c r="BJ15" s="15">
        <f t="shared" si="44"/>
        <v>245559.98199110001</v>
      </c>
      <c r="BK15" s="42"/>
      <c r="BL15" s="30">
        <f>IF(BK15="x",'Gemensamma Tjänster'!$A19,0)</f>
        <v>0</v>
      </c>
      <c r="BM15" s="33">
        <f t="shared" si="19"/>
        <v>0</v>
      </c>
      <c r="BN15" s="15">
        <f t="shared" si="45"/>
        <v>0</v>
      </c>
      <c r="BO15" s="42" t="s">
        <v>37</v>
      </c>
      <c r="BP15" s="30">
        <f>IF(BO15="x",'Gemensamma Tjänster'!$A19,0)</f>
        <v>342461</v>
      </c>
      <c r="BQ15" s="33">
        <f t="shared" si="20"/>
        <v>3.2606144611247175E-2</v>
      </c>
      <c r="BR15" s="98">
        <f t="shared" si="46"/>
        <v>0</v>
      </c>
      <c r="BS15" s="42"/>
      <c r="BT15" s="30">
        <f>IF(BS15="x",'Gemensamma Tjänster'!$A19,0)</f>
        <v>0</v>
      </c>
      <c r="BU15" s="33">
        <f t="shared" si="21"/>
        <v>0</v>
      </c>
      <c r="BV15" s="15">
        <f t="shared" si="47"/>
        <v>0</v>
      </c>
      <c r="BW15" s="42" t="s">
        <v>37</v>
      </c>
      <c r="BX15" s="30">
        <f>IF(BW15="x",'Gemensamma Tjänster'!$A19,0)</f>
        <v>342461</v>
      </c>
      <c r="BY15" s="33">
        <f t="shared" si="22"/>
        <v>3.5023355824126939E-2</v>
      </c>
      <c r="BZ15" s="98">
        <f t="shared" si="48"/>
        <v>0</v>
      </c>
      <c r="CA15" s="42" t="s">
        <v>37</v>
      </c>
      <c r="CB15" s="30">
        <f>IF(CA15="x",'Gemensamma Tjänster'!$A19,0)</f>
        <v>342461</v>
      </c>
      <c r="CC15" s="33">
        <f t="shared" si="23"/>
        <v>3.2606144611247175E-2</v>
      </c>
      <c r="CD15" s="15">
        <f t="shared" si="49"/>
        <v>117135.43235681001</v>
      </c>
      <c r="CE15" s="42"/>
      <c r="CF15" s="30">
        <f>IF(CE15="x",'Gemensamma Tjänster'!$A19,0)</f>
        <v>0</v>
      </c>
      <c r="CG15" s="33">
        <f t="shared" si="24"/>
        <v>0</v>
      </c>
      <c r="CH15" s="15">
        <f t="shared" si="50"/>
        <v>0</v>
      </c>
      <c r="CI15" s="42" t="s">
        <v>37</v>
      </c>
      <c r="CJ15" s="30">
        <f>IF(CI15="x",'Gemensamma Tjänster'!$A19,0)</f>
        <v>342461</v>
      </c>
      <c r="CK15" s="33">
        <f t="shared" si="25"/>
        <v>3.348436092488373E-2</v>
      </c>
      <c r="CL15" s="15">
        <f t="shared" si="51"/>
        <v>445199.3</v>
      </c>
      <c r="CM15" s="42"/>
      <c r="CN15" s="30">
        <f>IF(CM15="x",'Gemensamma Tjänster'!$A19,0)</f>
        <v>0</v>
      </c>
      <c r="CO15" s="33">
        <f t="shared" si="26"/>
        <v>0</v>
      </c>
      <c r="CP15" s="15">
        <f t="shared" si="52"/>
        <v>0</v>
      </c>
      <c r="CQ15" s="42" t="s">
        <v>37</v>
      </c>
      <c r="CR15" s="30">
        <f>IF(CQ15="x",'Gemensamma Tjänster'!$A19,0)</f>
        <v>342461</v>
      </c>
      <c r="CS15" s="33">
        <f t="shared" si="27"/>
        <v>3.2606144611247175E-2</v>
      </c>
      <c r="CT15" s="15">
        <f t="shared" si="53"/>
        <v>0</v>
      </c>
      <c r="CU15" s="42" t="s">
        <v>37</v>
      </c>
      <c r="CV15" s="30">
        <f>IF(CU15="x",'Gemensamma Tjänster'!$A19,0)</f>
        <v>342461</v>
      </c>
      <c r="CW15" s="33">
        <f t="shared" si="28"/>
        <v>3.2606144611247175E-2</v>
      </c>
      <c r="CX15" s="15">
        <f t="shared" si="54"/>
        <v>0</v>
      </c>
      <c r="CY15" s="42" t="s">
        <v>37</v>
      </c>
      <c r="CZ15" s="30">
        <f>IF(CY15="x",'Gemensamma Tjänster'!$A19,0)</f>
        <v>342461</v>
      </c>
      <c r="DA15" s="33">
        <f t="shared" si="29"/>
        <v>4.8361297348807133E-2</v>
      </c>
      <c r="DB15" s="15">
        <f t="shared" si="55"/>
        <v>0</v>
      </c>
      <c r="DC15" s="42"/>
      <c r="DD15" s="30">
        <f>IF(DC15="x",'Gemensamma Tjänster'!$A19,0)</f>
        <v>0</v>
      </c>
      <c r="DE15" s="33">
        <f t="shared" si="30"/>
        <v>0</v>
      </c>
      <c r="DF15" s="15">
        <f t="shared" si="56"/>
        <v>0</v>
      </c>
      <c r="DG15" s="42" t="s">
        <v>37</v>
      </c>
      <c r="DH15" s="30">
        <f>IF(DG15="x",'Gemensamma Tjänster'!$A19,0)</f>
        <v>342461</v>
      </c>
      <c r="DI15" s="33">
        <f t="shared" si="31"/>
        <v>3.2606144611247175E-2</v>
      </c>
      <c r="DJ15" s="15">
        <f t="shared" si="57"/>
        <v>0</v>
      </c>
      <c r="DK15" s="42" t="s">
        <v>37</v>
      </c>
      <c r="DL15" s="30">
        <f>IF(DK15="x",'Gemensamma Tjänster'!$A19,0)</f>
        <v>342461</v>
      </c>
      <c r="DM15" s="33">
        <f t="shared" si="32"/>
        <v>3.2606144611247175E-2</v>
      </c>
      <c r="DN15" s="15">
        <f t="shared" si="58"/>
        <v>0</v>
      </c>
      <c r="DO15" s="42" t="s">
        <v>37</v>
      </c>
      <c r="DP15" s="30">
        <f>IF(DO15="x",'Gemensamma Tjänster'!$A19,0)</f>
        <v>342461</v>
      </c>
      <c r="DQ15" s="33">
        <f t="shared" si="33"/>
        <v>3.2606144611247175E-2</v>
      </c>
      <c r="DR15" s="15">
        <f t="shared" si="59"/>
        <v>0</v>
      </c>
      <c r="DS15" s="42" t="s">
        <v>37</v>
      </c>
      <c r="DT15" s="30">
        <f>IF(DS15="x",'Gemensamma Tjänster'!$A19,0)</f>
        <v>342461</v>
      </c>
      <c r="DU15" s="33">
        <f t="shared" si="34"/>
        <v>3.2606144611247175E-2</v>
      </c>
      <c r="DV15" s="15">
        <f t="shared" si="60"/>
        <v>0</v>
      </c>
    </row>
    <row r="16" spans="1:126" x14ac:dyDescent="0.25">
      <c r="A16" s="19" t="s">
        <v>21</v>
      </c>
      <c r="B16" s="24">
        <f t="shared" si="35"/>
        <v>30807464.005270954</v>
      </c>
      <c r="C16" s="248" t="s">
        <v>37</v>
      </c>
      <c r="D16" s="29">
        <f>IF(C16="x",'Gemensamma Tjänster'!$A20,0)</f>
        <v>1754895</v>
      </c>
      <c r="E16" s="32">
        <f t="shared" si="0"/>
        <v>0.17776769973269432</v>
      </c>
      <c r="F16" s="14">
        <f t="shared" si="36"/>
        <v>928427.19975000003</v>
      </c>
      <c r="G16" s="41" t="s">
        <v>37</v>
      </c>
      <c r="H16" s="29">
        <f>IF(G16="x",'Gemensamma Tjänster'!$A20,0)</f>
        <v>1754895</v>
      </c>
      <c r="I16" s="32">
        <f t="shared" si="1"/>
        <v>0.16965168377044859</v>
      </c>
      <c r="J16" s="14">
        <f t="shared" si="2"/>
        <v>263234.25</v>
      </c>
      <c r="K16" s="41" t="s">
        <v>37</v>
      </c>
      <c r="L16" s="29">
        <f>IF(K16="x",'Gemensamma Tjänster'!$A20,0)</f>
        <v>1754895</v>
      </c>
      <c r="M16" s="32">
        <f t="shared" si="3"/>
        <v>0.16806304608794292</v>
      </c>
      <c r="N16" s="14">
        <f t="shared" si="4"/>
        <v>263234.25</v>
      </c>
      <c r="O16" s="41" t="s">
        <v>37</v>
      </c>
      <c r="P16" s="29">
        <f>IF(O16="x",'Gemensamma Tjänster'!$A20,0)</f>
        <v>1754895</v>
      </c>
      <c r="Q16" s="32">
        <f t="shared" si="5"/>
        <v>0.33559576018708814</v>
      </c>
      <c r="R16" s="14">
        <f t="shared" si="37"/>
        <v>263234.25</v>
      </c>
      <c r="S16" s="41" t="s">
        <v>37</v>
      </c>
      <c r="T16" s="29">
        <f>IF(S16="x",'Gemensamma Tjänster'!$A20,0)</f>
        <v>1754895</v>
      </c>
      <c r="U16" s="32">
        <f t="shared" si="6"/>
        <v>0.17158607130526929</v>
      </c>
      <c r="V16" s="14">
        <f t="shared" si="7"/>
        <v>263234.25</v>
      </c>
      <c r="W16" s="41" t="s">
        <v>37</v>
      </c>
      <c r="X16" s="29">
        <f>IF(W16="x",'Gemensamma Tjänster'!$A20,0)</f>
        <v>1754895</v>
      </c>
      <c r="Y16" s="32">
        <f t="shared" si="8"/>
        <v>0.21910699878366491</v>
      </c>
      <c r="Z16" s="14">
        <f t="shared" si="38"/>
        <v>1029802.9211730001</v>
      </c>
      <c r="AA16" s="41"/>
      <c r="AB16" s="29">
        <f>IF(AA16="x",'Gemensamma Tjänster'!$A20,0)</f>
        <v>0</v>
      </c>
      <c r="AC16" s="32">
        <f t="shared" si="9"/>
        <v>0</v>
      </c>
      <c r="AD16" s="14">
        <f t="shared" si="39"/>
        <v>0</v>
      </c>
      <c r="AE16" s="41" t="s">
        <v>37</v>
      </c>
      <c r="AF16" s="29">
        <f>IF(AE16="x",'Gemensamma Tjänster'!$A20,0)</f>
        <v>1754895</v>
      </c>
      <c r="AG16" s="32">
        <f t="shared" si="10"/>
        <v>0.16708577078135789</v>
      </c>
      <c r="AH16" s="251">
        <v>300000</v>
      </c>
      <c r="AI16" s="41" t="s">
        <v>37</v>
      </c>
      <c r="AJ16" s="29">
        <f>IF(AI16="x",'Gemensamma Tjänster'!$A20,0)</f>
        <v>1754895</v>
      </c>
      <c r="AK16" s="32">
        <f t="shared" si="11"/>
        <v>0.16708577078135789</v>
      </c>
      <c r="AL16" s="251">
        <v>5450400</v>
      </c>
      <c r="AM16" s="41" t="s">
        <v>37</v>
      </c>
      <c r="AN16" s="29">
        <f>IF(AM16="x",'Gemensamma Tjänster'!$A20,0)</f>
        <v>1754895</v>
      </c>
      <c r="AO16" s="32">
        <f t="shared" si="12"/>
        <v>0.16708577078135789</v>
      </c>
      <c r="AP16" s="251">
        <f t="shared" si="40"/>
        <v>8688460.0500015002</v>
      </c>
      <c r="AQ16" s="41" t="s">
        <v>37</v>
      </c>
      <c r="AR16" s="29">
        <f>IF(AQ16="x",'Gemensamma Tjänster'!$A20,0)</f>
        <v>1754895</v>
      </c>
      <c r="AS16" s="32">
        <f t="shared" si="13"/>
        <v>0.16708577078135789</v>
      </c>
      <c r="AT16" s="251">
        <f t="shared" si="41"/>
        <v>0</v>
      </c>
      <c r="AU16" s="41" t="s">
        <v>37</v>
      </c>
      <c r="AV16" s="29">
        <f>IF(AU16="x",'Gemensamma Tjänster'!$A20,0)</f>
        <v>1754895</v>
      </c>
      <c r="AW16" s="32">
        <f t="shared" si="14"/>
        <v>0.17609092093134893</v>
      </c>
      <c r="AX16" s="14">
        <f t="shared" si="15"/>
        <v>0</v>
      </c>
      <c r="AY16" s="41" t="s">
        <v>37</v>
      </c>
      <c r="AZ16" s="29">
        <f>IF(AY16="x",'Gemensamma Tjänster'!$A20,0)</f>
        <v>1754895</v>
      </c>
      <c r="BA16" s="32">
        <f t="shared" si="16"/>
        <v>0.22548514972595812</v>
      </c>
      <c r="BB16" s="14">
        <f t="shared" si="42"/>
        <v>1307807.4204299999</v>
      </c>
      <c r="BC16" s="41" t="s">
        <v>37</v>
      </c>
      <c r="BD16" s="29">
        <f>IF(BC16="x",'Gemensamma Tjänster'!$A20,0)</f>
        <v>1754895</v>
      </c>
      <c r="BE16" s="32">
        <f t="shared" si="17"/>
        <v>0.4196740121585999</v>
      </c>
      <c r="BF16" s="14">
        <f t="shared" si="43"/>
        <v>2064530.7796739999</v>
      </c>
      <c r="BG16" s="41" t="s">
        <v>37</v>
      </c>
      <c r="BH16" s="29">
        <f>IF(BG16="x",'Gemensamma Tjänster'!$A20,0)</f>
        <v>1754895</v>
      </c>
      <c r="BI16" s="32">
        <f t="shared" si="18"/>
        <v>0.17947244217292257</v>
      </c>
      <c r="BJ16" s="14">
        <f t="shared" si="44"/>
        <v>1258338.8607645</v>
      </c>
      <c r="BK16" s="41" t="s">
        <v>37</v>
      </c>
      <c r="BL16" s="29">
        <f>IF(BK16="x",'Gemensamma Tjänster'!$A20,0)</f>
        <v>1754895</v>
      </c>
      <c r="BM16" s="32">
        <f t="shared" si="19"/>
        <v>0.20030228621930268</v>
      </c>
      <c r="BN16" s="14">
        <f t="shared" si="45"/>
        <v>229487.61914999998</v>
      </c>
      <c r="BO16" s="41" t="s">
        <v>37</v>
      </c>
      <c r="BP16" s="29">
        <f>IF(BO16="x",'Gemensamma Tjänster'!$A20,0)</f>
        <v>1754895</v>
      </c>
      <c r="BQ16" s="32">
        <f t="shared" si="20"/>
        <v>0.16708577078135789</v>
      </c>
      <c r="BR16" s="251">
        <f t="shared" si="46"/>
        <v>0</v>
      </c>
      <c r="BS16" s="41" t="s">
        <v>37</v>
      </c>
      <c r="BT16" s="29">
        <f>IF(BS16="x",'Gemensamma Tjänster'!$A20,0)</f>
        <v>1754895</v>
      </c>
      <c r="BU16" s="32">
        <f t="shared" si="21"/>
        <v>0.85918004350501809</v>
      </c>
      <c r="BV16" s="14">
        <f t="shared" si="47"/>
        <v>5615664</v>
      </c>
      <c r="BW16" s="41" t="s">
        <v>37</v>
      </c>
      <c r="BX16" s="29">
        <f>IF(BW16="x",'Gemensamma Tjänster'!$A20,0)</f>
        <v>1754895</v>
      </c>
      <c r="BY16" s="32">
        <f t="shared" si="22"/>
        <v>0.17947244217292257</v>
      </c>
      <c r="BZ16" s="251">
        <f t="shared" si="48"/>
        <v>0</v>
      </c>
      <c r="CA16" s="41" t="s">
        <v>37</v>
      </c>
      <c r="CB16" s="29">
        <f>IF(CA16="x",'Gemensamma Tjänster'!$A20,0)</f>
        <v>1754895</v>
      </c>
      <c r="CC16" s="32">
        <f t="shared" si="23"/>
        <v>0.16708577078135789</v>
      </c>
      <c r="CD16" s="14">
        <f t="shared" si="49"/>
        <v>600244.65432794997</v>
      </c>
      <c r="CE16" s="41"/>
      <c r="CF16" s="29">
        <f>IF(CE16="x",'Gemensamma Tjänster'!$A20,0)</f>
        <v>0</v>
      </c>
      <c r="CG16" s="32">
        <f t="shared" si="24"/>
        <v>0</v>
      </c>
      <c r="CH16" s="14">
        <f t="shared" si="50"/>
        <v>0</v>
      </c>
      <c r="CI16" s="41" t="s">
        <v>37</v>
      </c>
      <c r="CJ16" s="29">
        <f>IF(CI16="x",'Gemensamma Tjänster'!$A20,0)</f>
        <v>1754895</v>
      </c>
      <c r="CK16" s="32">
        <f t="shared" si="25"/>
        <v>0.17158607130526929</v>
      </c>
      <c r="CL16" s="14">
        <f t="shared" si="51"/>
        <v>2281363.5</v>
      </c>
      <c r="CM16" s="41"/>
      <c r="CN16" s="29">
        <f>IF(CM16="x",'Gemensamma Tjänster'!$A20,0)</f>
        <v>0</v>
      </c>
      <c r="CO16" s="32">
        <f t="shared" si="26"/>
        <v>0</v>
      </c>
      <c r="CP16" s="14">
        <f t="shared" si="52"/>
        <v>0</v>
      </c>
      <c r="CQ16" s="41" t="s">
        <v>37</v>
      </c>
      <c r="CR16" s="29">
        <f>IF(CQ16="x",'Gemensamma Tjänster'!$A20,0)</f>
        <v>1754895</v>
      </c>
      <c r="CS16" s="32">
        <f t="shared" si="27"/>
        <v>0.16708577078135789</v>
      </c>
      <c r="CT16" s="14">
        <f t="shared" si="53"/>
        <v>0</v>
      </c>
      <c r="CU16" s="41" t="s">
        <v>37</v>
      </c>
      <c r="CV16" s="29">
        <f>IF(CU16="x",'Gemensamma Tjänster'!$A20,0)</f>
        <v>1754895</v>
      </c>
      <c r="CW16" s="32">
        <f t="shared" si="28"/>
        <v>0.16708577078135789</v>
      </c>
      <c r="CX16" s="14">
        <f t="shared" si="54"/>
        <v>0</v>
      </c>
      <c r="CY16" s="41" t="s">
        <v>37</v>
      </c>
      <c r="CZ16" s="29">
        <f>IF(CY16="x",'Gemensamma Tjänster'!$A20,0)</f>
        <v>1754895</v>
      </c>
      <c r="DA16" s="32">
        <f t="shared" si="29"/>
        <v>0.24782091657425195</v>
      </c>
      <c r="DB16" s="14">
        <f t="shared" si="55"/>
        <v>0</v>
      </c>
      <c r="DC16" s="41"/>
      <c r="DD16" s="29">
        <f>IF(DC16="x",'Gemensamma Tjänster'!$A20,0)</f>
        <v>0</v>
      </c>
      <c r="DE16" s="32">
        <f t="shared" si="30"/>
        <v>0</v>
      </c>
      <c r="DF16" s="14">
        <f t="shared" si="56"/>
        <v>0</v>
      </c>
      <c r="DG16" s="41" t="s">
        <v>37</v>
      </c>
      <c r="DH16" s="29">
        <f>IF(DG16="x",'Gemensamma Tjänster'!$A20,0)</f>
        <v>1754895</v>
      </c>
      <c r="DI16" s="32">
        <f t="shared" si="31"/>
        <v>0.16708577078135789</v>
      </c>
      <c r="DJ16" s="14">
        <f t="shared" si="57"/>
        <v>0</v>
      </c>
      <c r="DK16" s="41" t="s">
        <v>37</v>
      </c>
      <c r="DL16" s="29">
        <f>IF(DK16="x",'Gemensamma Tjänster'!$A20,0)</f>
        <v>1754895</v>
      </c>
      <c r="DM16" s="32">
        <f t="shared" si="32"/>
        <v>0.16708577078135789</v>
      </c>
      <c r="DN16" s="14">
        <f t="shared" si="58"/>
        <v>0</v>
      </c>
      <c r="DO16" s="41" t="s">
        <v>37</v>
      </c>
      <c r="DP16" s="29">
        <f>IF(DO16="x",'Gemensamma Tjänster'!$A20,0)</f>
        <v>1754895</v>
      </c>
      <c r="DQ16" s="32">
        <f t="shared" si="33"/>
        <v>0.16708577078135789</v>
      </c>
      <c r="DR16" s="14">
        <f t="shared" si="59"/>
        <v>0</v>
      </c>
      <c r="DS16" s="41" t="s">
        <v>37</v>
      </c>
      <c r="DT16" s="29">
        <f>IF(DS16="x",'Gemensamma Tjänster'!$A20,0)</f>
        <v>1754895</v>
      </c>
      <c r="DU16" s="32">
        <f t="shared" si="34"/>
        <v>0.16708577078135789</v>
      </c>
      <c r="DV16" s="14">
        <f t="shared" si="60"/>
        <v>0</v>
      </c>
    </row>
    <row r="17" spans="1:126" x14ac:dyDescent="0.25">
      <c r="A17" s="20" t="s">
        <v>125</v>
      </c>
      <c r="B17" s="25">
        <f t="shared" si="35"/>
        <v>4134755.4355119402</v>
      </c>
      <c r="C17" s="247" t="s">
        <v>37</v>
      </c>
      <c r="D17" s="30">
        <f>IF(C17="x",'Gemensamma Tjänster'!$A21,0)</f>
        <v>283754</v>
      </c>
      <c r="E17" s="33">
        <f t="shared" si="0"/>
        <v>2.8743768641400734E-2</v>
      </c>
      <c r="F17" s="15">
        <f t="shared" si="36"/>
        <v>150120.05370000002</v>
      </c>
      <c r="G17" s="42" t="s">
        <v>37</v>
      </c>
      <c r="H17" s="30">
        <f>IF(G17="x",'Gemensamma Tjänster'!$A21,0)</f>
        <v>283754</v>
      </c>
      <c r="I17" s="33">
        <f t="shared" si="1"/>
        <v>2.7431466769578736E-2</v>
      </c>
      <c r="J17" s="15">
        <f t="shared" si="2"/>
        <v>42563.1</v>
      </c>
      <c r="K17" s="42" t="s">
        <v>37</v>
      </c>
      <c r="L17" s="30">
        <f>IF(K17="x",'Gemensamma Tjänster'!$A21,0)</f>
        <v>283754</v>
      </c>
      <c r="M17" s="33">
        <f t="shared" si="3"/>
        <v>2.7174595391540896E-2</v>
      </c>
      <c r="N17" s="15">
        <f t="shared" si="4"/>
        <v>42563.1</v>
      </c>
      <c r="O17" s="42"/>
      <c r="P17" s="30">
        <f>IF(O17="x",'Gemensamma Tjänster'!$A21,0)</f>
        <v>0</v>
      </c>
      <c r="Q17" s="33">
        <f t="shared" si="5"/>
        <v>0</v>
      </c>
      <c r="R17" s="15">
        <f t="shared" si="37"/>
        <v>0</v>
      </c>
      <c r="S17" s="42" t="s">
        <v>37</v>
      </c>
      <c r="T17" s="30">
        <f>IF(S17="x",'Gemensamma Tjänster'!$A21,0)</f>
        <v>283754</v>
      </c>
      <c r="U17" s="33">
        <f t="shared" si="6"/>
        <v>2.7744243431746848E-2</v>
      </c>
      <c r="V17" s="15">
        <f t="shared" si="7"/>
        <v>42563.1</v>
      </c>
      <c r="W17" s="42" t="s">
        <v>37</v>
      </c>
      <c r="X17" s="30">
        <f>IF(W17="x",'Gemensamma Tjänster'!$A21,0)</f>
        <v>283754</v>
      </c>
      <c r="Y17" s="33">
        <f t="shared" si="8"/>
        <v>3.5428038334407504E-2</v>
      </c>
      <c r="Z17" s="15">
        <f t="shared" si="38"/>
        <v>166511.78451960001</v>
      </c>
      <c r="AA17" s="42" t="s">
        <v>37</v>
      </c>
      <c r="AB17" s="30">
        <f>IF(AA17="x",'Gemensamma Tjänster'!$A21,0)</f>
        <v>283754</v>
      </c>
      <c r="AC17" s="33">
        <f t="shared" si="9"/>
        <v>6.0537131192727883E-2</v>
      </c>
      <c r="AD17" s="15">
        <f t="shared" si="39"/>
        <v>104466.87264</v>
      </c>
      <c r="AE17" s="42" t="s">
        <v>37</v>
      </c>
      <c r="AF17" s="30">
        <f>IF(AE17="x",'Gemensamma Tjänster'!$A21,0)</f>
        <v>283754</v>
      </c>
      <c r="AG17" s="33">
        <f t="shared" si="10"/>
        <v>2.7016576947505935E-2</v>
      </c>
      <c r="AH17" s="98">
        <v>30000</v>
      </c>
      <c r="AI17" s="42" t="s">
        <v>37</v>
      </c>
      <c r="AJ17" s="30">
        <f>IF(AI17="x",'Gemensamma Tjänster'!$A21,0)</f>
        <v>283754</v>
      </c>
      <c r="AK17" s="33">
        <f t="shared" si="11"/>
        <v>2.7016576947505935E-2</v>
      </c>
      <c r="AL17" s="98">
        <v>899316</v>
      </c>
      <c r="AM17" s="42" t="s">
        <v>37</v>
      </c>
      <c r="AN17" s="30">
        <f>IF(AM17="x",'Gemensamma Tjänster'!$A21,0)</f>
        <v>283754</v>
      </c>
      <c r="AO17" s="33">
        <f t="shared" si="12"/>
        <v>2.7016576947505935E-2</v>
      </c>
      <c r="AP17" s="98">
        <f t="shared" si="40"/>
        <v>1404861.9963178001</v>
      </c>
      <c r="AQ17" s="42" t="s">
        <v>37</v>
      </c>
      <c r="AR17" s="30">
        <f>IF(AQ17="x",'Gemensamma Tjänster'!$A21,0)</f>
        <v>283754</v>
      </c>
      <c r="AS17" s="33">
        <f t="shared" si="13"/>
        <v>2.7016576947505935E-2</v>
      </c>
      <c r="AT17" s="98">
        <f t="shared" si="41"/>
        <v>0</v>
      </c>
      <c r="AU17" s="42" t="s">
        <v>37</v>
      </c>
      <c r="AV17" s="30">
        <f>IF(AU17="x",'Gemensamma Tjänster'!$A21,0)</f>
        <v>283754</v>
      </c>
      <c r="AW17" s="33">
        <f t="shared" si="14"/>
        <v>2.847264547334968E-2</v>
      </c>
      <c r="AX17" s="15">
        <f t="shared" si="15"/>
        <v>0</v>
      </c>
      <c r="AY17" s="42" t="s">
        <v>37</v>
      </c>
      <c r="AZ17" s="30">
        <f>IF(AY17="x",'Gemensamma Tjänster'!$A21,0)</f>
        <v>283754</v>
      </c>
      <c r="BA17" s="33">
        <f t="shared" si="16"/>
        <v>3.6459339832491132E-2</v>
      </c>
      <c r="BB17" s="15">
        <f t="shared" si="42"/>
        <v>211463.128436</v>
      </c>
      <c r="BC17" s="42" t="s">
        <v>37</v>
      </c>
      <c r="BD17" s="30">
        <f>IF(BC17="x",'Gemensamma Tjänster'!$A21,0)</f>
        <v>283754</v>
      </c>
      <c r="BE17" s="33">
        <f t="shared" si="17"/>
        <v>6.7858293314444082E-2</v>
      </c>
      <c r="BF17" s="15">
        <f t="shared" si="43"/>
        <v>333819.89626479999</v>
      </c>
      <c r="BG17" s="42" t="s">
        <v>37</v>
      </c>
      <c r="BH17" s="30">
        <f>IF(BG17="x",'Gemensamma Tjänster'!$A21,0)</f>
        <v>283754</v>
      </c>
      <c r="BI17" s="33">
        <f t="shared" si="18"/>
        <v>2.9019413330333425E-2</v>
      </c>
      <c r="BJ17" s="15">
        <f t="shared" si="44"/>
        <v>203464.41530540001</v>
      </c>
      <c r="BK17" s="42" t="s">
        <v>37</v>
      </c>
      <c r="BL17" s="30">
        <f>IF(BK17="x",'Gemensamma Tjänster'!$A21,0)</f>
        <v>283754</v>
      </c>
      <c r="BM17" s="33">
        <f t="shared" si="19"/>
        <v>3.2387450487848003E-2</v>
      </c>
      <c r="BN17" s="15">
        <f t="shared" si="45"/>
        <v>37106.510580000002</v>
      </c>
      <c r="BO17" s="42" t="s">
        <v>37</v>
      </c>
      <c r="BP17" s="30">
        <f>IF(BO17="x",'Gemensamma Tjänster'!$A21,0)</f>
        <v>283754</v>
      </c>
      <c r="BQ17" s="33">
        <f t="shared" si="20"/>
        <v>2.7016576947505935E-2</v>
      </c>
      <c r="BR17" s="98">
        <f t="shared" si="46"/>
        <v>0</v>
      </c>
      <c r="BS17" s="42"/>
      <c r="BT17" s="30">
        <f>IF(BS17="x",'Gemensamma Tjänster'!$A21,0)</f>
        <v>0</v>
      </c>
      <c r="BU17" s="33">
        <f t="shared" si="21"/>
        <v>0</v>
      </c>
      <c r="BV17" s="15">
        <f t="shared" si="47"/>
        <v>0</v>
      </c>
      <c r="BW17" s="42" t="s">
        <v>37</v>
      </c>
      <c r="BX17" s="30">
        <f>IF(BW17="x",'Gemensamma Tjänster'!$A21,0)</f>
        <v>283754</v>
      </c>
      <c r="BY17" s="33">
        <f t="shared" si="22"/>
        <v>2.9019413330333425E-2</v>
      </c>
      <c r="BZ17" s="98">
        <f t="shared" si="48"/>
        <v>0</v>
      </c>
      <c r="CA17" s="42" t="s">
        <v>37</v>
      </c>
      <c r="CB17" s="30">
        <f>IF(CA17="x",'Gemensamma Tjänster'!$A21,0)</f>
        <v>283754</v>
      </c>
      <c r="CC17" s="33">
        <f t="shared" si="23"/>
        <v>2.7016576947505935E-2</v>
      </c>
      <c r="CD17" s="15">
        <f t="shared" si="49"/>
        <v>97055.277748339999</v>
      </c>
      <c r="CE17" s="42"/>
      <c r="CF17" s="30">
        <f>IF(CE17="x",'Gemensamma Tjänster'!$A21,0)</f>
        <v>0</v>
      </c>
      <c r="CG17" s="33">
        <f t="shared" si="24"/>
        <v>0</v>
      </c>
      <c r="CH17" s="15">
        <f t="shared" si="50"/>
        <v>0</v>
      </c>
      <c r="CI17" s="42" t="s">
        <v>37</v>
      </c>
      <c r="CJ17" s="30">
        <f>IF(CI17="x",'Gemensamma Tjänster'!$A21,0)</f>
        <v>283754</v>
      </c>
      <c r="CK17" s="33">
        <f t="shared" si="25"/>
        <v>2.7744243431746848E-2</v>
      </c>
      <c r="CL17" s="15">
        <f t="shared" si="51"/>
        <v>368880.2</v>
      </c>
      <c r="CM17" s="42"/>
      <c r="CN17" s="30">
        <f>IF(CM17="x",'Gemensamma Tjänster'!$A21,0)</f>
        <v>0</v>
      </c>
      <c r="CO17" s="33">
        <f t="shared" si="26"/>
        <v>0</v>
      </c>
      <c r="CP17" s="15">
        <f t="shared" si="52"/>
        <v>0</v>
      </c>
      <c r="CQ17" s="42" t="s">
        <v>37</v>
      </c>
      <c r="CR17" s="30">
        <f>IF(CQ17="x",'Gemensamma Tjänster'!$A21,0)</f>
        <v>283754</v>
      </c>
      <c r="CS17" s="33">
        <f t="shared" si="27"/>
        <v>2.7016576947505935E-2</v>
      </c>
      <c r="CT17" s="15">
        <f t="shared" si="53"/>
        <v>0</v>
      </c>
      <c r="CU17" s="42" t="s">
        <v>37</v>
      </c>
      <c r="CV17" s="30">
        <f>IF(CU17="x",'Gemensamma Tjänster'!$A21,0)</f>
        <v>283754</v>
      </c>
      <c r="CW17" s="33">
        <f t="shared" si="28"/>
        <v>2.7016576947505935E-2</v>
      </c>
      <c r="CX17" s="15">
        <f t="shared" si="54"/>
        <v>0</v>
      </c>
      <c r="CY17" s="42" t="s">
        <v>37</v>
      </c>
      <c r="CZ17" s="30">
        <f>IF(CY17="x",'Gemensamma Tjänster'!$A21,0)</f>
        <v>283754</v>
      </c>
      <c r="DA17" s="33">
        <f t="shared" si="29"/>
        <v>4.0070873962037776E-2</v>
      </c>
      <c r="DB17" s="15">
        <f t="shared" si="55"/>
        <v>0</v>
      </c>
      <c r="DC17" s="42"/>
      <c r="DD17" s="30">
        <f>IF(DC17="x",'Gemensamma Tjänster'!$A21,0)</f>
        <v>0</v>
      </c>
      <c r="DE17" s="33">
        <f t="shared" si="30"/>
        <v>0</v>
      </c>
      <c r="DF17" s="15">
        <f t="shared" si="56"/>
        <v>0</v>
      </c>
      <c r="DG17" s="42" t="s">
        <v>37</v>
      </c>
      <c r="DH17" s="30">
        <f>IF(DG17="x",'Gemensamma Tjänster'!$A21,0)</f>
        <v>283754</v>
      </c>
      <c r="DI17" s="33">
        <f t="shared" si="31"/>
        <v>2.7016576947505935E-2</v>
      </c>
      <c r="DJ17" s="15">
        <f t="shared" si="57"/>
        <v>0</v>
      </c>
      <c r="DK17" s="42" t="s">
        <v>37</v>
      </c>
      <c r="DL17" s="30">
        <f>IF(DK17="x",'Gemensamma Tjänster'!$A21,0)</f>
        <v>283754</v>
      </c>
      <c r="DM17" s="33">
        <f t="shared" si="32"/>
        <v>2.7016576947505935E-2</v>
      </c>
      <c r="DN17" s="15">
        <f t="shared" si="58"/>
        <v>0</v>
      </c>
      <c r="DO17" s="42" t="s">
        <v>37</v>
      </c>
      <c r="DP17" s="30">
        <f>IF(DO17="x",'Gemensamma Tjänster'!$A21,0)</f>
        <v>283754</v>
      </c>
      <c r="DQ17" s="33">
        <f t="shared" si="33"/>
        <v>2.7016576947505935E-2</v>
      </c>
      <c r="DR17" s="15">
        <f t="shared" si="59"/>
        <v>0</v>
      </c>
      <c r="DS17" s="42" t="s">
        <v>37</v>
      </c>
      <c r="DT17" s="30">
        <f>IF(DS17="x",'Gemensamma Tjänster'!$A21,0)</f>
        <v>283754</v>
      </c>
      <c r="DU17" s="33">
        <f t="shared" si="34"/>
        <v>2.7016576947505935E-2</v>
      </c>
      <c r="DV17" s="15">
        <f t="shared" si="60"/>
        <v>0</v>
      </c>
    </row>
    <row r="18" spans="1:126" x14ac:dyDescent="0.25">
      <c r="A18" s="19" t="s">
        <v>23</v>
      </c>
      <c r="B18" s="24">
        <f t="shared" si="35"/>
        <v>4274759.9808602901</v>
      </c>
      <c r="C18" s="248" t="s">
        <v>37</v>
      </c>
      <c r="D18" s="29">
        <f>IF(C18="x",'Gemensamma Tjänster'!$A22,0)</f>
        <v>307469</v>
      </c>
      <c r="E18" s="32">
        <f t="shared" si="0"/>
        <v>3.1146055387423058E-2</v>
      </c>
      <c r="F18" s="14">
        <f t="shared" si="36"/>
        <v>162666.47445000001</v>
      </c>
      <c r="G18" s="41" t="s">
        <v>37</v>
      </c>
      <c r="H18" s="29">
        <f>IF(G18="x",'Gemensamma Tjänster'!$A22,0)</f>
        <v>307469</v>
      </c>
      <c r="I18" s="32">
        <f t="shared" si="1"/>
        <v>2.9724076686762489E-2</v>
      </c>
      <c r="J18" s="14">
        <f t="shared" si="2"/>
        <v>46120.35</v>
      </c>
      <c r="K18" s="41" t="s">
        <v>37</v>
      </c>
      <c r="L18" s="29">
        <f>IF(K18="x",'Gemensamma Tjänster'!$A22,0)</f>
        <v>307469</v>
      </c>
      <c r="M18" s="32">
        <f t="shared" si="3"/>
        <v>2.9445737048435221E-2</v>
      </c>
      <c r="N18" s="14">
        <f t="shared" si="4"/>
        <v>46120.35</v>
      </c>
      <c r="O18" s="41"/>
      <c r="P18" s="29">
        <f>IF(O18="x",'Gemensamma Tjänster'!$A22,0)</f>
        <v>0</v>
      </c>
      <c r="Q18" s="32">
        <f t="shared" si="5"/>
        <v>0</v>
      </c>
      <c r="R18" s="14">
        <f t="shared" si="37"/>
        <v>0</v>
      </c>
      <c r="S18" s="41" t="s">
        <v>37</v>
      </c>
      <c r="T18" s="29">
        <f>IF(S18="x",'Gemensamma Tjänster'!$A22,0)</f>
        <v>307469</v>
      </c>
      <c r="U18" s="32">
        <f t="shared" si="6"/>
        <v>3.0062993944458126E-2</v>
      </c>
      <c r="V18" s="14">
        <f t="shared" si="7"/>
        <v>46120.35</v>
      </c>
      <c r="W18" s="41" t="s">
        <v>37</v>
      </c>
      <c r="X18" s="29">
        <f>IF(W18="x",'Gemensamma Tjänster'!$A22,0)</f>
        <v>307469</v>
      </c>
      <c r="Y18" s="32">
        <f t="shared" si="8"/>
        <v>3.8388969031773787E-2</v>
      </c>
      <c r="Z18" s="14">
        <f t="shared" si="38"/>
        <v>180428.15916060001</v>
      </c>
      <c r="AA18" s="41"/>
      <c r="AB18" s="29">
        <f>IF(AA18="x",'Gemensamma Tjänster'!$A22,0)</f>
        <v>0</v>
      </c>
      <c r="AC18" s="32">
        <f t="shared" si="9"/>
        <v>0</v>
      </c>
      <c r="AD18" s="14">
        <f t="shared" si="39"/>
        <v>0</v>
      </c>
      <c r="AE18" s="41" t="s">
        <v>37</v>
      </c>
      <c r="AF18" s="29">
        <f>IF(AE18="x",'Gemensamma Tjänster'!$A22,0)</f>
        <v>307469</v>
      </c>
      <c r="AG18" s="32">
        <f t="shared" si="10"/>
        <v>2.9274512068456136E-2</v>
      </c>
      <c r="AH18" s="251">
        <v>50000</v>
      </c>
      <c r="AI18" s="41" t="s">
        <v>37</v>
      </c>
      <c r="AJ18" s="29">
        <f>IF(AI18="x",'Gemensamma Tjänster'!$A22,0)</f>
        <v>307469</v>
      </c>
      <c r="AK18" s="32">
        <f t="shared" si="11"/>
        <v>2.9274512068456136E-2</v>
      </c>
      <c r="AL18" s="251">
        <v>1226340</v>
      </c>
      <c r="AM18" s="41" t="s">
        <v>37</v>
      </c>
      <c r="AN18" s="29">
        <f>IF(AM18="x",'Gemensamma Tjänster'!$A22,0)</f>
        <v>307469</v>
      </c>
      <c r="AO18" s="32">
        <f t="shared" si="12"/>
        <v>2.9274512068456136E-2</v>
      </c>
      <c r="AP18" s="251">
        <f t="shared" si="40"/>
        <v>1522274.6221933002</v>
      </c>
      <c r="AQ18" s="41" t="s">
        <v>37</v>
      </c>
      <c r="AR18" s="29">
        <f>IF(AQ18="x",'Gemensamma Tjänster'!$A22,0)</f>
        <v>307469</v>
      </c>
      <c r="AS18" s="32">
        <f t="shared" si="13"/>
        <v>2.9274512068456136E-2</v>
      </c>
      <c r="AT18" s="251">
        <f t="shared" si="41"/>
        <v>0</v>
      </c>
      <c r="AU18" s="41" t="s">
        <v>37</v>
      </c>
      <c r="AV18" s="29">
        <f>IF(AU18="x",'Gemensamma Tjänster'!$A22,0)</f>
        <v>307469</v>
      </c>
      <c r="AW18" s="32">
        <f t="shared" si="14"/>
        <v>3.0852272852701115E-2</v>
      </c>
      <c r="AX18" s="14">
        <f t="shared" si="15"/>
        <v>0</v>
      </c>
      <c r="AY18" s="41" t="s">
        <v>37</v>
      </c>
      <c r="AZ18" s="29">
        <f>IF(AY18="x",'Gemensamma Tjänster'!$A22,0)</f>
        <v>307469</v>
      </c>
      <c r="BA18" s="32">
        <f t="shared" si="16"/>
        <v>3.9506462495528576E-2</v>
      </c>
      <c r="BB18" s="14">
        <f t="shared" si="42"/>
        <v>229136.35274599999</v>
      </c>
      <c r="BC18" s="41"/>
      <c r="BD18" s="29">
        <f>IF(BC18="x",'Gemensamma Tjänster'!$A22,0)</f>
        <v>0</v>
      </c>
      <c r="BE18" s="32">
        <f t="shared" si="17"/>
        <v>0</v>
      </c>
      <c r="BF18" s="14">
        <f t="shared" si="43"/>
        <v>0</v>
      </c>
      <c r="BG18" s="41" t="s">
        <v>37</v>
      </c>
      <c r="BH18" s="29">
        <f>IF(BG18="x",'Gemensamma Tjänster'!$A22,0)</f>
        <v>307469</v>
      </c>
      <c r="BI18" s="32">
        <f t="shared" si="18"/>
        <v>3.1444737333268566E-2</v>
      </c>
      <c r="BJ18" s="14">
        <f t="shared" si="44"/>
        <v>220469.13985189999</v>
      </c>
      <c r="BK18" s="41" t="s">
        <v>37</v>
      </c>
      <c r="BL18" s="29">
        <f>IF(BK18="x",'Gemensamma Tjänster'!$A22,0)</f>
        <v>307469</v>
      </c>
      <c r="BM18" s="32">
        <f t="shared" si="19"/>
        <v>3.5094261275781614E-2</v>
      </c>
      <c r="BN18" s="14">
        <f t="shared" si="45"/>
        <v>40207.721129999998</v>
      </c>
      <c r="BO18" s="41" t="s">
        <v>37</v>
      </c>
      <c r="BP18" s="29">
        <f>IF(BO18="x",'Gemensamma Tjänster'!$A22,0)</f>
        <v>307469</v>
      </c>
      <c r="BQ18" s="32">
        <f t="shared" si="20"/>
        <v>2.9274512068456136E-2</v>
      </c>
      <c r="BR18" s="251">
        <f t="shared" si="46"/>
        <v>0</v>
      </c>
      <c r="BS18" s="41"/>
      <c r="BT18" s="29">
        <f>IF(BS18="x",'Gemensamma Tjänster'!$A22,0)</f>
        <v>0</v>
      </c>
      <c r="BU18" s="32">
        <f t="shared" si="21"/>
        <v>0</v>
      </c>
      <c r="BV18" s="14">
        <f t="shared" si="47"/>
        <v>0</v>
      </c>
      <c r="BW18" s="41" t="s">
        <v>37</v>
      </c>
      <c r="BX18" s="29">
        <f>IF(BW18="x",'Gemensamma Tjänster'!$A22,0)</f>
        <v>307469</v>
      </c>
      <c r="BY18" s="32">
        <f t="shared" si="22"/>
        <v>3.1444737333268566E-2</v>
      </c>
      <c r="BZ18" s="251">
        <f t="shared" si="48"/>
        <v>0</v>
      </c>
      <c r="CA18" s="41" t="s">
        <v>37</v>
      </c>
      <c r="CB18" s="29">
        <f>IF(CA18="x",'Gemensamma Tjänster'!$A22,0)</f>
        <v>307469</v>
      </c>
      <c r="CC18" s="32">
        <f t="shared" si="23"/>
        <v>2.9274512068456136E-2</v>
      </c>
      <c r="CD18" s="14">
        <f t="shared" si="49"/>
        <v>105166.76132849</v>
      </c>
      <c r="CE18" s="41"/>
      <c r="CF18" s="29">
        <f>IF(CE18="x",'Gemensamma Tjänster'!$A22,0)</f>
        <v>0</v>
      </c>
      <c r="CG18" s="32">
        <f t="shared" si="24"/>
        <v>0</v>
      </c>
      <c r="CH18" s="14">
        <f t="shared" si="50"/>
        <v>0</v>
      </c>
      <c r="CI18" s="41" t="s">
        <v>37</v>
      </c>
      <c r="CJ18" s="29">
        <f>IF(CI18="x",'Gemensamma Tjänster'!$A22,0)</f>
        <v>307469</v>
      </c>
      <c r="CK18" s="32">
        <f t="shared" si="25"/>
        <v>3.0062993944458126E-2</v>
      </c>
      <c r="CL18" s="14">
        <f t="shared" si="51"/>
        <v>399709.7</v>
      </c>
      <c r="CM18" s="41"/>
      <c r="CN18" s="29">
        <f>IF(CM18="x",'Gemensamma Tjänster'!$A22,0)</f>
        <v>0</v>
      </c>
      <c r="CO18" s="32">
        <f t="shared" si="26"/>
        <v>0</v>
      </c>
      <c r="CP18" s="14">
        <f t="shared" si="52"/>
        <v>0</v>
      </c>
      <c r="CQ18" s="41" t="s">
        <v>37</v>
      </c>
      <c r="CR18" s="29">
        <f>IF(CQ18="x",'Gemensamma Tjänster'!$A22,0)</f>
        <v>307469</v>
      </c>
      <c r="CS18" s="32">
        <f t="shared" si="27"/>
        <v>2.9274512068456136E-2</v>
      </c>
      <c r="CT18" s="14">
        <f t="shared" si="53"/>
        <v>0</v>
      </c>
      <c r="CU18" s="41" t="s">
        <v>37</v>
      </c>
      <c r="CV18" s="29">
        <f>IF(CU18="x",'Gemensamma Tjänster'!$A22,0)</f>
        <v>307469</v>
      </c>
      <c r="CW18" s="32">
        <f t="shared" si="28"/>
        <v>2.9274512068456136E-2</v>
      </c>
      <c r="CX18" s="14">
        <f t="shared" si="54"/>
        <v>0</v>
      </c>
      <c r="CY18" s="41" t="s">
        <v>37</v>
      </c>
      <c r="CZ18" s="29">
        <f>IF(CY18="x",'Gemensamma Tjänster'!$A22,0)</f>
        <v>307469</v>
      </c>
      <c r="DA18" s="32">
        <f t="shared" si="29"/>
        <v>4.3419833892152336E-2</v>
      </c>
      <c r="DB18" s="14">
        <f t="shared" si="55"/>
        <v>0</v>
      </c>
      <c r="DC18" s="41"/>
      <c r="DD18" s="29">
        <f>IF(DC18="x",'Gemensamma Tjänster'!$A22,0)</f>
        <v>0</v>
      </c>
      <c r="DE18" s="32">
        <f t="shared" si="30"/>
        <v>0</v>
      </c>
      <c r="DF18" s="14">
        <f t="shared" si="56"/>
        <v>0</v>
      </c>
      <c r="DG18" s="41" t="s">
        <v>37</v>
      </c>
      <c r="DH18" s="29">
        <f>IF(DG18="x",'Gemensamma Tjänster'!$A22,0)</f>
        <v>307469</v>
      </c>
      <c r="DI18" s="32">
        <f t="shared" si="31"/>
        <v>2.9274512068456136E-2</v>
      </c>
      <c r="DJ18" s="14">
        <f t="shared" si="57"/>
        <v>0</v>
      </c>
      <c r="DK18" s="41" t="s">
        <v>37</v>
      </c>
      <c r="DL18" s="29">
        <f>IF(DK18="x",'Gemensamma Tjänster'!$A22,0)</f>
        <v>307469</v>
      </c>
      <c r="DM18" s="32">
        <f t="shared" si="32"/>
        <v>2.9274512068456136E-2</v>
      </c>
      <c r="DN18" s="14">
        <f t="shared" si="58"/>
        <v>0</v>
      </c>
      <c r="DO18" s="41" t="s">
        <v>37</v>
      </c>
      <c r="DP18" s="29">
        <f>IF(DO18="x",'Gemensamma Tjänster'!$A22,0)</f>
        <v>307469</v>
      </c>
      <c r="DQ18" s="32">
        <f t="shared" si="33"/>
        <v>2.9274512068456136E-2</v>
      </c>
      <c r="DR18" s="14">
        <f t="shared" si="59"/>
        <v>0</v>
      </c>
      <c r="DS18" s="41" t="s">
        <v>37</v>
      </c>
      <c r="DT18" s="29">
        <f>IF(DS18="x",'Gemensamma Tjänster'!$A22,0)</f>
        <v>307469</v>
      </c>
      <c r="DU18" s="32">
        <f t="shared" si="34"/>
        <v>2.9274512068456136E-2</v>
      </c>
      <c r="DV18" s="14">
        <f t="shared" si="60"/>
        <v>0</v>
      </c>
    </row>
    <row r="19" spans="1:126" x14ac:dyDescent="0.25">
      <c r="A19" s="20" t="s">
        <v>126</v>
      </c>
      <c r="B19" s="25">
        <f t="shared" si="35"/>
        <v>3624761.6078332504</v>
      </c>
      <c r="C19" s="247" t="s">
        <v>37</v>
      </c>
      <c r="D19" s="30">
        <f>IF(C19="x",'Gemensamma Tjänster'!$A23,0)</f>
        <v>280325</v>
      </c>
      <c r="E19" s="33">
        <f t="shared" si="0"/>
        <v>2.8396417123285174E-2</v>
      </c>
      <c r="F19" s="15">
        <f t="shared" si="36"/>
        <v>148305.94125</v>
      </c>
      <c r="G19" s="42" t="s">
        <v>37</v>
      </c>
      <c r="H19" s="30">
        <f>IF(G19="x",'Gemensamma Tjänster'!$A23,0)</f>
        <v>280325</v>
      </c>
      <c r="I19" s="33">
        <f t="shared" si="1"/>
        <v>2.7099973646828444E-2</v>
      </c>
      <c r="J19" s="15">
        <f t="shared" si="2"/>
        <v>42048.75</v>
      </c>
      <c r="K19" s="42" t="s">
        <v>37</v>
      </c>
      <c r="L19" s="30">
        <f>IF(K19="x",'Gemensamma Tjänster'!$A23,0)</f>
        <v>280325</v>
      </c>
      <c r="M19" s="33">
        <f t="shared" si="3"/>
        <v>2.6846206408134163E-2</v>
      </c>
      <c r="N19" s="15">
        <f t="shared" si="4"/>
        <v>42048.75</v>
      </c>
      <c r="O19" s="42"/>
      <c r="P19" s="30">
        <f>IF(O19="x",'Gemensamma Tjänster'!$A23,0)</f>
        <v>0</v>
      </c>
      <c r="Q19" s="33">
        <f t="shared" si="5"/>
        <v>0</v>
      </c>
      <c r="R19" s="15">
        <f t="shared" si="37"/>
        <v>0</v>
      </c>
      <c r="S19" s="42" t="s">
        <v>37</v>
      </c>
      <c r="T19" s="30">
        <f>IF(S19="x",'Gemensamma Tjänster'!$A23,0)</f>
        <v>280325</v>
      </c>
      <c r="U19" s="33">
        <f t="shared" si="6"/>
        <v>2.74089705872144E-2</v>
      </c>
      <c r="V19" s="15">
        <f t="shared" si="7"/>
        <v>42048.75</v>
      </c>
      <c r="W19" s="42" t="s">
        <v>37</v>
      </c>
      <c r="X19" s="30">
        <f>IF(W19="x",'Gemensamma Tjänster'!$A23,0)</f>
        <v>280325</v>
      </c>
      <c r="Y19" s="33">
        <f t="shared" si="8"/>
        <v>3.4999911353118487E-2</v>
      </c>
      <c r="Z19" s="15">
        <f t="shared" si="38"/>
        <v>164499.58765500001</v>
      </c>
      <c r="AA19" s="42" t="s">
        <v>37</v>
      </c>
      <c r="AB19" s="30">
        <f>IF(AA19="x",'Gemensamma Tjänster'!$A23,0)</f>
        <v>280325</v>
      </c>
      <c r="AC19" s="33">
        <f t="shared" si="9"/>
        <v>5.9805575609864332E-2</v>
      </c>
      <c r="AD19" s="15">
        <f t="shared" si="39"/>
        <v>103204.45199999999</v>
      </c>
      <c r="AE19" s="42" t="s">
        <v>37</v>
      </c>
      <c r="AF19" s="30">
        <f>IF(AE19="x",'Gemensamma Tjänster'!$A23,0)</f>
        <v>280325</v>
      </c>
      <c r="AG19" s="33">
        <f t="shared" si="10"/>
        <v>2.6690097523945393E-2</v>
      </c>
      <c r="AH19" s="98">
        <v>50000</v>
      </c>
      <c r="AI19" s="42" t="s">
        <v>37</v>
      </c>
      <c r="AJ19" s="30">
        <f>IF(AI19="x",'Gemensamma Tjänster'!$A23,0)</f>
        <v>280325</v>
      </c>
      <c r="AK19" s="33">
        <f t="shared" si="11"/>
        <v>2.6690097523945393E-2</v>
      </c>
      <c r="AL19" s="98">
        <v>774502</v>
      </c>
      <c r="AM19" s="42" t="s">
        <v>37</v>
      </c>
      <c r="AN19" s="30">
        <f>IF(AM19="x",'Gemensamma Tjänster'!$A23,0)</f>
        <v>280325</v>
      </c>
      <c r="AO19" s="33">
        <f t="shared" si="12"/>
        <v>2.6690097523945393E-2</v>
      </c>
      <c r="AP19" s="98">
        <f t="shared" si="40"/>
        <v>1387885.0663525001</v>
      </c>
      <c r="AQ19" s="42" t="s">
        <v>37</v>
      </c>
      <c r="AR19" s="30">
        <f>IF(AQ19="x",'Gemensamma Tjänster'!$A23,0)</f>
        <v>280325</v>
      </c>
      <c r="AS19" s="33">
        <f t="shared" si="13"/>
        <v>2.6690097523945393E-2</v>
      </c>
      <c r="AT19" s="98">
        <f t="shared" si="41"/>
        <v>0</v>
      </c>
      <c r="AU19" s="42" t="s">
        <v>37</v>
      </c>
      <c r="AV19" s="30">
        <f>IF(AU19="x",'Gemensamma Tjänster'!$A23,0)</f>
        <v>280325</v>
      </c>
      <c r="AW19" s="33">
        <f t="shared" si="14"/>
        <v>2.8128570319067743E-2</v>
      </c>
      <c r="AX19" s="15">
        <f t="shared" si="15"/>
        <v>0</v>
      </c>
      <c r="AY19" s="42" t="s">
        <v>37</v>
      </c>
      <c r="AZ19" s="30">
        <f>IF(AY19="x",'Gemensamma Tjänster'!$A23,0)</f>
        <v>280325</v>
      </c>
      <c r="BA19" s="33">
        <f t="shared" si="16"/>
        <v>3.6018750179884956E-2</v>
      </c>
      <c r="BB19" s="15">
        <f>AZ19*BB$3</f>
        <v>208907.72104999999</v>
      </c>
      <c r="BC19" s="42"/>
      <c r="BD19" s="30">
        <f>IF(BC19="x",'Gemensamma Tjänster'!$A23,0)</f>
        <v>0</v>
      </c>
      <c r="BE19" s="33">
        <f t="shared" si="17"/>
        <v>0</v>
      </c>
      <c r="BF19" s="15">
        <f t="shared" si="43"/>
        <v>0</v>
      </c>
      <c r="BG19" s="42" t="s">
        <v>37</v>
      </c>
      <c r="BH19" s="30">
        <f>IF(BG19="x",'Gemensamma Tjänster'!$A23,0)</f>
        <v>280325</v>
      </c>
      <c r="BI19" s="33">
        <f t="shared" si="18"/>
        <v>2.8668730808466901E-2</v>
      </c>
      <c r="BJ19" s="15">
        <f t="shared" si="44"/>
        <v>201005.66765749999</v>
      </c>
      <c r="BK19" s="42"/>
      <c r="BL19" s="30">
        <f>IF(BK19="x",'Gemensamma Tjänster'!$A23,0)</f>
        <v>0</v>
      </c>
      <c r="BM19" s="33">
        <f t="shared" si="19"/>
        <v>0</v>
      </c>
      <c r="BN19" s="15">
        <f t="shared" si="45"/>
        <v>0</v>
      </c>
      <c r="BO19" s="42" t="s">
        <v>37</v>
      </c>
      <c r="BP19" s="30">
        <f>IF(BO19="x",'Gemensamma Tjänster'!$A23,0)</f>
        <v>280325</v>
      </c>
      <c r="BQ19" s="33">
        <f t="shared" si="20"/>
        <v>2.6690097523945393E-2</v>
      </c>
      <c r="BR19" s="98">
        <f t="shared" si="46"/>
        <v>0</v>
      </c>
      <c r="BS19" s="42"/>
      <c r="BT19" s="30">
        <f>IF(BS19="x",'Gemensamma Tjänster'!$A23,0)</f>
        <v>0</v>
      </c>
      <c r="BU19" s="33">
        <f t="shared" si="21"/>
        <v>0</v>
      </c>
      <c r="BV19" s="15">
        <f t="shared" si="47"/>
        <v>0</v>
      </c>
      <c r="BW19" s="42" t="s">
        <v>37</v>
      </c>
      <c r="BX19" s="30">
        <f>IF(BW19="x",'Gemensamma Tjänster'!$A23,0)</f>
        <v>280325</v>
      </c>
      <c r="BY19" s="33">
        <f t="shared" si="22"/>
        <v>2.8668730808466901E-2</v>
      </c>
      <c r="BZ19" s="98">
        <f t="shared" si="48"/>
        <v>0</v>
      </c>
      <c r="CA19" s="42" t="s">
        <v>37</v>
      </c>
      <c r="CB19" s="30">
        <f>IF(CA19="x",'Gemensamma Tjänster'!$A23,0)</f>
        <v>280325</v>
      </c>
      <c r="CC19" s="33">
        <f t="shared" si="23"/>
        <v>2.6690097523945393E-2</v>
      </c>
      <c r="CD19" s="15">
        <f t="shared" si="49"/>
        <v>95882.421868250007</v>
      </c>
      <c r="CE19" s="42"/>
      <c r="CF19" s="30">
        <f>IF(CE19="x",'Gemensamma Tjänster'!$A23,0)</f>
        <v>0</v>
      </c>
      <c r="CG19" s="33">
        <f t="shared" si="24"/>
        <v>0</v>
      </c>
      <c r="CH19" s="15">
        <f t="shared" si="50"/>
        <v>0</v>
      </c>
      <c r="CI19" s="42" t="s">
        <v>37</v>
      </c>
      <c r="CJ19" s="30">
        <f>IF(CI19="x",'Gemensamma Tjänster'!$A23,0)</f>
        <v>280325</v>
      </c>
      <c r="CK19" s="33">
        <f t="shared" si="25"/>
        <v>2.74089705872144E-2</v>
      </c>
      <c r="CL19" s="15">
        <f t="shared" si="51"/>
        <v>364422.5</v>
      </c>
      <c r="CM19" s="42"/>
      <c r="CN19" s="30">
        <f>IF(CM19="x",'Gemensamma Tjänster'!$A23,0)</f>
        <v>0</v>
      </c>
      <c r="CO19" s="33">
        <f t="shared" si="26"/>
        <v>0</v>
      </c>
      <c r="CP19" s="15">
        <f t="shared" si="52"/>
        <v>0</v>
      </c>
      <c r="CQ19" s="42" t="s">
        <v>37</v>
      </c>
      <c r="CR19" s="30">
        <f>IF(CQ19="x",'Gemensamma Tjänster'!$A23,0)</f>
        <v>280325</v>
      </c>
      <c r="CS19" s="33">
        <f t="shared" si="27"/>
        <v>2.6690097523945393E-2</v>
      </c>
      <c r="CT19" s="15">
        <f t="shared" si="53"/>
        <v>0</v>
      </c>
      <c r="CU19" s="42" t="s">
        <v>37</v>
      </c>
      <c r="CV19" s="30">
        <f>IF(CU19="x",'Gemensamma Tjänster'!$A23,0)</f>
        <v>280325</v>
      </c>
      <c r="CW19" s="33">
        <f t="shared" si="28"/>
        <v>2.6690097523945393E-2</v>
      </c>
      <c r="CX19" s="15">
        <f t="shared" si="54"/>
        <v>0</v>
      </c>
      <c r="CY19" s="42" t="s">
        <v>37</v>
      </c>
      <c r="CZ19" s="30">
        <f>IF(CY19="x",'Gemensamma Tjänster'!$A23,0)</f>
        <v>280325</v>
      </c>
      <c r="DA19" s="33">
        <f t="shared" si="29"/>
        <v>3.9586641046146454E-2</v>
      </c>
      <c r="DB19" s="15">
        <f t="shared" si="55"/>
        <v>0</v>
      </c>
      <c r="DC19" s="42"/>
      <c r="DD19" s="30">
        <f>IF(DC19="x",'Gemensamma Tjänster'!$A23,0)</f>
        <v>0</v>
      </c>
      <c r="DE19" s="33">
        <f t="shared" si="30"/>
        <v>0</v>
      </c>
      <c r="DF19" s="15">
        <f t="shared" si="56"/>
        <v>0</v>
      </c>
      <c r="DG19" s="42" t="s">
        <v>37</v>
      </c>
      <c r="DH19" s="30">
        <f>IF(DG19="x",'Gemensamma Tjänster'!$A23,0)</f>
        <v>280325</v>
      </c>
      <c r="DI19" s="33">
        <f t="shared" si="31"/>
        <v>2.6690097523945393E-2</v>
      </c>
      <c r="DJ19" s="15">
        <f t="shared" si="57"/>
        <v>0</v>
      </c>
      <c r="DK19" s="42" t="s">
        <v>37</v>
      </c>
      <c r="DL19" s="30">
        <f>IF(DK19="x",'Gemensamma Tjänster'!$A23,0)</f>
        <v>280325</v>
      </c>
      <c r="DM19" s="33">
        <f t="shared" si="32"/>
        <v>2.6690097523945393E-2</v>
      </c>
      <c r="DN19" s="15">
        <f t="shared" si="58"/>
        <v>0</v>
      </c>
      <c r="DO19" s="42" t="s">
        <v>37</v>
      </c>
      <c r="DP19" s="30">
        <f>IF(DO19="x",'Gemensamma Tjänster'!$A23,0)</f>
        <v>280325</v>
      </c>
      <c r="DQ19" s="33">
        <f t="shared" si="33"/>
        <v>2.6690097523945393E-2</v>
      </c>
      <c r="DR19" s="15">
        <f t="shared" si="59"/>
        <v>0</v>
      </c>
      <c r="DS19" s="42" t="s">
        <v>37</v>
      </c>
      <c r="DT19" s="30">
        <f>IF(DS19="x",'Gemensamma Tjänster'!$A23,0)</f>
        <v>280325</v>
      </c>
      <c r="DU19" s="33">
        <f t="shared" si="34"/>
        <v>2.6690097523945393E-2</v>
      </c>
      <c r="DV19" s="15">
        <f t="shared" si="60"/>
        <v>0</v>
      </c>
    </row>
    <row r="20" spans="1:126" x14ac:dyDescent="0.25">
      <c r="A20" s="19" t="s">
        <v>127</v>
      </c>
      <c r="B20" s="24">
        <f t="shared" si="35"/>
        <v>4304042.0694079399</v>
      </c>
      <c r="C20" s="248"/>
      <c r="D20" s="29">
        <f>IF(C20="x",'Gemensamma Tjänster'!$A24,0)</f>
        <v>0</v>
      </c>
      <c r="E20" s="32">
        <f t="shared" si="0"/>
        <v>0</v>
      </c>
      <c r="F20" s="14">
        <f t="shared" si="36"/>
        <v>0</v>
      </c>
      <c r="G20" s="41" t="s">
        <v>37</v>
      </c>
      <c r="H20" s="29">
        <f>IF(G20="x",'Gemensamma Tjänster'!$A24,0)</f>
        <v>288654</v>
      </c>
      <c r="I20" s="32">
        <f t="shared" si="1"/>
        <v>2.7905166478379088E-2</v>
      </c>
      <c r="J20" s="14">
        <f t="shared" si="2"/>
        <v>43298.1</v>
      </c>
      <c r="K20" s="41" t="s">
        <v>37</v>
      </c>
      <c r="L20" s="29">
        <f>IF(K20="x",'Gemensamma Tjänster'!$A24,0)</f>
        <v>288654</v>
      </c>
      <c r="M20" s="32">
        <f t="shared" si="3"/>
        <v>2.7643859322334999E-2</v>
      </c>
      <c r="N20" s="14">
        <f t="shared" si="4"/>
        <v>43298.1</v>
      </c>
      <c r="O20" s="41"/>
      <c r="P20" s="29">
        <f>IF(O20="x",'Gemensamma Tjänster'!$A24,0)</f>
        <v>0</v>
      </c>
      <c r="Q20" s="32">
        <f t="shared" si="5"/>
        <v>0</v>
      </c>
      <c r="R20" s="14">
        <f t="shared" si="37"/>
        <v>0</v>
      </c>
      <c r="S20" s="41" t="s">
        <v>37</v>
      </c>
      <c r="T20" s="29">
        <f>IF(S20="x",'Gemensamma Tjänster'!$A24,0)</f>
        <v>288654</v>
      </c>
      <c r="U20" s="32">
        <f t="shared" si="6"/>
        <v>2.8223344317780383E-2</v>
      </c>
      <c r="V20" s="14">
        <f t="shared" si="7"/>
        <v>43298.1</v>
      </c>
      <c r="W20" s="41" t="s">
        <v>37</v>
      </c>
      <c r="X20" s="29">
        <f>IF(W20="x",'Gemensamma Tjänster'!$A24,0)</f>
        <v>288654</v>
      </c>
      <c r="Y20" s="32">
        <f t="shared" si="8"/>
        <v>3.6039826671624232E-2</v>
      </c>
      <c r="Z20" s="14">
        <f t="shared" si="38"/>
        <v>169387.18977960001</v>
      </c>
      <c r="AA20" s="41"/>
      <c r="AB20" s="29">
        <f>IF(AA20="x",'Gemensamma Tjänster'!$A24,0)</f>
        <v>0</v>
      </c>
      <c r="AC20" s="32">
        <f t="shared" si="9"/>
        <v>0</v>
      </c>
      <c r="AD20" s="14">
        <f t="shared" si="39"/>
        <v>0</v>
      </c>
      <c r="AE20" s="41" t="s">
        <v>37</v>
      </c>
      <c r="AF20" s="29">
        <f>IF(AE20="x",'Gemensamma Tjänster'!$A24,0)</f>
        <v>288654</v>
      </c>
      <c r="AG20" s="32">
        <f t="shared" si="10"/>
        <v>2.7483112140112134E-2</v>
      </c>
      <c r="AH20" s="251">
        <v>50000</v>
      </c>
      <c r="AI20" s="41" t="s">
        <v>37</v>
      </c>
      <c r="AJ20" s="29">
        <f>IF(AI20="x",'Gemensamma Tjänster'!$A24,0)</f>
        <v>288654</v>
      </c>
      <c r="AK20" s="32">
        <f t="shared" si="11"/>
        <v>2.7483112140112134E-2</v>
      </c>
      <c r="AL20" s="251">
        <v>1067370</v>
      </c>
      <c r="AM20" s="41" t="s">
        <v>37</v>
      </c>
      <c r="AN20" s="29">
        <f>IF(AM20="x",'Gemensamma Tjänster'!$A24,0)</f>
        <v>288654</v>
      </c>
      <c r="AO20" s="32">
        <f t="shared" si="12"/>
        <v>2.7483112140112134E-2</v>
      </c>
      <c r="AP20" s="251">
        <f t="shared" si="40"/>
        <v>1429121.8262478001</v>
      </c>
      <c r="AQ20" s="41" t="s">
        <v>37</v>
      </c>
      <c r="AR20" s="29">
        <f>IF(AQ20="x",'Gemensamma Tjänster'!$A24,0)</f>
        <v>288654</v>
      </c>
      <c r="AS20" s="32">
        <f t="shared" si="13"/>
        <v>2.7483112140112134E-2</v>
      </c>
      <c r="AT20" s="251">
        <f t="shared" si="41"/>
        <v>0</v>
      </c>
      <c r="AU20" s="41" t="s">
        <v>37</v>
      </c>
      <c r="AV20" s="29">
        <f>IF(AU20="x",'Gemensamma Tjänster'!$A24,0)</f>
        <v>288654</v>
      </c>
      <c r="AW20" s="32">
        <f t="shared" si="14"/>
        <v>2.8964324754767432E-2</v>
      </c>
      <c r="AX20" s="14">
        <f t="shared" si="15"/>
        <v>0</v>
      </c>
      <c r="AY20" s="41" t="s">
        <v>37</v>
      </c>
      <c r="AZ20" s="29">
        <f>IF(AY20="x",'Gemensamma Tjänster'!$A24,0)</f>
        <v>288654</v>
      </c>
      <c r="BA20" s="32">
        <f t="shared" si="16"/>
        <v>3.7088937178005932E-2</v>
      </c>
      <c r="BB20" s="14">
        <f t="shared" si="42"/>
        <v>215114.77503599998</v>
      </c>
      <c r="BC20" s="41" t="s">
        <v>37</v>
      </c>
      <c r="BD20" s="29">
        <f>IF(BC20="x",'Gemensamma Tjänster'!$A24,0)</f>
        <v>288654</v>
      </c>
      <c r="BE20" s="32">
        <f t="shared" si="17"/>
        <v>6.9030102829872153E-2</v>
      </c>
      <c r="BF20" s="14">
        <f t="shared" si="43"/>
        <v>339584.45814479998</v>
      </c>
      <c r="BG20" s="41" t="s">
        <v>37</v>
      </c>
      <c r="BH20" s="29">
        <f>IF(BG20="x",'Gemensamma Tjänster'!$A24,0)</f>
        <v>288654</v>
      </c>
      <c r="BI20" s="32">
        <f t="shared" si="18"/>
        <v>2.9520534461026326E-2</v>
      </c>
      <c r="BJ20" s="14">
        <f t="shared" si="44"/>
        <v>206977.9362954</v>
      </c>
      <c r="BK20" s="41" t="s">
        <v>37</v>
      </c>
      <c r="BL20" s="29">
        <f>IF(BK20="x",'Gemensamma Tjänster'!$A24,0)</f>
        <v>288654</v>
      </c>
      <c r="BM20" s="32">
        <f t="shared" si="19"/>
        <v>3.2946732497583391E-2</v>
      </c>
      <c r="BN20" s="14">
        <f t="shared" si="45"/>
        <v>37747.283579999996</v>
      </c>
      <c r="BO20" s="41" t="s">
        <v>37</v>
      </c>
      <c r="BP20" s="29">
        <f>IF(BO20="x",'Gemensamma Tjänster'!$A24,0)</f>
        <v>288654</v>
      </c>
      <c r="BQ20" s="32">
        <f t="shared" si="20"/>
        <v>2.7483112140112134E-2</v>
      </c>
      <c r="BR20" s="251">
        <f t="shared" si="46"/>
        <v>0</v>
      </c>
      <c r="BS20" s="41"/>
      <c r="BT20" s="29">
        <f>IF(BS20="x",'Gemensamma Tjänster'!$A24,0)</f>
        <v>0</v>
      </c>
      <c r="BU20" s="32">
        <f t="shared" si="21"/>
        <v>0</v>
      </c>
      <c r="BV20" s="14">
        <f t="shared" si="47"/>
        <v>0</v>
      </c>
      <c r="BW20" s="41" t="s">
        <v>37</v>
      </c>
      <c r="BX20" s="29">
        <f>IF(BW20="x",'Gemensamma Tjänster'!$A24,0)</f>
        <v>288654</v>
      </c>
      <c r="BY20" s="32">
        <f t="shared" si="22"/>
        <v>2.9520534461026326E-2</v>
      </c>
      <c r="BZ20" s="251">
        <f t="shared" si="48"/>
        <v>0</v>
      </c>
      <c r="CA20" s="41" t="s">
        <v>37</v>
      </c>
      <c r="CB20" s="29">
        <f>IF(CA20="x",'Gemensamma Tjänster'!$A24,0)</f>
        <v>288654</v>
      </c>
      <c r="CC20" s="32">
        <f t="shared" si="23"/>
        <v>2.7483112140112134E-2</v>
      </c>
      <c r="CD20" s="14">
        <f t="shared" si="49"/>
        <v>98731.274777340004</v>
      </c>
      <c r="CE20" s="41" t="s">
        <v>37</v>
      </c>
      <c r="CF20" s="29">
        <f>IF(CE20="x",'Gemensamma Tjänster'!$A24,0)</f>
        <v>288654</v>
      </c>
      <c r="CG20" s="32">
        <f t="shared" si="24"/>
        <v>0.11125281693316483</v>
      </c>
      <c r="CH20" s="14">
        <f t="shared" si="50"/>
        <v>184862.82554700001</v>
      </c>
      <c r="CI20" s="41" t="s">
        <v>37</v>
      </c>
      <c r="CJ20" s="29">
        <f>IF(CI20="x",'Gemensamma Tjänster'!$A24,0)</f>
        <v>288654</v>
      </c>
      <c r="CK20" s="32">
        <f t="shared" si="25"/>
        <v>2.8223344317780383E-2</v>
      </c>
      <c r="CL20" s="14">
        <f t="shared" si="51"/>
        <v>375250.2</v>
      </c>
      <c r="CM20" s="41"/>
      <c r="CN20" s="29">
        <f>IF(CM20="x",'Gemensamma Tjänster'!$A24,0)</f>
        <v>0</v>
      </c>
      <c r="CO20" s="32">
        <f t="shared" si="26"/>
        <v>0</v>
      </c>
      <c r="CP20" s="14">
        <f t="shared" si="52"/>
        <v>0</v>
      </c>
      <c r="CQ20" s="41" t="s">
        <v>37</v>
      </c>
      <c r="CR20" s="29">
        <f>IF(CQ20="x",'Gemensamma Tjänster'!$A24,0)</f>
        <v>288654</v>
      </c>
      <c r="CS20" s="32">
        <f t="shared" si="27"/>
        <v>2.7483112140112134E-2</v>
      </c>
      <c r="CT20" s="14">
        <f t="shared" si="53"/>
        <v>0</v>
      </c>
      <c r="CU20" s="41" t="s">
        <v>37</v>
      </c>
      <c r="CV20" s="29">
        <f>IF(CU20="x",'Gemensamma Tjänster'!$A24,0)</f>
        <v>288654</v>
      </c>
      <c r="CW20" s="32">
        <f t="shared" si="28"/>
        <v>2.7483112140112134E-2</v>
      </c>
      <c r="CX20" s="14">
        <f t="shared" si="54"/>
        <v>0</v>
      </c>
      <c r="CY20" s="41" t="s">
        <v>37</v>
      </c>
      <c r="CZ20" s="29">
        <f>IF(CY20="x",'Gemensamma Tjänster'!$A24,0)</f>
        <v>288654</v>
      </c>
      <c r="DA20" s="32">
        <f t="shared" si="29"/>
        <v>4.07628370089516E-2</v>
      </c>
      <c r="DB20" s="14">
        <f t="shared" si="55"/>
        <v>0</v>
      </c>
      <c r="DC20" s="41"/>
      <c r="DD20" s="29">
        <f>IF(DC20="x",'Gemensamma Tjänster'!$A24,0)</f>
        <v>0</v>
      </c>
      <c r="DE20" s="32">
        <f t="shared" si="30"/>
        <v>0</v>
      </c>
      <c r="DF20" s="14">
        <f t="shared" si="56"/>
        <v>0</v>
      </c>
      <c r="DG20" s="41" t="s">
        <v>37</v>
      </c>
      <c r="DH20" s="29">
        <f>IF(DG20="x",'Gemensamma Tjänster'!$A24,0)</f>
        <v>288654</v>
      </c>
      <c r="DI20" s="32">
        <f t="shared" si="31"/>
        <v>2.7483112140112134E-2</v>
      </c>
      <c r="DJ20" s="14">
        <f t="shared" si="57"/>
        <v>0</v>
      </c>
      <c r="DK20" s="41" t="s">
        <v>37</v>
      </c>
      <c r="DL20" s="29">
        <f>IF(DK20="x",'Gemensamma Tjänster'!$A24,0)</f>
        <v>288654</v>
      </c>
      <c r="DM20" s="32">
        <f t="shared" si="32"/>
        <v>2.7483112140112134E-2</v>
      </c>
      <c r="DN20" s="14">
        <f t="shared" si="58"/>
        <v>0</v>
      </c>
      <c r="DO20" s="41" t="s">
        <v>37</v>
      </c>
      <c r="DP20" s="29">
        <f>IF(DO20="x",'Gemensamma Tjänster'!$A24,0)</f>
        <v>288654</v>
      </c>
      <c r="DQ20" s="32">
        <f t="shared" si="33"/>
        <v>2.7483112140112134E-2</v>
      </c>
      <c r="DR20" s="14">
        <f t="shared" si="59"/>
        <v>0</v>
      </c>
      <c r="DS20" s="41" t="s">
        <v>37</v>
      </c>
      <c r="DT20" s="29">
        <f>IF(DS20="x",'Gemensamma Tjänster'!$A24,0)</f>
        <v>288654</v>
      </c>
      <c r="DU20" s="32">
        <f t="shared" si="34"/>
        <v>2.7483112140112134E-2</v>
      </c>
      <c r="DV20" s="14">
        <f t="shared" si="60"/>
        <v>0</v>
      </c>
    </row>
    <row r="21" spans="1:126" x14ac:dyDescent="0.25">
      <c r="A21" s="20" t="s">
        <v>26</v>
      </c>
      <c r="B21" s="25">
        <f t="shared" si="35"/>
        <v>4199560.8785286807</v>
      </c>
      <c r="C21" s="247" t="s">
        <v>37</v>
      </c>
      <c r="D21" s="30">
        <f>IF(C21="x",'Gemensamma Tjänster'!$A25,0)</f>
        <v>287628</v>
      </c>
      <c r="E21" s="33">
        <f t="shared" si="0"/>
        <v>2.9136197857259495E-2</v>
      </c>
      <c r="F21" s="15">
        <f t="shared" si="36"/>
        <v>152169.59340000001</v>
      </c>
      <c r="G21" s="42" t="s">
        <v>37</v>
      </c>
      <c r="H21" s="30">
        <f>IF(G21="x",'Gemensamma Tjänster'!$A25,0)</f>
        <v>287628</v>
      </c>
      <c r="I21" s="33">
        <f t="shared" si="1"/>
        <v>2.7805979559760892E-2</v>
      </c>
      <c r="J21" s="15">
        <f t="shared" si="2"/>
        <v>43144.2</v>
      </c>
      <c r="K21" s="42" t="s">
        <v>37</v>
      </c>
      <c r="L21" s="30">
        <f>IF(K21="x",'Gemensamma Tjänster'!$A25,0)</f>
        <v>287628</v>
      </c>
      <c r="M21" s="33">
        <f t="shared" si="3"/>
        <v>2.7545601201315661E-2</v>
      </c>
      <c r="N21" s="15">
        <f t="shared" si="4"/>
        <v>43144.2</v>
      </c>
      <c r="O21" s="42"/>
      <c r="P21" s="30">
        <f>IF(O21="x",'Gemensamma Tjänster'!$A25,0)</f>
        <v>0</v>
      </c>
      <c r="Q21" s="33">
        <f t="shared" si="5"/>
        <v>0</v>
      </c>
      <c r="R21" s="15">
        <f t="shared" si="37"/>
        <v>0</v>
      </c>
      <c r="S21" s="42" t="s">
        <v>37</v>
      </c>
      <c r="T21" s="30">
        <f>IF(S21="x",'Gemensamma Tjänster'!$A25,0)</f>
        <v>287628</v>
      </c>
      <c r="U21" s="33">
        <f t="shared" si="6"/>
        <v>2.8123026458786421E-2</v>
      </c>
      <c r="V21" s="15">
        <f t="shared" si="7"/>
        <v>43144.2</v>
      </c>
      <c r="W21" s="42" t="s">
        <v>37</v>
      </c>
      <c r="X21" s="30">
        <f>IF(W21="x",'Gemensamma Tjänster'!$A25,0)</f>
        <v>287628</v>
      </c>
      <c r="Y21" s="33">
        <f t="shared" si="8"/>
        <v>3.5911725685096811E-2</v>
      </c>
      <c r="Z21" s="15">
        <f t="shared" si="38"/>
        <v>168785.1151272</v>
      </c>
      <c r="AA21" s="42"/>
      <c r="AB21" s="30">
        <f>IF(AA21="x",'Gemensamma Tjänster'!$A25,0)</f>
        <v>0</v>
      </c>
      <c r="AC21" s="33">
        <f t="shared" si="9"/>
        <v>0</v>
      </c>
      <c r="AD21" s="15">
        <f t="shared" si="39"/>
        <v>0</v>
      </c>
      <c r="AE21" s="42" t="s">
        <v>37</v>
      </c>
      <c r="AF21" s="30">
        <f>IF(AE21="x",'Gemensamma Tjänster'!$A25,0)</f>
        <v>287628</v>
      </c>
      <c r="AG21" s="33">
        <f t="shared" si="10"/>
        <v>2.7385425383456223E-2</v>
      </c>
      <c r="AH21" s="98">
        <v>50000</v>
      </c>
      <c r="AI21" s="42" t="s">
        <v>37</v>
      </c>
      <c r="AJ21" s="30">
        <f>IF(AI21="x",'Gemensamma Tjänster'!$A25,0)</f>
        <v>287628</v>
      </c>
      <c r="AK21" s="33">
        <f t="shared" si="11"/>
        <v>2.7385425383456223E-2</v>
      </c>
      <c r="AL21" s="98">
        <v>844812</v>
      </c>
      <c r="AM21" s="42" t="s">
        <v>37</v>
      </c>
      <c r="AN21" s="30">
        <f>IF(AM21="x",'Gemensamma Tjänster'!$A25,0)</f>
        <v>287628</v>
      </c>
      <c r="AO21" s="33">
        <f t="shared" si="12"/>
        <v>2.7385425383456223E-2</v>
      </c>
      <c r="AP21" s="98">
        <f t="shared" si="40"/>
        <v>1424042.1149196001</v>
      </c>
      <c r="AQ21" s="42" t="s">
        <v>37</v>
      </c>
      <c r="AR21" s="30">
        <f>IF(AQ21="x",'Gemensamma Tjänster'!$A25,0)</f>
        <v>287628</v>
      </c>
      <c r="AS21" s="33">
        <f t="shared" si="13"/>
        <v>2.7385425383456223E-2</v>
      </c>
      <c r="AT21" s="98">
        <f t="shared" si="41"/>
        <v>0</v>
      </c>
      <c r="AU21" s="42"/>
      <c r="AV21" s="30">
        <f>IF(AU21="x",'Gemensamma Tjänster'!$A25,0)</f>
        <v>0</v>
      </c>
      <c r="AW21" s="33">
        <f t="shared" si="14"/>
        <v>0</v>
      </c>
      <c r="AX21" s="15">
        <f t="shared" si="15"/>
        <v>0</v>
      </c>
      <c r="AY21" s="42"/>
      <c r="AZ21" s="30">
        <f>IF(AY21="x",'Gemensamma Tjänster'!$A25,0)</f>
        <v>0</v>
      </c>
      <c r="BA21" s="33">
        <f t="shared" si="16"/>
        <v>0</v>
      </c>
      <c r="BB21" s="15">
        <f t="shared" si="42"/>
        <v>0</v>
      </c>
      <c r="BC21" s="42"/>
      <c r="BD21" s="30">
        <f>IF(BC21="x",'Gemensamma Tjänster'!$A25,0)</f>
        <v>0</v>
      </c>
      <c r="BE21" s="33">
        <f t="shared" si="17"/>
        <v>0</v>
      </c>
      <c r="BF21" s="15">
        <f t="shared" si="43"/>
        <v>0</v>
      </c>
      <c r="BG21" s="42"/>
      <c r="BH21" s="30">
        <f>IF(BG21="x",'Gemensamma Tjänster'!$A25,0)</f>
        <v>0</v>
      </c>
      <c r="BI21" s="33">
        <f t="shared" si="18"/>
        <v>0</v>
      </c>
      <c r="BJ21" s="15">
        <f t="shared" si="44"/>
        <v>0</v>
      </c>
      <c r="BK21" s="42" t="s">
        <v>37</v>
      </c>
      <c r="BL21" s="30">
        <f>IF(BK21="x",'Gemensamma Tjänster'!$A25,0)</f>
        <v>287628</v>
      </c>
      <c r="BM21" s="33">
        <f t="shared" si="19"/>
        <v>3.2829625693095936E-2</v>
      </c>
      <c r="BN21" s="15">
        <f t="shared" si="45"/>
        <v>37613.113559999998</v>
      </c>
      <c r="BO21" s="42" t="s">
        <v>37</v>
      </c>
      <c r="BP21" s="30">
        <f>IF(BO21="x",'Gemensamma Tjänster'!$A25,0)</f>
        <v>287628</v>
      </c>
      <c r="BQ21" s="33">
        <f t="shared" si="20"/>
        <v>2.7385425383456223E-2</v>
      </c>
      <c r="BR21" s="98">
        <f t="shared" si="46"/>
        <v>0</v>
      </c>
      <c r="BS21" s="42" t="s">
        <v>37</v>
      </c>
      <c r="BT21" s="30">
        <f>IF(BS21="x",'Gemensamma Tjänster'!$A25,0)</f>
        <v>287628</v>
      </c>
      <c r="BU21" s="33">
        <f t="shared" si="21"/>
        <v>0.14081995649498194</v>
      </c>
      <c r="BV21" s="15">
        <f t="shared" si="47"/>
        <v>920409.60000000009</v>
      </c>
      <c r="BW21" s="42"/>
      <c r="BX21" s="30">
        <f>IF(BW21="x",'Gemensamma Tjänster'!$A25,0)</f>
        <v>0</v>
      </c>
      <c r="BY21" s="33">
        <f t="shared" si="22"/>
        <v>0</v>
      </c>
      <c r="BZ21" s="98">
        <f t="shared" si="48"/>
        <v>0</v>
      </c>
      <c r="CA21" s="42" t="s">
        <v>37</v>
      </c>
      <c r="CB21" s="30">
        <f>IF(CA21="x",'Gemensamma Tjänster'!$A25,0)</f>
        <v>287628</v>
      </c>
      <c r="CC21" s="33">
        <f t="shared" si="23"/>
        <v>2.7385425383456223E-2</v>
      </c>
      <c r="CD21" s="15">
        <f t="shared" si="49"/>
        <v>98380.341521880007</v>
      </c>
      <c r="CE21" s="42"/>
      <c r="CF21" s="30">
        <f>IF(CE21="x",'Gemensamma Tjänster'!$A25,0)</f>
        <v>0</v>
      </c>
      <c r="CG21" s="33">
        <f t="shared" si="24"/>
        <v>0</v>
      </c>
      <c r="CH21" s="15">
        <f t="shared" si="50"/>
        <v>0</v>
      </c>
      <c r="CI21" s="42" t="s">
        <v>37</v>
      </c>
      <c r="CJ21" s="30">
        <f>IF(CI21="x",'Gemensamma Tjänster'!$A25,0)</f>
        <v>287628</v>
      </c>
      <c r="CK21" s="33">
        <f t="shared" si="25"/>
        <v>2.8123026458786421E-2</v>
      </c>
      <c r="CL21" s="15">
        <f t="shared" si="51"/>
        <v>373916.4</v>
      </c>
      <c r="CM21" s="42"/>
      <c r="CN21" s="30">
        <f>IF(CM21="x",'Gemensamma Tjänster'!$A25,0)</f>
        <v>0</v>
      </c>
      <c r="CO21" s="33">
        <f t="shared" si="26"/>
        <v>0</v>
      </c>
      <c r="CP21" s="15">
        <f t="shared" si="52"/>
        <v>0</v>
      </c>
      <c r="CQ21" s="42" t="s">
        <v>37</v>
      </c>
      <c r="CR21" s="30">
        <f>IF(CQ21="x",'Gemensamma Tjänster'!$A25,0)</f>
        <v>287628</v>
      </c>
      <c r="CS21" s="33">
        <f t="shared" si="27"/>
        <v>2.7385425383456223E-2</v>
      </c>
      <c r="CT21" s="15">
        <f t="shared" si="53"/>
        <v>0</v>
      </c>
      <c r="CU21" s="42" t="s">
        <v>37</v>
      </c>
      <c r="CV21" s="30">
        <f>IF(CU21="x",'Gemensamma Tjänster'!$A25,0)</f>
        <v>287628</v>
      </c>
      <c r="CW21" s="33">
        <f t="shared" si="28"/>
        <v>2.7385425383456223E-2</v>
      </c>
      <c r="CX21" s="15">
        <f t="shared" si="54"/>
        <v>0</v>
      </c>
      <c r="CY21" s="42" t="s">
        <v>334</v>
      </c>
      <c r="CZ21" s="30">
        <f>IF(CY21="x",'Gemensamma Tjänster'!$A25,0)</f>
        <v>0</v>
      </c>
      <c r="DA21" s="33">
        <f t="shared" si="29"/>
        <v>0</v>
      </c>
      <c r="DB21" s="15">
        <f t="shared" si="55"/>
        <v>0</v>
      </c>
      <c r="DC21" s="42"/>
      <c r="DD21" s="30">
        <f>IF(DC21="x",'Gemensamma Tjänster'!$A25,0)</f>
        <v>0</v>
      </c>
      <c r="DE21" s="33">
        <f t="shared" si="30"/>
        <v>0</v>
      </c>
      <c r="DF21" s="15">
        <f t="shared" si="56"/>
        <v>0</v>
      </c>
      <c r="DG21" s="42" t="s">
        <v>37</v>
      </c>
      <c r="DH21" s="30">
        <f>IF(DG21="x",'Gemensamma Tjänster'!$A25,0)</f>
        <v>287628</v>
      </c>
      <c r="DI21" s="33">
        <f t="shared" si="31"/>
        <v>2.7385425383456223E-2</v>
      </c>
      <c r="DJ21" s="15">
        <f t="shared" si="57"/>
        <v>0</v>
      </c>
      <c r="DK21" s="42" t="s">
        <v>37</v>
      </c>
      <c r="DL21" s="30">
        <f>IF(DK21="x",'Gemensamma Tjänster'!$A25,0)</f>
        <v>287628</v>
      </c>
      <c r="DM21" s="33">
        <f t="shared" si="32"/>
        <v>2.7385425383456223E-2</v>
      </c>
      <c r="DN21" s="15">
        <f t="shared" si="58"/>
        <v>0</v>
      </c>
      <c r="DO21" s="42" t="s">
        <v>37</v>
      </c>
      <c r="DP21" s="30">
        <f>IF(DO21="x",'Gemensamma Tjänster'!$A25,0)</f>
        <v>287628</v>
      </c>
      <c r="DQ21" s="33">
        <f t="shared" si="33"/>
        <v>2.7385425383456223E-2</v>
      </c>
      <c r="DR21" s="15">
        <f t="shared" si="59"/>
        <v>0</v>
      </c>
      <c r="DS21" s="42" t="s">
        <v>37</v>
      </c>
      <c r="DT21" s="30">
        <f>IF(DS21="x",'Gemensamma Tjänster'!$A25,0)</f>
        <v>287628</v>
      </c>
      <c r="DU21" s="33">
        <f t="shared" si="34"/>
        <v>2.7385425383456223E-2</v>
      </c>
      <c r="DV21" s="15">
        <f t="shared" si="60"/>
        <v>0</v>
      </c>
    </row>
    <row r="22" spans="1:126" x14ac:dyDescent="0.25">
      <c r="A22" s="19" t="s">
        <v>128</v>
      </c>
      <c r="B22" s="24">
        <f t="shared" si="35"/>
        <v>2979194.3833882902</v>
      </c>
      <c r="C22" s="248" t="s">
        <v>37</v>
      </c>
      <c r="D22" s="29">
        <f>IF(C22="x",'Gemensamma Tjänster'!$A26,0)</f>
        <v>243759</v>
      </c>
      <c r="E22" s="32">
        <f t="shared" si="0"/>
        <v>2.4692347245357606E-2</v>
      </c>
      <c r="F22" s="14">
        <f t="shared" si="36"/>
        <v>128960.69895000001</v>
      </c>
      <c r="G22" s="41" t="s">
        <v>37</v>
      </c>
      <c r="H22" s="29">
        <f>IF(G22="x",'Gemensamma Tjänster'!$A26,0)</f>
        <v>243759</v>
      </c>
      <c r="I22" s="32">
        <f t="shared" si="1"/>
        <v>2.3565013738258291E-2</v>
      </c>
      <c r="J22" s="14">
        <f t="shared" si="2"/>
        <v>36563.85</v>
      </c>
      <c r="K22" s="41" t="s">
        <v>37</v>
      </c>
      <c r="L22" s="29">
        <f>IF(K22="x",'Gemensamma Tjänster'!$A26,0)</f>
        <v>243759</v>
      </c>
      <c r="M22" s="32">
        <f t="shared" si="3"/>
        <v>2.3344348266620442E-2</v>
      </c>
      <c r="N22" s="14">
        <f t="shared" si="4"/>
        <v>36563.85</v>
      </c>
      <c r="O22" s="41" t="s">
        <v>37</v>
      </c>
      <c r="P22" s="29">
        <f>IF(O22="x",'Gemensamma Tjänster'!$A26,0)</f>
        <v>243759</v>
      </c>
      <c r="Q22" s="32">
        <f t="shared" si="5"/>
        <v>4.6615032185654652E-2</v>
      </c>
      <c r="R22" s="14">
        <f t="shared" si="37"/>
        <v>36563.85</v>
      </c>
      <c r="S22" s="41" t="s">
        <v>37</v>
      </c>
      <c r="T22" s="29">
        <f>IF(S22="x",'Gemensamma Tjänster'!$A26,0)</f>
        <v>243759</v>
      </c>
      <c r="U22" s="32">
        <f t="shared" si="6"/>
        <v>2.3833704669111905E-2</v>
      </c>
      <c r="V22" s="14">
        <f t="shared" si="7"/>
        <v>36563.85</v>
      </c>
      <c r="W22" s="41" t="s">
        <v>37</v>
      </c>
      <c r="X22" s="29">
        <f>IF(W22="x",'Gemensamma Tjänster'!$A26,0)</f>
        <v>243759</v>
      </c>
      <c r="Y22" s="32">
        <f t="shared" si="8"/>
        <v>3.0434472100329291E-2</v>
      </c>
      <c r="Z22" s="14">
        <f t="shared" si="38"/>
        <v>143042.02260660002</v>
      </c>
      <c r="AA22" s="41"/>
      <c r="AB22" s="29">
        <f>IF(AA22="x",'Gemensamma Tjänster'!$A26,0)</f>
        <v>0</v>
      </c>
      <c r="AC22" s="32">
        <f t="shared" si="9"/>
        <v>0</v>
      </c>
      <c r="AD22" s="14">
        <f t="shared" si="39"/>
        <v>0</v>
      </c>
      <c r="AE22" s="41" t="s">
        <v>37</v>
      </c>
      <c r="AF22" s="29">
        <f>IF(AE22="x",'Gemensamma Tjänster'!$A26,0)</f>
        <v>243759</v>
      </c>
      <c r="AG22" s="32">
        <f t="shared" si="10"/>
        <v>2.3208602451937593E-2</v>
      </c>
      <c r="AH22" s="251">
        <v>50000</v>
      </c>
      <c r="AI22" s="41" t="s">
        <v>37</v>
      </c>
      <c r="AJ22" s="29">
        <f>IF(AI22="x",'Gemensamma Tjänster'!$A26,0)</f>
        <v>243759</v>
      </c>
      <c r="AK22" s="32">
        <f t="shared" si="11"/>
        <v>2.3208602451937593E-2</v>
      </c>
      <c r="AL22" s="251">
        <v>690293</v>
      </c>
      <c r="AM22" s="41" t="s">
        <v>37</v>
      </c>
      <c r="AN22" s="29">
        <f>IF(AM22="x",'Gemensamma Tjänster'!$A26,0)</f>
        <v>243759</v>
      </c>
      <c r="AO22" s="32">
        <f t="shared" si="12"/>
        <v>2.3208602451937593E-2</v>
      </c>
      <c r="AP22" s="251">
        <f t="shared" si="40"/>
        <v>1206847.3232463</v>
      </c>
      <c r="AQ22" s="41" t="s">
        <v>37</v>
      </c>
      <c r="AR22" s="29">
        <f>IF(AQ22="x",'Gemensamma Tjänster'!$A26,0)</f>
        <v>243759</v>
      </c>
      <c r="AS22" s="32">
        <f t="shared" si="13"/>
        <v>2.3208602451937593E-2</v>
      </c>
      <c r="AT22" s="251">
        <f t="shared" si="41"/>
        <v>0</v>
      </c>
      <c r="AU22" s="41" t="s">
        <v>37</v>
      </c>
      <c r="AV22" s="29">
        <f>IF(AU22="x",'Gemensamma Tjänster'!$A26,0)</f>
        <v>243759</v>
      </c>
      <c r="AW22" s="32">
        <f t="shared" si="14"/>
        <v>2.4459438767165376E-2</v>
      </c>
      <c r="AX22" s="14">
        <f t="shared" si="15"/>
        <v>0</v>
      </c>
      <c r="AY22" s="41" t="s">
        <v>37</v>
      </c>
      <c r="AZ22" s="29">
        <f>IF(AY22="x",'Gemensamma Tjänster'!$A26,0)</f>
        <v>243759</v>
      </c>
      <c r="BA22" s="32">
        <f t="shared" si="16"/>
        <v>3.1320412111294306E-2</v>
      </c>
      <c r="BB22" s="14">
        <f t="shared" si="42"/>
        <v>181657.49460599999</v>
      </c>
      <c r="BC22" s="41"/>
      <c r="BD22" s="29">
        <f>IF(BC22="x",'Gemensamma Tjänster'!$A26,0)</f>
        <v>0</v>
      </c>
      <c r="BE22" s="32">
        <f t="shared" si="17"/>
        <v>0</v>
      </c>
      <c r="BF22" s="14">
        <f t="shared" si="43"/>
        <v>0</v>
      </c>
      <c r="BG22" s="41"/>
      <c r="BH22" s="29">
        <f>IF(BG22="x",'Gemensamma Tjänster'!$A26,0)</f>
        <v>0</v>
      </c>
      <c r="BI22" s="32">
        <f t="shared" si="18"/>
        <v>0</v>
      </c>
      <c r="BJ22" s="14">
        <f t="shared" si="44"/>
        <v>0</v>
      </c>
      <c r="BK22" s="41" t="s">
        <v>37</v>
      </c>
      <c r="BL22" s="29">
        <f>IF(BK22="x",'Gemensamma Tjänster'!$A26,0)</f>
        <v>243759</v>
      </c>
      <c r="BM22" s="32">
        <f t="shared" si="19"/>
        <v>2.7822453757364973E-2</v>
      </c>
      <c r="BN22" s="14">
        <f t="shared" si="45"/>
        <v>31876.364429999998</v>
      </c>
      <c r="BO22" s="41" t="s">
        <v>37</v>
      </c>
      <c r="BP22" s="29">
        <f>IF(BO22="x",'Gemensamma Tjänster'!$A26,0)</f>
        <v>243759</v>
      </c>
      <c r="BQ22" s="32">
        <f t="shared" si="20"/>
        <v>2.3208602451937593E-2</v>
      </c>
      <c r="BR22" s="251">
        <f t="shared" si="46"/>
        <v>0</v>
      </c>
      <c r="BS22" s="41"/>
      <c r="BT22" s="29">
        <f>IF(BS22="x",'Gemensamma Tjänster'!$A26,0)</f>
        <v>0</v>
      </c>
      <c r="BU22" s="32">
        <f t="shared" si="21"/>
        <v>0</v>
      </c>
      <c r="BV22" s="14">
        <f t="shared" si="47"/>
        <v>0</v>
      </c>
      <c r="BW22" s="41"/>
      <c r="BX22" s="29">
        <f>IF(BW22="x",'Gemensamma Tjänster'!$A26,0)</f>
        <v>0</v>
      </c>
      <c r="BY22" s="32">
        <f t="shared" si="22"/>
        <v>0</v>
      </c>
      <c r="BZ22" s="251">
        <f t="shared" si="48"/>
        <v>0</v>
      </c>
      <c r="CA22" s="41" t="s">
        <v>37</v>
      </c>
      <c r="CB22" s="29">
        <f>IF(CA22="x",'Gemensamma Tjänster'!$A26,0)</f>
        <v>243759</v>
      </c>
      <c r="CC22" s="32">
        <f t="shared" si="23"/>
        <v>2.3208602451937593E-2</v>
      </c>
      <c r="CD22" s="14">
        <f t="shared" si="49"/>
        <v>83375.379549389996</v>
      </c>
      <c r="CE22" s="41"/>
      <c r="CF22" s="29">
        <f>IF(CE22="x",'Gemensamma Tjänster'!$A26,0)</f>
        <v>0</v>
      </c>
      <c r="CG22" s="32">
        <f t="shared" si="24"/>
        <v>0</v>
      </c>
      <c r="CH22" s="14">
        <f t="shared" si="50"/>
        <v>0</v>
      </c>
      <c r="CI22" s="41" t="s">
        <v>37</v>
      </c>
      <c r="CJ22" s="29">
        <f>IF(CI22="x",'Gemensamma Tjänster'!$A26,0)</f>
        <v>243759</v>
      </c>
      <c r="CK22" s="32">
        <f t="shared" si="25"/>
        <v>2.3833704669111905E-2</v>
      </c>
      <c r="CL22" s="14">
        <f t="shared" si="51"/>
        <v>316886.7</v>
      </c>
      <c r="CM22" s="41"/>
      <c r="CN22" s="29">
        <f>IF(CM22="x",'Gemensamma Tjänster'!$A26,0)</f>
        <v>0</v>
      </c>
      <c r="CO22" s="32">
        <f t="shared" si="26"/>
        <v>0</v>
      </c>
      <c r="CP22" s="14">
        <f t="shared" si="52"/>
        <v>0</v>
      </c>
      <c r="CQ22" s="41" t="s">
        <v>37</v>
      </c>
      <c r="CR22" s="29">
        <f>IF(CQ22="x",'Gemensamma Tjänster'!$A26,0)</f>
        <v>243759</v>
      </c>
      <c r="CS22" s="32">
        <f t="shared" si="27"/>
        <v>2.3208602451937593E-2</v>
      </c>
      <c r="CT22" s="14">
        <f t="shared" si="53"/>
        <v>0</v>
      </c>
      <c r="CU22" s="41" t="s">
        <v>37</v>
      </c>
      <c r="CV22" s="29">
        <f>IF(CU22="x",'Gemensamma Tjänster'!$A26,0)</f>
        <v>243759</v>
      </c>
      <c r="CW22" s="32">
        <f t="shared" si="28"/>
        <v>2.3208602451937593E-2</v>
      </c>
      <c r="CX22" s="14">
        <f t="shared" si="54"/>
        <v>0</v>
      </c>
      <c r="CY22" s="41" t="s">
        <v>37</v>
      </c>
      <c r="CZ22" s="29">
        <f>IF(CY22="x",'Gemensamma Tjänster'!$A26,0)</f>
        <v>243759</v>
      </c>
      <c r="DA22" s="32">
        <f t="shared" si="29"/>
        <v>3.442290211278913E-2</v>
      </c>
      <c r="DB22" s="14">
        <f t="shared" si="55"/>
        <v>0</v>
      </c>
      <c r="DC22" s="41"/>
      <c r="DD22" s="29">
        <f>IF(DC22="x",'Gemensamma Tjänster'!$A26,0)</f>
        <v>0</v>
      </c>
      <c r="DE22" s="32">
        <f t="shared" si="30"/>
        <v>0</v>
      </c>
      <c r="DF22" s="14">
        <f t="shared" si="56"/>
        <v>0</v>
      </c>
      <c r="DG22" s="41" t="s">
        <v>37</v>
      </c>
      <c r="DH22" s="29">
        <f>IF(DG22="x",'Gemensamma Tjänster'!$A26,0)</f>
        <v>243759</v>
      </c>
      <c r="DI22" s="32">
        <f t="shared" si="31"/>
        <v>2.3208602451937593E-2</v>
      </c>
      <c r="DJ22" s="14">
        <f t="shared" si="57"/>
        <v>0</v>
      </c>
      <c r="DK22" s="41" t="s">
        <v>37</v>
      </c>
      <c r="DL22" s="29">
        <f>IF(DK22="x",'Gemensamma Tjänster'!$A26,0)</f>
        <v>243759</v>
      </c>
      <c r="DM22" s="32">
        <f t="shared" si="32"/>
        <v>2.3208602451937593E-2</v>
      </c>
      <c r="DN22" s="14">
        <f t="shared" si="58"/>
        <v>0</v>
      </c>
      <c r="DO22" s="41" t="s">
        <v>37</v>
      </c>
      <c r="DP22" s="29">
        <f>IF(DO22="x",'Gemensamma Tjänster'!$A26,0)</f>
        <v>243759</v>
      </c>
      <c r="DQ22" s="32">
        <f t="shared" si="33"/>
        <v>2.3208602451937593E-2</v>
      </c>
      <c r="DR22" s="14">
        <f t="shared" si="59"/>
        <v>0</v>
      </c>
      <c r="DS22" s="41" t="s">
        <v>37</v>
      </c>
      <c r="DT22" s="29">
        <f>IF(DS22="x",'Gemensamma Tjänster'!$A26,0)</f>
        <v>243759</v>
      </c>
      <c r="DU22" s="32">
        <f t="shared" si="34"/>
        <v>2.3208602451937593E-2</v>
      </c>
      <c r="DV22" s="14">
        <f t="shared" si="60"/>
        <v>0</v>
      </c>
    </row>
    <row r="23" spans="1:126" x14ac:dyDescent="0.25">
      <c r="A23" s="20" t="s">
        <v>28</v>
      </c>
      <c r="B23" s="25">
        <f t="shared" si="35"/>
        <v>1427005.7007721302</v>
      </c>
      <c r="C23" s="247" t="s">
        <v>37</v>
      </c>
      <c r="D23" s="30">
        <f>IF(C23="x",'Gemensamma Tjänster'!$A27,0)</f>
        <v>132423</v>
      </c>
      <c r="E23" s="33">
        <f t="shared" si="0"/>
        <v>1.3414211164601061E-2</v>
      </c>
      <c r="F23" s="15">
        <f t="shared" si="36"/>
        <v>70058.388149999999</v>
      </c>
      <c r="G23" s="42" t="s">
        <v>37</v>
      </c>
      <c r="H23" s="30">
        <f>IF(G23="x",'Gemensamma Tjänster'!$A27,0)</f>
        <v>132423</v>
      </c>
      <c r="I23" s="33">
        <f t="shared" si="1"/>
        <v>1.2801782967034561E-2</v>
      </c>
      <c r="J23" s="15">
        <f t="shared" si="2"/>
        <v>19863.45</v>
      </c>
      <c r="K23" s="42" t="s">
        <v>37</v>
      </c>
      <c r="L23" s="30">
        <f>IF(K23="x",'Gemensamma Tjänster'!$A27,0)</f>
        <v>132423</v>
      </c>
      <c r="M23" s="33">
        <f t="shared" si="3"/>
        <v>1.268190561378525E-2</v>
      </c>
      <c r="N23" s="15">
        <f t="shared" si="4"/>
        <v>19863.45</v>
      </c>
      <c r="O23" s="42" t="s">
        <v>37</v>
      </c>
      <c r="P23" s="30">
        <f>IF(O23="x",'Gemensamma Tjänster'!$A27,0)</f>
        <v>132423</v>
      </c>
      <c r="Q23" s="33">
        <f t="shared" si="5"/>
        <v>2.5323792791736698E-2</v>
      </c>
      <c r="R23" s="15">
        <f t="shared" si="37"/>
        <v>19863.45</v>
      </c>
      <c r="S23" s="42" t="s">
        <v>37</v>
      </c>
      <c r="T23" s="30">
        <f>IF(S23="x",'Gemensamma Tjänster'!$A27,0)</f>
        <v>132423</v>
      </c>
      <c r="U23" s="33">
        <f t="shared" si="6"/>
        <v>1.2947750332901783E-2</v>
      </c>
      <c r="V23" s="15">
        <f t="shared" si="7"/>
        <v>19863.45</v>
      </c>
      <c r="W23" s="42" t="s">
        <v>37</v>
      </c>
      <c r="X23" s="30">
        <f>IF(W23="x",'Gemensamma Tjänster'!$A27,0)</f>
        <v>132423</v>
      </c>
      <c r="Y23" s="33">
        <f t="shared" si="8"/>
        <v>1.6533642240663549E-2</v>
      </c>
      <c r="Z23" s="15">
        <f t="shared" si="38"/>
        <v>77708.120560200012</v>
      </c>
      <c r="AA23" s="42"/>
      <c r="AB23" s="30">
        <f>IF(AA23="x",'Gemensamma Tjänster'!$A27,0)</f>
        <v>0</v>
      </c>
      <c r="AC23" s="33">
        <f t="shared" si="9"/>
        <v>0</v>
      </c>
      <c r="AD23" s="15">
        <f t="shared" si="39"/>
        <v>0</v>
      </c>
      <c r="AE23" s="42" t="s">
        <v>37</v>
      </c>
      <c r="AF23" s="30">
        <f>IF(AE23="x",'Gemensamma Tjänster'!$A27,0)</f>
        <v>132423</v>
      </c>
      <c r="AG23" s="33">
        <f t="shared" si="10"/>
        <v>1.2608161185814398E-2</v>
      </c>
      <c r="AH23" s="98">
        <v>30000</v>
      </c>
      <c r="AI23" s="42" t="s">
        <v>37</v>
      </c>
      <c r="AJ23" s="30">
        <f>IF(AI23="x",'Gemensamma Tjänster'!$A27,0)</f>
        <v>132423</v>
      </c>
      <c r="AK23" s="33">
        <f t="shared" si="11"/>
        <v>1.2608161185814398E-2</v>
      </c>
      <c r="AL23" s="98">
        <v>198031</v>
      </c>
      <c r="AM23" s="42" t="s">
        <v>37</v>
      </c>
      <c r="AN23" s="30">
        <f>IF(AM23="x",'Gemensamma Tjänster'!$A27,0)</f>
        <v>132423</v>
      </c>
      <c r="AO23" s="33">
        <f t="shared" si="12"/>
        <v>1.2608161185814398E-2</v>
      </c>
      <c r="AP23" s="98">
        <f t="shared" si="40"/>
        <v>655624.37935110007</v>
      </c>
      <c r="AQ23" s="42" t="s">
        <v>37</v>
      </c>
      <c r="AR23" s="30">
        <f>IF(AQ23="x",'Gemensamma Tjänster'!$A27,0)</f>
        <v>132423</v>
      </c>
      <c r="AS23" s="33">
        <f t="shared" si="13"/>
        <v>1.2608161185814398E-2</v>
      </c>
      <c r="AT23" s="98">
        <f t="shared" si="41"/>
        <v>0</v>
      </c>
      <c r="AU23" s="42" t="s">
        <v>37</v>
      </c>
      <c r="AV23" s="30">
        <f>IF(AU23="x",'Gemensamma Tjänster'!$A27,0)</f>
        <v>132423</v>
      </c>
      <c r="AW23" s="33">
        <f t="shared" si="14"/>
        <v>1.3287682751670055E-2</v>
      </c>
      <c r="AX23" s="15">
        <f t="shared" si="15"/>
        <v>0</v>
      </c>
      <c r="AY23" s="42" t="s">
        <v>37</v>
      </c>
      <c r="AZ23" s="30">
        <f>IF(AY23="x",'Gemensamma Tjänster'!$A27,0)</f>
        <v>132423</v>
      </c>
      <c r="BA23" s="33">
        <f t="shared" si="16"/>
        <v>1.701493250716456E-2</v>
      </c>
      <c r="BB23" s="15">
        <f t="shared" si="42"/>
        <v>98686.121981999997</v>
      </c>
      <c r="BC23" s="42"/>
      <c r="BD23" s="30">
        <f>IF(BC23="x",'Gemensamma Tjänster'!$A27,0)</f>
        <v>0</v>
      </c>
      <c r="BE23" s="33">
        <f t="shared" si="17"/>
        <v>0</v>
      </c>
      <c r="BF23" s="15">
        <f t="shared" si="43"/>
        <v>0</v>
      </c>
      <c r="BG23" s="42"/>
      <c r="BH23" s="30">
        <f>IF(BG23="x",'Gemensamma Tjänster'!$A27,0)</f>
        <v>0</v>
      </c>
      <c r="BI23" s="33">
        <f t="shared" si="18"/>
        <v>0</v>
      </c>
      <c r="BJ23" s="15">
        <f t="shared" si="44"/>
        <v>0</v>
      </c>
      <c r="BK23" s="42"/>
      <c r="BL23" s="30">
        <f>IF(BK23="x",'Gemensamma Tjänster'!$A27,0)</f>
        <v>0</v>
      </c>
      <c r="BM23" s="33">
        <f t="shared" si="19"/>
        <v>0</v>
      </c>
      <c r="BN23" s="15">
        <f t="shared" si="45"/>
        <v>0</v>
      </c>
      <c r="BO23" s="42" t="s">
        <v>37</v>
      </c>
      <c r="BP23" s="30">
        <f>IF(BO23="x",'Gemensamma Tjänster'!$A27,0)</f>
        <v>132423</v>
      </c>
      <c r="BQ23" s="33">
        <f t="shared" si="20"/>
        <v>1.2608161185814398E-2</v>
      </c>
      <c r="BR23" s="98">
        <f t="shared" si="46"/>
        <v>0</v>
      </c>
      <c r="BS23" s="42"/>
      <c r="BT23" s="30">
        <f>IF(BS23="x",'Gemensamma Tjänster'!$A27,0)</f>
        <v>0</v>
      </c>
      <c r="BU23" s="33">
        <f t="shared" si="21"/>
        <v>0</v>
      </c>
      <c r="BV23" s="15">
        <f t="shared" si="47"/>
        <v>0</v>
      </c>
      <c r="BW23" s="42"/>
      <c r="BX23" s="30">
        <f>IF(BW23="x",'Gemensamma Tjänster'!$A27,0)</f>
        <v>0</v>
      </c>
      <c r="BY23" s="33">
        <f t="shared" si="22"/>
        <v>0</v>
      </c>
      <c r="BZ23" s="98">
        <f t="shared" si="48"/>
        <v>0</v>
      </c>
      <c r="CA23" s="42" t="s">
        <v>37</v>
      </c>
      <c r="CB23" s="30">
        <f>IF(CA23="x",'Gemensamma Tjänster'!$A27,0)</f>
        <v>132423</v>
      </c>
      <c r="CC23" s="33">
        <f t="shared" si="23"/>
        <v>1.2608161185814398E-2</v>
      </c>
      <c r="CD23" s="15">
        <f t="shared" si="49"/>
        <v>45293.990728830002</v>
      </c>
      <c r="CE23" s="42"/>
      <c r="CF23" s="30">
        <f>IF(CE23="x",'Gemensamma Tjänster'!$A27,0)</f>
        <v>0</v>
      </c>
      <c r="CG23" s="33">
        <f t="shared" si="24"/>
        <v>0</v>
      </c>
      <c r="CH23" s="15">
        <f t="shared" si="50"/>
        <v>0</v>
      </c>
      <c r="CI23" s="42" t="s">
        <v>37</v>
      </c>
      <c r="CJ23" s="30">
        <f>IF(CI23="x",'Gemensamma Tjänster'!$A27,0)</f>
        <v>132423</v>
      </c>
      <c r="CK23" s="33">
        <f t="shared" si="25"/>
        <v>1.2947750332901783E-2</v>
      </c>
      <c r="CL23" s="15">
        <f t="shared" si="51"/>
        <v>172149.9</v>
      </c>
      <c r="CM23" s="42"/>
      <c r="CN23" s="30">
        <f>IF(CM23="x",'Gemensamma Tjänster'!$A27,0)</f>
        <v>0</v>
      </c>
      <c r="CO23" s="33">
        <f t="shared" si="26"/>
        <v>0</v>
      </c>
      <c r="CP23" s="15">
        <f t="shared" si="52"/>
        <v>0</v>
      </c>
      <c r="CQ23" s="42" t="s">
        <v>37</v>
      </c>
      <c r="CR23" s="30">
        <f>IF(CQ23="x",'Gemensamma Tjänster'!$A27,0)</f>
        <v>132423</v>
      </c>
      <c r="CS23" s="33">
        <f t="shared" si="27"/>
        <v>1.2608161185814398E-2</v>
      </c>
      <c r="CT23" s="15">
        <f t="shared" si="53"/>
        <v>0</v>
      </c>
      <c r="CU23" s="42" t="s">
        <v>37</v>
      </c>
      <c r="CV23" s="30">
        <f>IF(CU23="x",'Gemensamma Tjänster'!$A27,0)</f>
        <v>132423</v>
      </c>
      <c r="CW23" s="33">
        <f t="shared" si="28"/>
        <v>1.2608161185814398E-2</v>
      </c>
      <c r="CX23" s="15">
        <f t="shared" si="54"/>
        <v>0</v>
      </c>
      <c r="CY23" s="42" t="s">
        <v>37</v>
      </c>
      <c r="CZ23" s="30">
        <f>IF(CY23="x",'Gemensamma Tjänster'!$A27,0)</f>
        <v>132423</v>
      </c>
      <c r="DA23" s="33">
        <f t="shared" si="29"/>
        <v>1.8700371951320259E-2</v>
      </c>
      <c r="DB23" s="15">
        <f t="shared" si="55"/>
        <v>0</v>
      </c>
      <c r="DC23" s="42"/>
      <c r="DD23" s="30">
        <f>IF(DC23="x",'Gemensamma Tjänster'!$A27,0)</f>
        <v>0</v>
      </c>
      <c r="DE23" s="33">
        <f t="shared" si="30"/>
        <v>0</v>
      </c>
      <c r="DF23" s="15">
        <f t="shared" si="56"/>
        <v>0</v>
      </c>
      <c r="DG23" s="42" t="s">
        <v>37</v>
      </c>
      <c r="DH23" s="30">
        <f>IF(DG23="x",'Gemensamma Tjänster'!$A27,0)</f>
        <v>132423</v>
      </c>
      <c r="DI23" s="33">
        <f t="shared" si="31"/>
        <v>1.2608161185814398E-2</v>
      </c>
      <c r="DJ23" s="15">
        <f t="shared" si="57"/>
        <v>0</v>
      </c>
      <c r="DK23" s="42" t="s">
        <v>37</v>
      </c>
      <c r="DL23" s="30">
        <f>IF(DK23="x",'Gemensamma Tjänster'!$A27,0)</f>
        <v>132423</v>
      </c>
      <c r="DM23" s="33">
        <f t="shared" si="32"/>
        <v>1.2608161185814398E-2</v>
      </c>
      <c r="DN23" s="15">
        <f t="shared" si="58"/>
        <v>0</v>
      </c>
      <c r="DO23" s="42" t="s">
        <v>37</v>
      </c>
      <c r="DP23" s="30">
        <f>IF(DO23="x",'Gemensamma Tjänster'!$A27,0)</f>
        <v>132423</v>
      </c>
      <c r="DQ23" s="33">
        <f t="shared" si="33"/>
        <v>1.2608161185814398E-2</v>
      </c>
      <c r="DR23" s="15">
        <f t="shared" si="59"/>
        <v>0</v>
      </c>
      <c r="DS23" s="42" t="s">
        <v>37</v>
      </c>
      <c r="DT23" s="30">
        <f>IF(DS23="x",'Gemensamma Tjänster'!$A27,0)</f>
        <v>132423</v>
      </c>
      <c r="DU23" s="33">
        <f t="shared" si="34"/>
        <v>1.2608161185814398E-2</v>
      </c>
      <c r="DV23" s="15">
        <f t="shared" si="60"/>
        <v>0</v>
      </c>
    </row>
    <row r="24" spans="1:126" x14ac:dyDescent="0.25">
      <c r="A24" s="19" t="s">
        <v>129</v>
      </c>
      <c r="B24" s="24">
        <f t="shared" si="35"/>
        <v>2300896.5214378801</v>
      </c>
      <c r="C24" s="248" t="s">
        <v>37</v>
      </c>
      <c r="D24" s="29">
        <f>IF(C24="x",'Gemensamma Tjänster'!$A28,0)</f>
        <v>275468</v>
      </c>
      <c r="E24" s="32">
        <f t="shared" si="0"/>
        <v>2.7904411779602675E-2</v>
      </c>
      <c r="F24" s="14">
        <f t="shared" si="36"/>
        <v>145736.34539999999</v>
      </c>
      <c r="G24" s="41" t="s">
        <v>37</v>
      </c>
      <c r="H24" s="29">
        <f>IF(G24="x",'Gemensamma Tjänster'!$A28,0)</f>
        <v>275468</v>
      </c>
      <c r="I24" s="32">
        <f t="shared" si="1"/>
        <v>2.6630430894656339E-2</v>
      </c>
      <c r="J24" s="14">
        <f t="shared" si="2"/>
        <v>41320.199999999997</v>
      </c>
      <c r="K24" s="41" t="s">
        <v>37</v>
      </c>
      <c r="L24" s="29">
        <f>IF(K24="x",'Gemensamma Tjänster'!$A28,0)</f>
        <v>275468</v>
      </c>
      <c r="M24" s="32">
        <f t="shared" si="3"/>
        <v>2.638106050775315E-2</v>
      </c>
      <c r="N24" s="14">
        <f t="shared" si="4"/>
        <v>41320.199999999997</v>
      </c>
      <c r="O24" s="41"/>
      <c r="P24" s="29">
        <f>IF(O24="x",'Gemensamma Tjänster'!$A28,0)</f>
        <v>0</v>
      </c>
      <c r="Q24" s="32">
        <f t="shared" si="5"/>
        <v>0</v>
      </c>
      <c r="R24" s="14">
        <f t="shared" si="37"/>
        <v>0</v>
      </c>
      <c r="S24" s="41"/>
      <c r="T24" s="29">
        <f>IF(S24="x",'Gemensamma Tjänster'!$A28,0)</f>
        <v>0</v>
      </c>
      <c r="U24" s="32">
        <f t="shared" si="6"/>
        <v>0</v>
      </c>
      <c r="V24" s="14">
        <f t="shared" si="7"/>
        <v>0</v>
      </c>
      <c r="W24" s="41" t="s">
        <v>37</v>
      </c>
      <c r="X24" s="29">
        <f>IF(W24="x",'Gemensamma Tjänster'!$A28,0)</f>
        <v>275468</v>
      </c>
      <c r="Y24" s="32">
        <f t="shared" si="8"/>
        <v>3.4393491770697733E-2</v>
      </c>
      <c r="Z24" s="14">
        <f t="shared" si="38"/>
        <v>161649.41554320001</v>
      </c>
      <c r="AA24" s="41"/>
      <c r="AB24" s="29">
        <f>IF(AA24="x",'Gemensamma Tjänster'!$A28,0)</f>
        <v>0</v>
      </c>
      <c r="AC24" s="32">
        <f t="shared" si="9"/>
        <v>0</v>
      </c>
      <c r="AD24" s="14">
        <f t="shared" si="39"/>
        <v>0</v>
      </c>
      <c r="AE24" s="41" t="s">
        <v>37</v>
      </c>
      <c r="AF24" s="29">
        <f>IF(AE24="x",'Gemensamma Tjänster'!$A28,0)</f>
        <v>275468</v>
      </c>
      <c r="AG24" s="32">
        <f t="shared" si="10"/>
        <v>2.6227656415682477E-2</v>
      </c>
      <c r="AH24" s="251">
        <v>50000</v>
      </c>
      <c r="AI24" s="41" t="s">
        <v>37</v>
      </c>
      <c r="AJ24" s="29">
        <f>IF(AI24="x",'Gemensamma Tjänster'!$A28,0)</f>
        <v>275468</v>
      </c>
      <c r="AK24" s="32">
        <f t="shared" si="11"/>
        <v>2.6227656415682477E-2</v>
      </c>
      <c r="AL24" s="251">
        <v>0</v>
      </c>
      <c r="AM24" s="41" t="s">
        <v>37</v>
      </c>
      <c r="AN24" s="29">
        <f>IF(AM24="x",'Gemensamma Tjänster'!$A28,0)</f>
        <v>275468</v>
      </c>
      <c r="AO24" s="32">
        <f t="shared" si="12"/>
        <v>2.6227656415682477E-2</v>
      </c>
      <c r="AP24" s="251">
        <f t="shared" si="40"/>
        <v>1363838.1288076001</v>
      </c>
      <c r="AQ24" s="41" t="s">
        <v>37</v>
      </c>
      <c r="AR24" s="29">
        <f>IF(AQ24="x",'Gemensamma Tjänster'!$A28,0)</f>
        <v>275468</v>
      </c>
      <c r="AS24" s="32">
        <f t="shared" si="13"/>
        <v>2.6227656415682477E-2</v>
      </c>
      <c r="AT24" s="251">
        <f t="shared" si="41"/>
        <v>0</v>
      </c>
      <c r="AU24" s="41" t="s">
        <v>37</v>
      </c>
      <c r="AV24" s="29">
        <f>IF(AU24="x",'Gemensamma Tjänster'!$A28,0)</f>
        <v>275468</v>
      </c>
      <c r="AW24" s="32">
        <f t="shared" si="14"/>
        <v>2.7641205774201205E-2</v>
      </c>
      <c r="AX24" s="14">
        <f t="shared" si="15"/>
        <v>0</v>
      </c>
      <c r="AY24" s="41" t="s">
        <v>37</v>
      </c>
      <c r="AZ24" s="29">
        <f>IF(AY24="x",'Gemensamma Tjänster'!$A28,0)</f>
        <v>275468</v>
      </c>
      <c r="BA24" s="32">
        <f t="shared" si="16"/>
        <v>3.5394677872300183E-2</v>
      </c>
      <c r="BB24" s="14">
        <f t="shared" si="42"/>
        <v>205288.11951199998</v>
      </c>
      <c r="BC24" s="41"/>
      <c r="BD24" s="29">
        <f>IF(BC24="x",'Gemensamma Tjänster'!$A28,0)</f>
        <v>0</v>
      </c>
      <c r="BE24" s="32">
        <f t="shared" si="17"/>
        <v>0</v>
      </c>
      <c r="BF24" s="14">
        <f t="shared" si="43"/>
        <v>0</v>
      </c>
      <c r="BG24" s="41" t="s">
        <v>37</v>
      </c>
      <c r="BH24" s="29">
        <f>IF(BG24="x",'Gemensamma Tjänster'!$A28,0)</f>
        <v>275468</v>
      </c>
      <c r="BI24" s="32">
        <f t="shared" si="18"/>
        <v>2.8172007271369877E-2</v>
      </c>
      <c r="BJ24" s="14">
        <f t="shared" si="44"/>
        <v>197522.97960679999</v>
      </c>
      <c r="BK24" s="41"/>
      <c r="BL24" s="29">
        <f>IF(BK24="x",'Gemensamma Tjänster'!$A28,0)</f>
        <v>0</v>
      </c>
      <c r="BM24" s="32">
        <f t="shared" si="19"/>
        <v>0</v>
      </c>
      <c r="BN24" s="14">
        <f t="shared" si="45"/>
        <v>0</v>
      </c>
      <c r="BO24" s="41" t="s">
        <v>37</v>
      </c>
      <c r="BP24" s="29">
        <f>IF(BO24="x",'Gemensamma Tjänster'!$A28,0)</f>
        <v>275468</v>
      </c>
      <c r="BQ24" s="32">
        <f t="shared" si="20"/>
        <v>2.6227656415682477E-2</v>
      </c>
      <c r="BR24" s="251">
        <f t="shared" si="46"/>
        <v>0</v>
      </c>
      <c r="BS24" s="41"/>
      <c r="BT24" s="29">
        <f>IF(BS24="x",'Gemensamma Tjänster'!$A28,0)</f>
        <v>0</v>
      </c>
      <c r="BU24" s="32">
        <f t="shared" si="21"/>
        <v>0</v>
      </c>
      <c r="BV24" s="14">
        <f t="shared" si="47"/>
        <v>0</v>
      </c>
      <c r="BW24" s="41" t="s">
        <v>37</v>
      </c>
      <c r="BX24" s="29">
        <f>IF(BW24="x",'Gemensamma Tjänster'!$A28,0)</f>
        <v>275468</v>
      </c>
      <c r="BY24" s="32">
        <f t="shared" si="22"/>
        <v>2.8172007271369877E-2</v>
      </c>
      <c r="BZ24" s="251">
        <f t="shared" si="48"/>
        <v>0</v>
      </c>
      <c r="CA24" s="41" t="s">
        <v>37</v>
      </c>
      <c r="CB24" s="29">
        <f>IF(CA24="x",'Gemensamma Tjänster'!$A28,0)</f>
        <v>275468</v>
      </c>
      <c r="CC24" s="32">
        <f t="shared" si="23"/>
        <v>2.6227656415682477E-2</v>
      </c>
      <c r="CD24" s="14">
        <f t="shared" si="49"/>
        <v>94221.132568280009</v>
      </c>
      <c r="CE24" s="41"/>
      <c r="CF24" s="29">
        <f>IF(CE24="x",'Gemensamma Tjänster'!$A28,0)</f>
        <v>0</v>
      </c>
      <c r="CG24" s="32">
        <f t="shared" si="24"/>
        <v>0</v>
      </c>
      <c r="CH24" s="14">
        <f t="shared" si="50"/>
        <v>0</v>
      </c>
      <c r="CI24" s="41"/>
      <c r="CJ24" s="29">
        <f>IF(CI24="x",'Gemensamma Tjänster'!$A28,0)</f>
        <v>0</v>
      </c>
      <c r="CK24" s="32">
        <f t="shared" si="25"/>
        <v>0</v>
      </c>
      <c r="CL24" s="14">
        <f t="shared" si="51"/>
        <v>0</v>
      </c>
      <c r="CM24" s="41"/>
      <c r="CN24" s="29">
        <f>IF(CM24="x",'Gemensamma Tjänster'!$A28,0)</f>
        <v>0</v>
      </c>
      <c r="CO24" s="32">
        <f t="shared" si="26"/>
        <v>0</v>
      </c>
      <c r="CP24" s="14">
        <f t="shared" si="52"/>
        <v>0</v>
      </c>
      <c r="CQ24" s="41" t="s">
        <v>37</v>
      </c>
      <c r="CR24" s="29">
        <f>IF(CQ24="x",'Gemensamma Tjänster'!$A28,0)</f>
        <v>275468</v>
      </c>
      <c r="CS24" s="32">
        <f t="shared" si="27"/>
        <v>2.6227656415682477E-2</v>
      </c>
      <c r="CT24" s="14">
        <f t="shared" si="53"/>
        <v>0</v>
      </c>
      <c r="CU24" s="41" t="s">
        <v>37</v>
      </c>
      <c r="CV24" s="29">
        <f>IF(CU24="x",'Gemensamma Tjänster'!$A28,0)</f>
        <v>275468</v>
      </c>
      <c r="CW24" s="32">
        <f t="shared" si="28"/>
        <v>2.6227656415682477E-2</v>
      </c>
      <c r="CX24" s="14">
        <f t="shared" si="54"/>
        <v>0</v>
      </c>
      <c r="CY24" s="41" t="s">
        <v>37</v>
      </c>
      <c r="CZ24" s="29">
        <f>IF(CY24="x",'Gemensamma Tjänster'!$A28,0)</f>
        <v>275468</v>
      </c>
      <c r="DA24" s="32">
        <f t="shared" si="29"/>
        <v>3.8900750328011664E-2</v>
      </c>
      <c r="DB24" s="14">
        <f t="shared" si="55"/>
        <v>0</v>
      </c>
      <c r="DC24" s="41"/>
      <c r="DD24" s="29">
        <f>IF(DC24="x",'Gemensamma Tjänster'!$A28,0)</f>
        <v>0</v>
      </c>
      <c r="DE24" s="32">
        <f t="shared" si="30"/>
        <v>0</v>
      </c>
      <c r="DF24" s="14">
        <f t="shared" si="56"/>
        <v>0</v>
      </c>
      <c r="DG24" s="41" t="s">
        <v>37</v>
      </c>
      <c r="DH24" s="29">
        <f>IF(DG24="x",'Gemensamma Tjänster'!$A28,0)</f>
        <v>275468</v>
      </c>
      <c r="DI24" s="32">
        <f t="shared" si="31"/>
        <v>2.6227656415682477E-2</v>
      </c>
      <c r="DJ24" s="14">
        <f t="shared" si="57"/>
        <v>0</v>
      </c>
      <c r="DK24" s="41" t="s">
        <v>37</v>
      </c>
      <c r="DL24" s="29">
        <f>IF(DK24="x",'Gemensamma Tjänster'!$A28,0)</f>
        <v>275468</v>
      </c>
      <c r="DM24" s="32">
        <f t="shared" si="32"/>
        <v>2.6227656415682477E-2</v>
      </c>
      <c r="DN24" s="14">
        <f t="shared" si="58"/>
        <v>0</v>
      </c>
      <c r="DO24" s="41" t="s">
        <v>37</v>
      </c>
      <c r="DP24" s="29">
        <f>IF(DO24="x",'Gemensamma Tjänster'!$A28,0)</f>
        <v>275468</v>
      </c>
      <c r="DQ24" s="32">
        <f t="shared" si="33"/>
        <v>2.6227656415682477E-2</v>
      </c>
      <c r="DR24" s="14">
        <f t="shared" si="59"/>
        <v>0</v>
      </c>
      <c r="DS24" s="41" t="s">
        <v>37</v>
      </c>
      <c r="DT24" s="29">
        <f>IF(DS24="x",'Gemensamma Tjänster'!$A28,0)</f>
        <v>275468</v>
      </c>
      <c r="DU24" s="32">
        <f t="shared" si="34"/>
        <v>2.6227656415682477E-2</v>
      </c>
      <c r="DV24" s="14">
        <f t="shared" si="60"/>
        <v>0</v>
      </c>
    </row>
    <row r="25" spans="1:126" ht="15.75" thickBot="1" x14ac:dyDescent="0.3">
      <c r="A25" s="21" t="s">
        <v>31</v>
      </c>
      <c r="B25" s="26">
        <f t="shared" si="35"/>
        <v>3274257.19870885</v>
      </c>
      <c r="C25" s="249" t="s">
        <v>37</v>
      </c>
      <c r="D25" s="31">
        <f>IF(C25="x",'Gemensamma Tjänster'!$A29,0)</f>
        <v>249485</v>
      </c>
      <c r="E25" s="34">
        <f t="shared" si="0"/>
        <v>2.5272380722385808E-2</v>
      </c>
      <c r="F25" s="16">
        <f t="shared" si="36"/>
        <v>131990.03925</v>
      </c>
      <c r="G25" s="43" t="s">
        <v>37</v>
      </c>
      <c r="H25" s="31">
        <f>IF(G25="x",'Gemensamma Tjänster'!$A29,0)</f>
        <v>249485</v>
      </c>
      <c r="I25" s="34">
        <f t="shared" si="1"/>
        <v>2.4118565683684989E-2</v>
      </c>
      <c r="J25" s="16">
        <f t="shared" si="2"/>
        <v>37422.75</v>
      </c>
      <c r="K25" s="43" t="s">
        <v>37</v>
      </c>
      <c r="L25" s="31">
        <f>IF(K25="x",'Gemensamma Tjänster'!$A29,0)</f>
        <v>249485</v>
      </c>
      <c r="M25" s="34">
        <f t="shared" si="3"/>
        <v>2.3892716688605552E-2</v>
      </c>
      <c r="N25" s="16">
        <f t="shared" si="4"/>
        <v>37422.75</v>
      </c>
      <c r="O25" s="43"/>
      <c r="P25" s="31">
        <f>IF(O25="x",'Gemensamma Tjänster'!$A29,0)</f>
        <v>0</v>
      </c>
      <c r="Q25" s="34">
        <f t="shared" si="5"/>
        <v>0</v>
      </c>
      <c r="R25" s="16">
        <f t="shared" si="37"/>
        <v>0</v>
      </c>
      <c r="S25" s="43" t="s">
        <v>37</v>
      </c>
      <c r="T25" s="31">
        <f>IF(S25="x",'Gemensamma Tjänster'!$A29,0)</f>
        <v>249485</v>
      </c>
      <c r="U25" s="34">
        <f t="shared" si="6"/>
        <v>2.439356827593395E-2</v>
      </c>
      <c r="V25" s="16">
        <f t="shared" si="7"/>
        <v>37422.75</v>
      </c>
      <c r="W25" s="43" t="s">
        <v>37</v>
      </c>
      <c r="X25" s="31">
        <f>IF(W25="x",'Gemensamma Tjänster'!$A29,0)</f>
        <v>249485</v>
      </c>
      <c r="Y25" s="34">
        <f t="shared" si="8"/>
        <v>3.1149390471533988E-2</v>
      </c>
      <c r="Z25" s="16">
        <f t="shared" si="38"/>
        <v>146402.139039</v>
      </c>
      <c r="AA25" s="43"/>
      <c r="AB25" s="31">
        <f>IF(AA25="x",'Gemensamma Tjänster'!$A29,0)</f>
        <v>0</v>
      </c>
      <c r="AC25" s="34">
        <f t="shared" si="9"/>
        <v>0</v>
      </c>
      <c r="AD25" s="16">
        <f t="shared" si="39"/>
        <v>0</v>
      </c>
      <c r="AE25" s="43" t="s">
        <v>37</v>
      </c>
      <c r="AF25" s="31">
        <f>IF(AE25="x",'Gemensamma Tjänster'!$A29,0)</f>
        <v>249485</v>
      </c>
      <c r="AG25" s="34">
        <f t="shared" si="10"/>
        <v>2.3753782148440265E-2</v>
      </c>
      <c r="AH25" s="99">
        <v>50000</v>
      </c>
      <c r="AI25" s="43" t="s">
        <v>37</v>
      </c>
      <c r="AJ25" s="31">
        <f>IF(AI25="x",'Gemensamma Tjänster'!$A29,0)</f>
        <v>249485</v>
      </c>
      <c r="AK25" s="34">
        <f t="shared" si="11"/>
        <v>2.3753782148440265E-2</v>
      </c>
      <c r="AL25" s="99">
        <v>823919</v>
      </c>
      <c r="AM25" s="43" t="s">
        <v>37</v>
      </c>
      <c r="AN25" s="31">
        <f>IF(AM25="x",'Gemensamma Tjänster'!$A29,0)</f>
        <v>249485</v>
      </c>
      <c r="AO25" s="34">
        <f t="shared" si="12"/>
        <v>2.3753782148440265E-2</v>
      </c>
      <c r="AP25" s="99">
        <f t="shared" si="40"/>
        <v>1235196.6673645</v>
      </c>
      <c r="AQ25" s="43" t="s">
        <v>37</v>
      </c>
      <c r="AR25" s="31">
        <f>IF(AQ25="x",'Gemensamma Tjänster'!$A29,0)</f>
        <v>249485</v>
      </c>
      <c r="AS25" s="34">
        <f t="shared" si="13"/>
        <v>2.3753782148440265E-2</v>
      </c>
      <c r="AT25" s="99">
        <f t="shared" si="41"/>
        <v>0</v>
      </c>
      <c r="AU25" s="43"/>
      <c r="AV25" s="31">
        <f>IF(AU25="x",'Gemensamma Tjänster'!$A29,0)</f>
        <v>0</v>
      </c>
      <c r="AW25" s="34">
        <f t="shared" si="14"/>
        <v>0</v>
      </c>
      <c r="AX25" s="16">
        <f t="shared" si="15"/>
        <v>0</v>
      </c>
      <c r="AY25" s="43" t="s">
        <v>37</v>
      </c>
      <c r="AZ25" s="31">
        <f>IF(AY25="x",'Gemensamma Tjänster'!$A29,0)</f>
        <v>249485</v>
      </c>
      <c r="BA25" s="34">
        <f t="shared" si="16"/>
        <v>3.2056141580767319E-2</v>
      </c>
      <c r="BB25" s="16">
        <f t="shared" si="42"/>
        <v>185924.70448999997</v>
      </c>
      <c r="BC25" s="43"/>
      <c r="BD25" s="31">
        <f>IF(BC25="x",'Gemensamma Tjänster'!$A29,0)</f>
        <v>0</v>
      </c>
      <c r="BE25" s="34">
        <f t="shared" si="17"/>
        <v>0</v>
      </c>
      <c r="BF25" s="16">
        <f t="shared" si="43"/>
        <v>0</v>
      </c>
      <c r="BG25" s="43" t="s">
        <v>37</v>
      </c>
      <c r="BH25" s="31">
        <f>IF(BG25="x",'Gemensamma Tjänster'!$A29,0)</f>
        <v>249485</v>
      </c>
      <c r="BI25" s="34">
        <f t="shared" si="18"/>
        <v>2.5514735773656882E-2</v>
      </c>
      <c r="BJ25" s="16">
        <f t="shared" si="44"/>
        <v>178891.9967735</v>
      </c>
      <c r="BK25" s="43"/>
      <c r="BL25" s="31">
        <f>IF(BK25="x",'Gemensamma Tjänster'!$A29,0)</f>
        <v>0</v>
      </c>
      <c r="BM25" s="34">
        <f t="shared" si="19"/>
        <v>0</v>
      </c>
      <c r="BN25" s="16">
        <f t="shared" si="45"/>
        <v>0</v>
      </c>
      <c r="BO25" s="43" t="s">
        <v>37</v>
      </c>
      <c r="BP25" s="31">
        <f>IF(BO25="x",'Gemensamma Tjänster'!$A29,0)</f>
        <v>249485</v>
      </c>
      <c r="BQ25" s="34">
        <f t="shared" si="20"/>
        <v>2.3753782148440265E-2</v>
      </c>
      <c r="BR25" s="99">
        <f t="shared" si="46"/>
        <v>0</v>
      </c>
      <c r="BS25" s="43"/>
      <c r="BT25" s="31">
        <f>IF(BS25="x",'Gemensamma Tjänster'!$A29,0)</f>
        <v>0</v>
      </c>
      <c r="BU25" s="34">
        <f t="shared" si="21"/>
        <v>0</v>
      </c>
      <c r="BV25" s="16">
        <f t="shared" si="47"/>
        <v>0</v>
      </c>
      <c r="BW25" s="43" t="s">
        <v>37</v>
      </c>
      <c r="BX25" s="31">
        <f>IF(BW25="x",'Gemensamma Tjänster'!$A29,0)</f>
        <v>249485</v>
      </c>
      <c r="BY25" s="34">
        <f t="shared" si="22"/>
        <v>2.5514735773656882E-2</v>
      </c>
      <c r="BZ25" s="99">
        <f t="shared" si="48"/>
        <v>0</v>
      </c>
      <c r="CA25" s="43" t="s">
        <v>37</v>
      </c>
      <c r="CB25" s="31">
        <f>IF(CA25="x",'Gemensamma Tjänster'!$A29,0)</f>
        <v>249485</v>
      </c>
      <c r="CC25" s="34">
        <f t="shared" si="23"/>
        <v>2.3753782148440265E-2</v>
      </c>
      <c r="CD25" s="16">
        <f t="shared" si="49"/>
        <v>85333.901791850003</v>
      </c>
      <c r="CE25" s="43"/>
      <c r="CF25" s="31">
        <f>IF(CE25="x",'Gemensamma Tjänster'!$A29,0)</f>
        <v>0</v>
      </c>
      <c r="CG25" s="34">
        <f t="shared" si="24"/>
        <v>0</v>
      </c>
      <c r="CH25" s="16">
        <f t="shared" si="50"/>
        <v>0</v>
      </c>
      <c r="CI25" s="43" t="s">
        <v>37</v>
      </c>
      <c r="CJ25" s="31">
        <f>IF(CI25="x",'Gemensamma Tjänster'!$A29,0)</f>
        <v>249485</v>
      </c>
      <c r="CK25" s="34">
        <f t="shared" si="25"/>
        <v>2.439356827593395E-2</v>
      </c>
      <c r="CL25" s="16">
        <f t="shared" si="51"/>
        <v>324330.5</v>
      </c>
      <c r="CM25" s="43"/>
      <c r="CN25" s="31">
        <f>IF(CM25="x",'Gemensamma Tjänster'!$A29,0)</f>
        <v>0</v>
      </c>
      <c r="CO25" s="34">
        <f t="shared" si="26"/>
        <v>0</v>
      </c>
      <c r="CP25" s="16">
        <f t="shared" si="52"/>
        <v>0</v>
      </c>
      <c r="CQ25" s="43" t="s">
        <v>37</v>
      </c>
      <c r="CR25" s="31">
        <f>IF(CQ25="x",'Gemensamma Tjänster'!$A29,0)</f>
        <v>249485</v>
      </c>
      <c r="CS25" s="34">
        <f t="shared" si="27"/>
        <v>2.3753782148440265E-2</v>
      </c>
      <c r="CT25" s="16">
        <f t="shared" si="53"/>
        <v>0</v>
      </c>
      <c r="CU25" s="43" t="s">
        <v>37</v>
      </c>
      <c r="CV25" s="31">
        <f>IF(CU25="x",'Gemensamma Tjänster'!$A29,0)</f>
        <v>249485</v>
      </c>
      <c r="CW25" s="34">
        <f t="shared" si="28"/>
        <v>2.3753782148440265E-2</v>
      </c>
      <c r="CX25" s="16">
        <f t="shared" si="54"/>
        <v>0</v>
      </c>
      <c r="CY25" s="43" t="s">
        <v>37</v>
      </c>
      <c r="CZ25" s="31">
        <f>IF(CY25="x",'Gemensamma Tjänster'!$A29,0)</f>
        <v>249485</v>
      </c>
      <c r="DA25" s="34">
        <f t="shared" si="29"/>
        <v>3.5231510359039854E-2</v>
      </c>
      <c r="DB25" s="16">
        <f t="shared" si="55"/>
        <v>0</v>
      </c>
      <c r="DC25" s="43"/>
      <c r="DD25" s="31">
        <f>IF(DC25="x",'Gemensamma Tjänster'!$A29,0)</f>
        <v>0</v>
      </c>
      <c r="DE25" s="34">
        <f t="shared" si="30"/>
        <v>0</v>
      </c>
      <c r="DF25" s="16">
        <f t="shared" si="56"/>
        <v>0</v>
      </c>
      <c r="DG25" s="43" t="s">
        <v>37</v>
      </c>
      <c r="DH25" s="31">
        <f>IF(DG25="x",'Gemensamma Tjänster'!$A29,0)</f>
        <v>249485</v>
      </c>
      <c r="DI25" s="34">
        <f t="shared" si="31"/>
        <v>2.3753782148440265E-2</v>
      </c>
      <c r="DJ25" s="16">
        <f t="shared" si="57"/>
        <v>0</v>
      </c>
      <c r="DK25" s="43" t="s">
        <v>37</v>
      </c>
      <c r="DL25" s="31">
        <f>IF(DK25="x",'Gemensamma Tjänster'!$A29,0)</f>
        <v>249485</v>
      </c>
      <c r="DM25" s="34">
        <f t="shared" si="32"/>
        <v>2.3753782148440265E-2</v>
      </c>
      <c r="DN25" s="16">
        <f t="shared" si="58"/>
        <v>0</v>
      </c>
      <c r="DO25" s="43" t="s">
        <v>37</v>
      </c>
      <c r="DP25" s="31">
        <f>IF(DO25="x",'Gemensamma Tjänster'!$A29,0)</f>
        <v>249485</v>
      </c>
      <c r="DQ25" s="34">
        <f t="shared" si="33"/>
        <v>2.3753782148440265E-2</v>
      </c>
      <c r="DR25" s="16">
        <f t="shared" si="59"/>
        <v>0</v>
      </c>
      <c r="DS25" s="43" t="s">
        <v>37</v>
      </c>
      <c r="DT25" s="31">
        <f>IF(DS25="x",'Gemensamma Tjänster'!$A29,0)</f>
        <v>249485</v>
      </c>
      <c r="DU25" s="34">
        <f t="shared" si="34"/>
        <v>2.3753782148440265E-2</v>
      </c>
      <c r="DV25" s="16">
        <f t="shared" si="60"/>
        <v>0</v>
      </c>
    </row>
    <row r="26" spans="1:126" x14ac:dyDescent="0.25">
      <c r="A26" s="92"/>
      <c r="B26" s="92"/>
      <c r="C26" s="92"/>
      <c r="D26" s="92"/>
      <c r="E26" s="92"/>
      <c r="F26" s="92"/>
      <c r="G26" s="92"/>
      <c r="H26" s="92"/>
      <c r="I26" s="92"/>
      <c r="J26" s="92" t="s">
        <v>394</v>
      </c>
      <c r="K26" s="92"/>
      <c r="L26" s="92"/>
      <c r="M26" s="92"/>
      <c r="N26" s="92"/>
      <c r="O26" s="92"/>
      <c r="P26" s="92"/>
      <c r="Q26" s="92"/>
      <c r="R26" s="100" t="s">
        <v>394</v>
      </c>
      <c r="S26" s="92"/>
      <c r="T26" s="92"/>
      <c r="U26" s="92"/>
      <c r="V26" s="92"/>
      <c r="W26" s="92"/>
      <c r="X26" s="92"/>
      <c r="Y26" s="92"/>
      <c r="Z26" s="244" t="s">
        <v>396</v>
      </c>
      <c r="AA26" s="92"/>
      <c r="AB26" s="92"/>
      <c r="AC26" s="92"/>
      <c r="AD26" s="92"/>
      <c r="AE26" s="92"/>
      <c r="AF26" s="92"/>
      <c r="AG26" s="92"/>
      <c r="AH26" s="241" t="s">
        <v>353</v>
      </c>
      <c r="AI26" s="92"/>
      <c r="AJ26" s="92"/>
      <c r="AK26" s="92"/>
      <c r="AL26" s="241" t="s">
        <v>349</v>
      </c>
      <c r="AM26" s="92"/>
      <c r="AN26" s="92"/>
      <c r="AO26" s="92"/>
      <c r="AP26" s="241" t="s">
        <v>265</v>
      </c>
      <c r="AQ26" s="92"/>
      <c r="AR26" s="92"/>
      <c r="AS26" s="92"/>
      <c r="AT26" s="241" t="s">
        <v>143</v>
      </c>
      <c r="AU26" s="92"/>
      <c r="AV26" s="92"/>
      <c r="AW26" s="92"/>
      <c r="AX26" s="255" t="s">
        <v>317</v>
      </c>
      <c r="AY26" s="92"/>
      <c r="AZ26" s="92"/>
      <c r="BA26" s="92"/>
      <c r="BB26" s="92"/>
      <c r="BC26" s="169"/>
      <c r="BD26" s="169"/>
      <c r="BE26" s="169"/>
      <c r="BF26" s="92"/>
      <c r="BG26" s="169"/>
      <c r="BH26" s="169"/>
      <c r="BI26" s="169"/>
      <c r="BJ26" s="92"/>
      <c r="BK26" s="169"/>
      <c r="BL26" s="169"/>
      <c r="BM26" s="169"/>
      <c r="BN26" s="253" t="s">
        <v>394</v>
      </c>
      <c r="BO26" s="169"/>
      <c r="BP26" s="169"/>
      <c r="BQ26" s="169"/>
      <c r="BR26" s="241"/>
      <c r="BS26" s="169"/>
      <c r="BT26" s="169"/>
      <c r="BU26" s="169"/>
      <c r="BV26" s="100" t="s">
        <v>325</v>
      </c>
      <c r="BW26" s="169"/>
      <c r="BX26" s="169"/>
      <c r="BY26" s="169"/>
      <c r="BZ26" s="241" t="s">
        <v>143</v>
      </c>
      <c r="CA26" s="169"/>
      <c r="CB26" s="169"/>
      <c r="CC26" s="169"/>
      <c r="CD26" s="255"/>
      <c r="CE26" s="255"/>
      <c r="CF26" s="255"/>
      <c r="CG26" s="255"/>
      <c r="CH26" s="255"/>
      <c r="CI26" s="255"/>
      <c r="CJ26" s="255"/>
      <c r="CK26" s="255"/>
      <c r="CL26" s="255" t="s">
        <v>379</v>
      </c>
      <c r="CM26" s="169"/>
      <c r="CN26" s="169"/>
      <c r="CO26" s="169"/>
      <c r="CP26" s="255" t="s">
        <v>337</v>
      </c>
      <c r="CQ26" s="169"/>
      <c r="CR26" s="169"/>
      <c r="CS26" s="169"/>
      <c r="CT26" s="255"/>
      <c r="CU26" s="169"/>
      <c r="CV26" s="169"/>
      <c r="CW26" s="169"/>
      <c r="CX26" s="169"/>
      <c r="CY26" s="169"/>
      <c r="CZ26" s="169"/>
      <c r="DA26" s="169"/>
      <c r="DB26" s="169"/>
      <c r="DC26" s="169"/>
      <c r="DD26" s="169"/>
      <c r="DE26" s="169"/>
      <c r="DF26" s="169"/>
      <c r="DG26" s="169"/>
      <c r="DH26" s="169"/>
      <c r="DI26" s="169"/>
      <c r="DJ26" s="255"/>
      <c r="DK26" s="169"/>
      <c r="DL26" s="169"/>
      <c r="DM26" s="169"/>
      <c r="DN26" s="255"/>
      <c r="DO26" s="169"/>
      <c r="DP26" s="169"/>
      <c r="DQ26" s="169"/>
      <c r="DR26" s="169"/>
      <c r="DS26" s="169"/>
      <c r="DT26" s="169"/>
      <c r="DU26" s="169"/>
      <c r="DV26" s="169"/>
    </row>
    <row r="27" spans="1:126" s="92" customFormat="1" ht="15.6" customHeight="1" x14ac:dyDescent="0.2">
      <c r="A27" s="92" t="s">
        <v>40</v>
      </c>
      <c r="F27" s="100" t="s">
        <v>70</v>
      </c>
      <c r="G27" s="100"/>
      <c r="H27" s="100"/>
      <c r="I27" s="100"/>
      <c r="J27" s="100" t="s">
        <v>70</v>
      </c>
      <c r="K27" s="100"/>
      <c r="L27" s="100"/>
      <c r="M27" s="100"/>
      <c r="N27" s="100" t="s">
        <v>70</v>
      </c>
      <c r="O27" s="100"/>
      <c r="P27" s="100"/>
      <c r="Q27" s="100"/>
      <c r="R27" s="100" t="s">
        <v>70</v>
      </c>
      <c r="S27" s="100"/>
      <c r="T27" s="100"/>
      <c r="U27" s="100"/>
      <c r="V27" s="252" t="s">
        <v>70</v>
      </c>
      <c r="W27" s="100"/>
      <c r="X27" s="100"/>
      <c r="Y27" s="100"/>
      <c r="Z27" s="100" t="s">
        <v>189</v>
      </c>
      <c r="AA27" s="100"/>
      <c r="AB27" s="100"/>
      <c r="AC27" s="100"/>
      <c r="AD27" s="100" t="s">
        <v>70</v>
      </c>
      <c r="AE27" s="100"/>
      <c r="AF27" s="100"/>
      <c r="AG27" s="100"/>
      <c r="AH27" s="253" t="s">
        <v>252</v>
      </c>
      <c r="AI27" s="254"/>
      <c r="AJ27" s="254"/>
      <c r="AK27" s="254"/>
      <c r="AL27" s="253" t="s">
        <v>76</v>
      </c>
      <c r="AM27" s="254"/>
      <c r="AN27" s="254"/>
      <c r="AO27" s="254"/>
      <c r="AP27" s="253" t="s">
        <v>131</v>
      </c>
      <c r="AQ27" s="100"/>
      <c r="AR27" s="100"/>
      <c r="AS27" s="100"/>
      <c r="AT27" s="100" t="s">
        <v>109</v>
      </c>
      <c r="AU27" s="100"/>
      <c r="AV27" s="100"/>
      <c r="AW27" s="100"/>
      <c r="AX27" s="100" t="s">
        <v>318</v>
      </c>
      <c r="AY27" s="100"/>
      <c r="AZ27" s="100"/>
      <c r="BA27" s="100"/>
      <c r="BB27" s="255" t="s">
        <v>70</v>
      </c>
      <c r="BC27" s="255"/>
      <c r="BD27" s="255"/>
      <c r="BE27" s="255"/>
      <c r="BF27" s="255" t="s">
        <v>70</v>
      </c>
      <c r="BG27" s="255"/>
      <c r="BH27" s="255"/>
      <c r="BI27" s="255"/>
      <c r="BJ27" s="100" t="s">
        <v>70</v>
      </c>
      <c r="BK27" s="255"/>
      <c r="BL27" s="255"/>
      <c r="BM27" s="255"/>
      <c r="BN27" s="255" t="s">
        <v>70</v>
      </c>
      <c r="BO27" s="255"/>
      <c r="BP27" s="255"/>
      <c r="BQ27" s="255"/>
      <c r="BR27" s="255" t="s">
        <v>234</v>
      </c>
      <c r="BS27" s="255"/>
      <c r="BT27" s="255"/>
      <c r="BU27" s="255"/>
      <c r="BV27" s="100" t="s">
        <v>378</v>
      </c>
      <c r="BW27" s="255"/>
      <c r="BX27" s="255"/>
      <c r="BY27" s="255"/>
      <c r="BZ27" s="255" t="s">
        <v>331</v>
      </c>
      <c r="CA27" s="255"/>
      <c r="CB27" s="255"/>
      <c r="CC27" s="255"/>
      <c r="CD27" s="100" t="s">
        <v>70</v>
      </c>
      <c r="CE27" s="255"/>
      <c r="CF27" s="255"/>
      <c r="CG27" s="255"/>
      <c r="CH27" s="100" t="s">
        <v>70</v>
      </c>
      <c r="CI27" s="255"/>
      <c r="CJ27" s="255"/>
      <c r="CK27" s="255"/>
      <c r="CL27" s="255" t="s">
        <v>70</v>
      </c>
      <c r="CM27" s="255"/>
      <c r="CN27" s="255"/>
      <c r="CO27" s="255"/>
      <c r="CP27" s="255" t="s">
        <v>348</v>
      </c>
      <c r="CQ27" s="255"/>
      <c r="CR27" s="255"/>
      <c r="CS27" s="255"/>
      <c r="CT27" s="352" t="s">
        <v>348</v>
      </c>
      <c r="CU27" s="255"/>
      <c r="CV27" s="255"/>
      <c r="CW27" s="255"/>
      <c r="CX27" s="255" t="s">
        <v>168</v>
      </c>
      <c r="CY27" s="255"/>
      <c r="CZ27" s="255"/>
      <c r="DA27" s="255"/>
      <c r="DB27" s="255"/>
      <c r="DC27" s="255"/>
      <c r="DD27" s="255"/>
      <c r="DE27" s="255"/>
      <c r="DF27" s="100"/>
      <c r="DG27" s="255"/>
      <c r="DH27" s="255"/>
      <c r="DI27" s="255"/>
      <c r="DK27" s="255"/>
      <c r="DL27" s="255"/>
      <c r="DM27" s="255"/>
      <c r="DN27" s="255"/>
      <c r="DO27" s="255"/>
      <c r="DP27" s="255"/>
      <c r="DQ27" s="255"/>
      <c r="DR27" s="255"/>
      <c r="DS27" s="255"/>
      <c r="DT27" s="255"/>
      <c r="DU27" s="255"/>
      <c r="DV27" s="255"/>
    </row>
    <row r="28" spans="1:126" x14ac:dyDescent="0.25">
      <c r="A28" s="92" t="s">
        <v>41</v>
      </c>
      <c r="B28" s="92"/>
      <c r="C28" s="92"/>
      <c r="D28" s="92"/>
      <c r="E28" s="92"/>
      <c r="F28" s="100" t="s">
        <v>71</v>
      </c>
      <c r="G28" s="100"/>
      <c r="H28" s="100"/>
      <c r="I28" s="100"/>
      <c r="J28" s="100" t="s">
        <v>71</v>
      </c>
      <c r="K28" s="100" t="s">
        <v>39</v>
      </c>
      <c r="L28" s="100"/>
      <c r="M28" s="100"/>
      <c r="N28" s="100" t="s">
        <v>71</v>
      </c>
      <c r="O28" s="100"/>
      <c r="P28" s="100"/>
      <c r="Q28" s="100"/>
      <c r="R28" s="100" t="s">
        <v>71</v>
      </c>
      <c r="S28" s="100"/>
      <c r="T28" s="100"/>
      <c r="U28" s="100"/>
      <c r="V28" s="100" t="s">
        <v>71</v>
      </c>
      <c r="W28" s="100"/>
      <c r="X28" s="100"/>
      <c r="Y28" s="100"/>
      <c r="Z28" s="100" t="s">
        <v>71</v>
      </c>
      <c r="AA28" s="100"/>
      <c r="AB28" s="100"/>
      <c r="AC28" s="100"/>
      <c r="AD28" s="100" t="s">
        <v>71</v>
      </c>
      <c r="AE28" s="100"/>
      <c r="AF28" s="100"/>
      <c r="AG28" s="100"/>
      <c r="AH28" s="100" t="s">
        <v>42</v>
      </c>
      <c r="AI28" s="254"/>
      <c r="AJ28" s="254"/>
      <c r="AK28" s="254"/>
      <c r="AL28" s="253" t="s">
        <v>47</v>
      </c>
      <c r="AM28" s="254"/>
      <c r="AN28" s="254"/>
      <c r="AO28" s="254"/>
      <c r="AP28" s="253" t="s">
        <v>72</v>
      </c>
      <c r="AQ28" s="100"/>
      <c r="AR28" s="100"/>
      <c r="AS28" s="100"/>
      <c r="AT28" s="100" t="s">
        <v>38</v>
      </c>
      <c r="AU28" s="100"/>
      <c r="AV28" s="100"/>
      <c r="AW28" s="100"/>
      <c r="AX28" s="100"/>
      <c r="AY28" s="100"/>
      <c r="AZ28" s="100"/>
      <c r="BA28" s="100"/>
      <c r="BB28" s="255" t="s">
        <v>71</v>
      </c>
      <c r="BC28" s="255"/>
      <c r="BD28" s="255"/>
      <c r="BE28" s="255"/>
      <c r="BF28" s="255" t="s">
        <v>71</v>
      </c>
      <c r="BG28" s="255"/>
      <c r="BH28" s="255"/>
      <c r="BI28" s="255"/>
      <c r="BJ28" s="100" t="s">
        <v>71</v>
      </c>
      <c r="BK28" s="255"/>
      <c r="BL28" s="255"/>
      <c r="BM28" s="255"/>
      <c r="BN28" s="255" t="s">
        <v>71</v>
      </c>
      <c r="BO28" s="255"/>
      <c r="BP28" s="255"/>
      <c r="BQ28" s="255"/>
      <c r="BR28" s="255"/>
      <c r="BS28" s="255"/>
      <c r="BT28" s="255"/>
      <c r="BU28" s="255"/>
      <c r="BV28" s="100" t="s">
        <v>324</v>
      </c>
      <c r="BW28" s="255"/>
      <c r="BX28" s="255"/>
      <c r="BY28" s="255"/>
      <c r="BZ28" s="255"/>
      <c r="CA28" s="255"/>
      <c r="CB28" s="255"/>
      <c r="CC28" s="255"/>
      <c r="CD28" s="92" t="s">
        <v>71</v>
      </c>
      <c r="CE28" s="255"/>
      <c r="CF28" s="255"/>
      <c r="CG28" s="255"/>
      <c r="CH28" s="255" t="s">
        <v>71</v>
      </c>
      <c r="CI28" s="255"/>
      <c r="CJ28" s="255"/>
      <c r="CK28" s="255"/>
      <c r="CL28" s="255" t="s">
        <v>71</v>
      </c>
      <c r="CM28" s="255"/>
      <c r="CN28" s="255"/>
      <c r="CO28" s="255"/>
      <c r="CP28" s="255"/>
      <c r="CQ28" s="255"/>
      <c r="CR28" s="255"/>
      <c r="CS28" s="255"/>
      <c r="CT28" s="100"/>
      <c r="CU28" s="255"/>
      <c r="CV28" s="255"/>
      <c r="CW28" s="255"/>
      <c r="CX28" s="255"/>
      <c r="CY28" s="255"/>
      <c r="CZ28" s="255"/>
      <c r="DA28" s="255"/>
      <c r="DB28" s="100"/>
      <c r="DC28" s="255"/>
      <c r="DD28" s="255"/>
      <c r="DE28" s="255"/>
      <c r="DF28" s="100"/>
      <c r="DG28" s="255"/>
      <c r="DH28" s="255"/>
      <c r="DI28" s="255"/>
      <c r="DJ28" s="255"/>
      <c r="DK28" s="255"/>
      <c r="DL28" s="255"/>
      <c r="DM28" s="255"/>
      <c r="DN28" s="255"/>
      <c r="DO28" s="255"/>
      <c r="DP28" s="255"/>
      <c r="DQ28" s="255"/>
      <c r="DR28" s="255"/>
      <c r="DS28" s="255"/>
      <c r="DT28" s="255"/>
      <c r="DU28" s="255"/>
      <c r="DV28" s="255"/>
    </row>
    <row r="29" spans="1:126" x14ac:dyDescent="0.25">
      <c r="A29" s="92" t="s">
        <v>44</v>
      </c>
      <c r="B29" s="92"/>
      <c r="C29" s="92"/>
      <c r="D29" s="92"/>
      <c r="E29" s="92"/>
      <c r="F29" s="100" t="s">
        <v>36</v>
      </c>
      <c r="G29" s="100"/>
      <c r="H29" s="100"/>
      <c r="I29" s="100"/>
      <c r="J29" s="100" t="s">
        <v>36</v>
      </c>
      <c r="K29" s="100"/>
      <c r="L29" s="100"/>
      <c r="M29" s="100"/>
      <c r="N29" s="100" t="s">
        <v>36</v>
      </c>
      <c r="O29" s="100"/>
      <c r="P29" s="100"/>
      <c r="Q29" s="100"/>
      <c r="R29" s="100" t="s">
        <v>36</v>
      </c>
      <c r="S29" s="100"/>
      <c r="T29" s="100"/>
      <c r="U29" s="100"/>
      <c r="V29" s="100" t="s">
        <v>36</v>
      </c>
      <c r="W29" s="100"/>
      <c r="X29" s="100"/>
      <c r="Y29" s="100"/>
      <c r="Z29" s="100">
        <v>2023</v>
      </c>
      <c r="AA29" s="100"/>
      <c r="AB29" s="100"/>
      <c r="AC29" s="100"/>
      <c r="AD29" s="100" t="s">
        <v>36</v>
      </c>
      <c r="AE29" s="100"/>
      <c r="AF29" s="100"/>
      <c r="AG29" s="100"/>
      <c r="AH29" s="100" t="s">
        <v>36</v>
      </c>
      <c r="AI29" s="100"/>
      <c r="AJ29" s="100"/>
      <c r="AK29" s="100"/>
      <c r="AL29" s="100" t="s">
        <v>36</v>
      </c>
      <c r="AM29" s="100"/>
      <c r="AN29" s="100"/>
      <c r="AO29" s="100"/>
      <c r="AP29" s="100" t="s">
        <v>36</v>
      </c>
      <c r="AQ29" s="100"/>
      <c r="AR29" s="100"/>
      <c r="AS29" s="100"/>
      <c r="AT29" s="100" t="s">
        <v>330</v>
      </c>
      <c r="AU29" s="100"/>
      <c r="AV29" s="100"/>
      <c r="AW29" s="100"/>
      <c r="AX29" s="100"/>
      <c r="AY29" s="100"/>
      <c r="AZ29" s="100"/>
      <c r="BA29" s="100"/>
      <c r="BB29" s="255" t="s">
        <v>36</v>
      </c>
      <c r="BC29" s="255"/>
      <c r="BD29" s="255"/>
      <c r="BE29" s="255"/>
      <c r="BF29" s="255" t="s">
        <v>36</v>
      </c>
      <c r="BG29" s="255"/>
      <c r="BH29" s="255"/>
      <c r="BI29" s="255"/>
      <c r="BJ29" s="100" t="s">
        <v>36</v>
      </c>
      <c r="BK29" s="255"/>
      <c r="BL29" s="255"/>
      <c r="BM29" s="255"/>
      <c r="BN29" s="255" t="s">
        <v>36</v>
      </c>
      <c r="BO29" s="255"/>
      <c r="BP29" s="255"/>
      <c r="BQ29" s="255"/>
      <c r="BR29" s="255"/>
      <c r="BS29" s="255"/>
      <c r="BT29" s="255"/>
      <c r="BU29" s="255"/>
      <c r="BV29" s="100" t="s">
        <v>325</v>
      </c>
      <c r="BW29" s="255"/>
      <c r="BX29" s="255"/>
      <c r="BY29" s="255"/>
      <c r="BZ29" s="255"/>
      <c r="CA29" s="255"/>
      <c r="CB29" s="255"/>
      <c r="CC29" s="255"/>
      <c r="CD29" s="100" t="s">
        <v>36</v>
      </c>
      <c r="CE29" s="255"/>
      <c r="CF29" s="255"/>
      <c r="CG29" s="255"/>
      <c r="CH29" s="100" t="s">
        <v>36</v>
      </c>
      <c r="CI29" s="255"/>
      <c r="CJ29" s="255"/>
      <c r="CK29" s="255"/>
      <c r="CL29" s="255" t="s">
        <v>36</v>
      </c>
      <c r="CM29" s="255"/>
      <c r="CN29" s="255"/>
      <c r="CO29" s="255"/>
      <c r="CP29" s="255"/>
      <c r="CQ29" s="255"/>
      <c r="CR29" s="255"/>
      <c r="CS29" s="255"/>
      <c r="CT29" s="100"/>
      <c r="CU29" s="255"/>
      <c r="CV29" s="255"/>
      <c r="CW29" s="255"/>
      <c r="CX29" s="255"/>
      <c r="CY29" s="255"/>
      <c r="CZ29" s="255"/>
      <c r="DA29" s="255"/>
      <c r="DB29" s="100"/>
      <c r="DC29" s="255"/>
      <c r="DD29" s="255"/>
      <c r="DE29" s="255"/>
      <c r="DF29" s="100"/>
      <c r="DG29" s="255"/>
      <c r="DH29" s="255"/>
      <c r="DI29" s="255"/>
      <c r="DJ29" s="255"/>
      <c r="DK29" s="255"/>
      <c r="DL29" s="255"/>
      <c r="DM29" s="255"/>
      <c r="DN29" s="255"/>
      <c r="DO29" s="255"/>
      <c r="DP29" s="255"/>
      <c r="DQ29" s="255"/>
      <c r="DR29" s="255"/>
      <c r="DS29" s="255"/>
      <c r="DT29" s="255"/>
      <c r="DU29" s="255"/>
      <c r="DV29" s="255"/>
    </row>
    <row r="30" spans="1:126" x14ac:dyDescent="0.25">
      <c r="A30" s="92" t="s">
        <v>73</v>
      </c>
      <c r="B30" s="92"/>
      <c r="C30" s="92"/>
      <c r="D30" s="92"/>
      <c r="E30" s="92"/>
      <c r="F30" s="100"/>
      <c r="G30" s="100"/>
      <c r="H30" s="100"/>
      <c r="I30" s="100"/>
      <c r="J30" s="254"/>
      <c r="O30" s="100"/>
      <c r="P30" s="100"/>
      <c r="Q30" s="100"/>
      <c r="R30" s="254"/>
      <c r="S30" s="100"/>
      <c r="T30" s="100"/>
      <c r="U30" s="100"/>
      <c r="V30" s="100"/>
      <c r="W30" s="100"/>
      <c r="X30" s="100"/>
      <c r="Y30" s="100"/>
      <c r="Z30" s="254"/>
      <c r="AA30" s="100"/>
      <c r="AB30" s="100"/>
      <c r="AC30" s="100"/>
      <c r="AD30" s="100"/>
      <c r="AE30" s="100"/>
      <c r="AF30" s="100"/>
      <c r="AG30" s="100"/>
      <c r="AH30" s="100"/>
      <c r="AI30" s="100"/>
      <c r="AJ30" s="100"/>
      <c r="AK30" s="100"/>
      <c r="AL30" s="100"/>
      <c r="AM30" s="100"/>
      <c r="AN30" s="100"/>
      <c r="AO30" s="100"/>
      <c r="AP30" s="100"/>
      <c r="AQ30" s="100"/>
      <c r="AR30" s="100"/>
      <c r="AS30" s="100"/>
      <c r="AT30" s="100"/>
      <c r="AU30" s="100"/>
      <c r="AV30" s="100"/>
      <c r="AW30" s="100"/>
      <c r="AX30" s="100"/>
      <c r="AY30" s="100"/>
      <c r="AZ30" s="100"/>
      <c r="BA30" s="100"/>
      <c r="BC30" s="255"/>
      <c r="BD30" s="255"/>
      <c r="BE30" s="255"/>
      <c r="BF30" s="255"/>
      <c r="BG30" s="255"/>
      <c r="BH30" s="255"/>
      <c r="BI30" s="255"/>
      <c r="BJ30" s="100"/>
      <c r="BK30" s="255"/>
      <c r="BL30" s="255"/>
      <c r="BM30" s="255"/>
      <c r="BN30" s="255"/>
      <c r="BO30" s="255"/>
      <c r="BP30" s="255"/>
      <c r="BQ30" s="255"/>
      <c r="BR30" s="255"/>
      <c r="BS30" s="255"/>
      <c r="BT30" s="255"/>
      <c r="BU30" s="255"/>
      <c r="BV30" s="255"/>
      <c r="BW30" s="255"/>
      <c r="BX30" s="255"/>
      <c r="BY30" s="255"/>
      <c r="BZ30" s="255"/>
      <c r="CA30" s="255"/>
      <c r="CB30" s="255"/>
      <c r="CC30" s="255"/>
      <c r="CD30" s="100"/>
      <c r="CE30" s="255"/>
      <c r="CF30" s="255"/>
      <c r="CG30" s="255"/>
      <c r="CH30" s="255"/>
      <c r="CI30" s="255"/>
      <c r="CJ30" s="255"/>
      <c r="CK30" s="255"/>
      <c r="CM30" s="255"/>
      <c r="CN30" s="255"/>
      <c r="CO30" s="255"/>
      <c r="CP30" s="255"/>
      <c r="CQ30" s="255"/>
      <c r="CR30" s="255"/>
      <c r="CS30" s="255"/>
      <c r="CT30" s="255"/>
      <c r="CU30" s="255"/>
      <c r="CV30" s="255"/>
      <c r="CW30" s="255"/>
      <c r="CX30" s="255"/>
      <c r="CY30" s="255"/>
      <c r="CZ30" s="255"/>
      <c r="DA30" s="255"/>
      <c r="DB30" s="255"/>
      <c r="DC30" s="255"/>
      <c r="DD30" s="255"/>
      <c r="DE30" s="255"/>
      <c r="DF30" s="255"/>
      <c r="DG30" s="255"/>
      <c r="DH30" s="255"/>
      <c r="DI30" s="255"/>
      <c r="DJ30" s="255"/>
      <c r="DK30" s="255"/>
      <c r="DL30" s="255"/>
      <c r="DM30" s="255"/>
      <c r="DN30" s="255"/>
      <c r="DO30" s="255"/>
      <c r="DP30" s="255"/>
      <c r="DQ30" s="255"/>
      <c r="DR30" s="255"/>
      <c r="DS30" s="255"/>
      <c r="DT30" s="255"/>
      <c r="DU30" s="255"/>
      <c r="DV30" s="255"/>
    </row>
    <row r="31" spans="1:126" hidden="1" outlineLevel="1" x14ac:dyDescent="0.25">
      <c r="A31" s="7" t="s">
        <v>73</v>
      </c>
      <c r="J31" s="254"/>
      <c r="K31" s="92"/>
      <c r="L31" s="92"/>
      <c r="M31" s="92"/>
      <c r="N31" s="100"/>
      <c r="O31" s="100"/>
      <c r="P31" s="100"/>
      <c r="Q31" s="100"/>
      <c r="R31" s="244"/>
      <c r="S31" s="100"/>
      <c r="T31" s="100"/>
      <c r="U31" s="100"/>
      <c r="V31" s="100"/>
      <c r="W31" s="100"/>
      <c r="X31" s="100"/>
      <c r="Y31" s="100"/>
      <c r="Z31" s="244"/>
      <c r="AA31" s="100"/>
      <c r="AB31" s="100"/>
      <c r="AC31" s="100"/>
      <c r="AD31" s="100"/>
      <c r="AE31" s="100"/>
      <c r="AF31" s="100"/>
      <c r="AG31" s="100"/>
      <c r="AH31" s="244"/>
      <c r="AI31" s="100"/>
      <c r="AJ31" s="100"/>
      <c r="AK31" s="100"/>
      <c r="AL31" s="244"/>
      <c r="AM31" s="100"/>
      <c r="AN31" s="100"/>
      <c r="AO31" s="100"/>
      <c r="AP31" s="244"/>
      <c r="AQ31" s="100"/>
      <c r="AR31" s="100"/>
      <c r="AS31" s="100"/>
      <c r="AT31" s="244"/>
      <c r="AU31" s="100"/>
      <c r="AV31" s="100"/>
      <c r="AW31" s="100"/>
      <c r="AX31" s="244"/>
      <c r="AY31" s="92"/>
      <c r="AZ31" s="92"/>
      <c r="BA31" s="92"/>
      <c r="BB31" s="255"/>
      <c r="BC31" s="92"/>
      <c r="BD31" s="92"/>
      <c r="BE31" s="92"/>
      <c r="BF31" s="93"/>
      <c r="BG31" s="92"/>
      <c r="BH31" s="92"/>
      <c r="BI31" s="92"/>
      <c r="BJ31" s="100"/>
      <c r="BK31" s="92"/>
      <c r="BL31" s="92"/>
      <c r="BM31" s="92"/>
      <c r="BN31" s="93"/>
      <c r="BO31" s="92"/>
      <c r="BP31" s="92"/>
      <c r="BV31" t="s">
        <v>323</v>
      </c>
      <c r="BZ31" s="93"/>
      <c r="CD31" s="244"/>
      <c r="CP31" s="255" t="s">
        <v>339</v>
      </c>
      <c r="CT31" s="97"/>
      <c r="DB31" s="97"/>
      <c r="DJ31" s="97"/>
      <c r="DN31" s="97"/>
    </row>
    <row r="32" spans="1:126" hidden="1" outlineLevel="1" x14ac:dyDescent="0.25">
      <c r="A32" s="239" t="s">
        <v>282</v>
      </c>
      <c r="C32" s="100"/>
      <c r="D32" s="100"/>
      <c r="E32" s="100"/>
      <c r="F32" s="268" t="s">
        <v>287</v>
      </c>
      <c r="G32" s="100"/>
      <c r="H32" s="100"/>
      <c r="I32" s="100"/>
      <c r="J32" s="268" t="s">
        <v>287</v>
      </c>
      <c r="K32" s="100"/>
      <c r="L32" s="100"/>
      <c r="M32" s="100"/>
      <c r="N32" s="268" t="s">
        <v>287</v>
      </c>
      <c r="O32" s="100"/>
      <c r="P32" s="100"/>
      <c r="Q32" s="100"/>
      <c r="R32" s="268" t="s">
        <v>287</v>
      </c>
      <c r="S32" s="92"/>
      <c r="T32" s="92"/>
      <c r="U32" s="92"/>
      <c r="V32" s="268" t="s">
        <v>287</v>
      </c>
      <c r="W32" s="92"/>
      <c r="X32" s="92"/>
      <c r="Y32" s="92"/>
      <c r="Z32" s="268" t="s">
        <v>287</v>
      </c>
      <c r="AA32" s="92"/>
      <c r="AB32" s="92"/>
      <c r="AC32" s="92"/>
      <c r="AD32" s="268" t="s">
        <v>287</v>
      </c>
      <c r="AE32" s="92"/>
      <c r="AF32" s="92"/>
      <c r="AG32" s="92"/>
      <c r="AH32" s="268" t="s">
        <v>287</v>
      </c>
      <c r="AI32" s="92"/>
      <c r="AJ32" s="92"/>
      <c r="AK32" s="92"/>
      <c r="AL32" s="268" t="s">
        <v>287</v>
      </c>
      <c r="AM32" s="92"/>
      <c r="AN32" s="92"/>
      <c r="AO32" s="92"/>
      <c r="AP32" s="268" t="s">
        <v>287</v>
      </c>
      <c r="AQ32" s="92"/>
      <c r="AR32" s="92"/>
      <c r="AS32" s="92"/>
      <c r="AT32" s="268" t="s">
        <v>287</v>
      </c>
      <c r="AU32" s="92"/>
      <c r="AV32" s="92"/>
      <c r="AW32" s="92"/>
      <c r="AX32" s="268" t="s">
        <v>287</v>
      </c>
      <c r="AY32" s="92"/>
      <c r="AZ32" s="92"/>
      <c r="BA32" s="92"/>
      <c r="BB32" s="268" t="s">
        <v>287</v>
      </c>
      <c r="BC32" s="92"/>
      <c r="BD32" s="92"/>
      <c r="BE32" s="92"/>
      <c r="BF32" s="268" t="s">
        <v>287</v>
      </c>
      <c r="BG32" s="92"/>
      <c r="BH32" s="92"/>
      <c r="BI32" s="92"/>
      <c r="BJ32" s="268" t="s">
        <v>287</v>
      </c>
      <c r="BK32" s="92"/>
      <c r="BL32" s="92"/>
      <c r="BM32" s="92"/>
      <c r="BN32" s="268" t="s">
        <v>287</v>
      </c>
      <c r="BO32" s="92"/>
      <c r="BP32" s="92"/>
      <c r="BR32" s="268" t="s">
        <v>284</v>
      </c>
      <c r="BV32" s="268" t="s">
        <v>287</v>
      </c>
      <c r="BZ32" s="268" t="s">
        <v>287</v>
      </c>
      <c r="CD32" s="268" t="s">
        <v>287</v>
      </c>
      <c r="CH32" s="268" t="s">
        <v>287</v>
      </c>
      <c r="CL32" s="268" t="s">
        <v>287</v>
      </c>
      <c r="CP32" s="243" t="s">
        <v>284</v>
      </c>
      <c r="CT32" s="243" t="s">
        <v>361</v>
      </c>
      <c r="CX32" s="243" t="s">
        <v>167</v>
      </c>
      <c r="DB32" s="100"/>
      <c r="DF32" s="100"/>
      <c r="DJ32" s="100"/>
      <c r="DN32" s="97"/>
    </row>
    <row r="33" spans="1:118" hidden="1" outlineLevel="1" x14ac:dyDescent="0.25">
      <c r="A33" s="240" t="s">
        <v>283</v>
      </c>
      <c r="C33" s="97"/>
      <c r="D33" s="97"/>
      <c r="E33" s="97"/>
      <c r="F33" s="215"/>
      <c r="G33" s="215"/>
      <c r="H33" s="215"/>
      <c r="I33" s="215"/>
      <c r="J33" s="215"/>
      <c r="K33" s="92"/>
      <c r="L33" s="92"/>
      <c r="M33" s="92"/>
      <c r="N33" s="215"/>
      <c r="O33" s="100"/>
      <c r="P33" s="100"/>
      <c r="Q33" s="100"/>
      <c r="R33" s="100" t="s">
        <v>304</v>
      </c>
      <c r="S33" s="100"/>
      <c r="T33" s="100"/>
      <c r="U33" s="100"/>
      <c r="V33" s="215"/>
      <c r="W33" s="100"/>
      <c r="X33" s="100"/>
      <c r="Y33" s="100"/>
      <c r="Z33" s="244"/>
      <c r="AA33" s="100"/>
      <c r="AB33" s="100"/>
      <c r="AC33" s="100"/>
      <c r="AD33" s="215"/>
      <c r="AE33" s="100"/>
      <c r="AF33" s="100"/>
      <c r="AG33" s="100"/>
      <c r="AH33" s="245" t="s">
        <v>350</v>
      </c>
      <c r="AI33" s="100"/>
      <c r="AJ33" s="100"/>
      <c r="AK33" s="100"/>
      <c r="AL33" s="245" t="s">
        <v>165</v>
      </c>
      <c r="AM33" s="100"/>
      <c r="AN33" s="100"/>
      <c r="AO33" s="100"/>
      <c r="AP33" s="245" t="s">
        <v>165</v>
      </c>
      <c r="AQ33" s="100"/>
      <c r="AR33" s="100"/>
      <c r="AS33" s="100"/>
      <c r="AT33" s="245" t="s">
        <v>165</v>
      </c>
      <c r="AU33" s="100"/>
      <c r="AV33" s="100"/>
      <c r="AW33" s="100"/>
      <c r="AX33" s="215"/>
      <c r="AY33" s="92"/>
      <c r="AZ33" s="92"/>
      <c r="BA33" s="92"/>
      <c r="BC33" s="92"/>
      <c r="BD33" s="92"/>
      <c r="BE33" s="92"/>
      <c r="BG33" s="92"/>
      <c r="BH33" s="92"/>
      <c r="BI33" s="92"/>
      <c r="BJ33" s="92"/>
      <c r="BK33" s="92"/>
      <c r="BL33" s="92"/>
      <c r="BM33" s="92"/>
      <c r="BN33" s="215"/>
      <c r="BO33" s="92"/>
      <c r="BP33" s="92"/>
      <c r="BR33" s="245" t="s">
        <v>165</v>
      </c>
      <c r="BZ33" s="245" t="s">
        <v>165</v>
      </c>
      <c r="CL33" s="293" t="s">
        <v>244</v>
      </c>
      <c r="DB33" s="97"/>
      <c r="DJ33" s="97"/>
      <c r="DN33" s="97"/>
    </row>
    <row r="34" spans="1:118" hidden="1" outlineLevel="1" x14ac:dyDescent="0.25">
      <c r="A34" t="s">
        <v>73</v>
      </c>
      <c r="J34" s="100" t="s">
        <v>306</v>
      </c>
      <c r="K34" s="92"/>
      <c r="L34" s="92"/>
      <c r="M34" s="92"/>
      <c r="N34" s="100" t="s">
        <v>306</v>
      </c>
      <c r="O34" s="92"/>
      <c r="P34" s="92"/>
      <c r="Q34" s="92"/>
      <c r="R34" s="100" t="s">
        <v>306</v>
      </c>
      <c r="S34" s="92"/>
      <c r="T34" s="92"/>
      <c r="U34" s="92"/>
      <c r="V34" s="100" t="s">
        <v>306</v>
      </c>
      <c r="W34" s="92"/>
      <c r="X34" s="92"/>
      <c r="Y34" s="92"/>
      <c r="Z34" s="100" t="s">
        <v>286</v>
      </c>
      <c r="AA34" s="92"/>
      <c r="AB34" s="92"/>
      <c r="AC34" s="92"/>
      <c r="AD34" s="100"/>
      <c r="AE34" s="92"/>
      <c r="AF34" s="92"/>
      <c r="AG34" s="92"/>
      <c r="AH34" s="100"/>
      <c r="AI34" s="92"/>
      <c r="AJ34" s="92"/>
      <c r="AK34" s="92"/>
      <c r="AL34" s="100"/>
      <c r="AM34" s="92"/>
      <c r="AN34" s="92"/>
      <c r="AO34" s="92"/>
      <c r="AP34" s="100" t="s">
        <v>286</v>
      </c>
      <c r="AQ34" s="92"/>
      <c r="AR34" s="92"/>
      <c r="AS34" s="92"/>
      <c r="AT34" s="100"/>
      <c r="AU34" s="92"/>
      <c r="AV34" s="92"/>
      <c r="AW34" s="92"/>
      <c r="AX34" s="100" t="s">
        <v>286</v>
      </c>
      <c r="AY34" s="92"/>
      <c r="AZ34" s="92"/>
      <c r="BA34" s="92"/>
      <c r="BB34" t="s">
        <v>286</v>
      </c>
      <c r="BC34" s="92"/>
      <c r="BD34" s="92"/>
      <c r="BE34" s="92"/>
      <c r="BF34" t="s">
        <v>286</v>
      </c>
      <c r="BG34" s="92"/>
      <c r="BH34" s="92"/>
      <c r="BI34" s="92"/>
      <c r="BJ34" s="92"/>
      <c r="BK34" s="92"/>
      <c r="BL34" s="92"/>
      <c r="BM34" s="92"/>
      <c r="BN34" s="100" t="s">
        <v>286</v>
      </c>
      <c r="BO34" s="92"/>
      <c r="BP34" s="92"/>
      <c r="BV34" t="s">
        <v>286</v>
      </c>
      <c r="CD34" t="s">
        <v>286</v>
      </c>
      <c r="CL34" t="s">
        <v>286</v>
      </c>
      <c r="CP34" t="s">
        <v>286</v>
      </c>
      <c r="DB34" s="97"/>
      <c r="DJ34" s="97"/>
      <c r="DN34" s="97"/>
    </row>
    <row r="35" spans="1:118" hidden="1" outlineLevel="1" x14ac:dyDescent="0.25">
      <c r="A35" s="92" t="s">
        <v>288</v>
      </c>
      <c r="B35" s="92"/>
      <c r="C35" s="92"/>
      <c r="D35" s="92"/>
      <c r="E35" s="92"/>
      <c r="F35" s="268" t="s">
        <v>299</v>
      </c>
      <c r="G35" s="92"/>
      <c r="H35" s="92"/>
      <c r="I35" s="92"/>
      <c r="J35" s="268" t="s">
        <v>170</v>
      </c>
      <c r="K35" s="100"/>
      <c r="L35" s="100"/>
      <c r="M35" s="100"/>
      <c r="N35" s="268" t="s">
        <v>170</v>
      </c>
      <c r="O35" s="92"/>
      <c r="P35" s="92"/>
      <c r="Q35" s="92"/>
      <c r="R35" s="268" t="s">
        <v>170</v>
      </c>
      <c r="S35" s="92"/>
      <c r="T35" s="92"/>
      <c r="U35" s="92"/>
      <c r="V35" s="268" t="s">
        <v>170</v>
      </c>
      <c r="W35" s="92"/>
      <c r="X35" s="92"/>
      <c r="Y35" s="92"/>
      <c r="Z35" s="243" t="s">
        <v>300</v>
      </c>
      <c r="AA35" s="92"/>
      <c r="AB35" s="92"/>
      <c r="AC35" s="92"/>
      <c r="AD35" s="268" t="s">
        <v>170</v>
      </c>
      <c r="AE35" s="92"/>
      <c r="AF35" s="92"/>
      <c r="AG35" s="92"/>
      <c r="AH35" s="268" t="s">
        <v>170</v>
      </c>
      <c r="AI35" s="92"/>
      <c r="AJ35" s="92"/>
      <c r="AK35" s="92"/>
      <c r="AL35" s="268" t="s">
        <v>170</v>
      </c>
      <c r="AM35" s="92"/>
      <c r="AN35" s="92"/>
      <c r="AO35" s="92"/>
      <c r="AP35" s="268" t="s">
        <v>170</v>
      </c>
      <c r="AQ35" s="92"/>
      <c r="AR35" s="92"/>
      <c r="AS35" s="92"/>
      <c r="AT35" s="268" t="s">
        <v>170</v>
      </c>
      <c r="AU35" s="92"/>
      <c r="AV35" s="92"/>
      <c r="AW35" s="92"/>
      <c r="AX35" s="268" t="s">
        <v>170</v>
      </c>
      <c r="AY35" s="92"/>
      <c r="AZ35" s="92"/>
      <c r="BA35" s="92"/>
      <c r="BB35" s="268" t="s">
        <v>170</v>
      </c>
      <c r="BC35" s="92"/>
      <c r="BD35" s="92"/>
      <c r="BE35" s="92"/>
      <c r="BF35" s="268" t="s">
        <v>170</v>
      </c>
      <c r="BG35" s="92"/>
      <c r="BH35" s="92"/>
      <c r="BI35" s="92"/>
      <c r="BJ35" s="268" t="s">
        <v>170</v>
      </c>
      <c r="BK35" s="92"/>
      <c r="BL35" s="92"/>
      <c r="BM35" s="92"/>
      <c r="BN35" s="268" t="s">
        <v>170</v>
      </c>
      <c r="BO35" s="92"/>
      <c r="BP35" s="92"/>
      <c r="BR35" s="246"/>
      <c r="BV35" s="268" t="s">
        <v>170</v>
      </c>
      <c r="BZ35" s="246"/>
      <c r="CD35" s="268" t="s">
        <v>170</v>
      </c>
      <c r="CH35" s="268" t="s">
        <v>170</v>
      </c>
      <c r="CL35" s="271" t="s">
        <v>332</v>
      </c>
      <c r="DB35" s="97"/>
    </row>
    <row r="36" spans="1:118" hidden="1" outlineLevel="1" x14ac:dyDescent="0.25">
      <c r="A36" s="92"/>
      <c r="B36" s="92"/>
      <c r="C36" s="92"/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2"/>
      <c r="Q36" s="92"/>
      <c r="R36" s="100"/>
      <c r="S36" s="92"/>
      <c r="T36" s="92"/>
      <c r="U36" s="92"/>
      <c r="V36" s="92"/>
      <c r="W36" s="92"/>
      <c r="X36" s="92"/>
      <c r="Y36" s="92"/>
      <c r="Z36" s="92"/>
      <c r="AA36" s="92"/>
      <c r="AB36" s="92"/>
      <c r="AC36" s="92"/>
      <c r="AD36" s="92"/>
      <c r="AE36" s="92"/>
      <c r="AF36" s="92"/>
      <c r="AG36" s="92"/>
      <c r="AH36" s="92"/>
      <c r="AI36" s="92"/>
      <c r="AJ36" s="92"/>
      <c r="AK36" s="92"/>
      <c r="AL36" s="92"/>
      <c r="AM36" s="92"/>
      <c r="AN36" s="92"/>
      <c r="AO36" s="92"/>
      <c r="AP36" s="92"/>
      <c r="AQ36" s="92"/>
      <c r="AR36" s="92"/>
      <c r="AS36" s="92"/>
      <c r="AT36" s="92"/>
      <c r="AU36" s="92"/>
      <c r="AV36" s="92"/>
      <c r="AW36" s="92"/>
      <c r="AX36" s="100"/>
      <c r="AY36" s="92"/>
      <c r="AZ36" s="92"/>
      <c r="BA36" s="92"/>
      <c r="BB36" s="97"/>
      <c r="BC36" s="92"/>
      <c r="BD36" s="92"/>
      <c r="BE36" s="92"/>
      <c r="BF36" s="97"/>
      <c r="BG36" s="92"/>
      <c r="BH36" s="92"/>
      <c r="BI36" s="92"/>
      <c r="BJ36" s="92"/>
      <c r="BK36" s="92"/>
      <c r="BL36" s="92"/>
      <c r="BM36" s="92"/>
      <c r="BN36" s="92"/>
      <c r="BO36" s="92"/>
      <c r="BP36" s="92"/>
      <c r="BR36" s="92"/>
      <c r="BZ36" s="92"/>
      <c r="CD36" s="92"/>
      <c r="CL36" s="100"/>
      <c r="DB36" s="97"/>
    </row>
    <row r="37" spans="1:118" hidden="1" outlineLevel="1" x14ac:dyDescent="0.25">
      <c r="A37" s="92"/>
      <c r="B37" s="92"/>
      <c r="C37" s="94"/>
      <c r="D37" s="94"/>
      <c r="E37" s="94"/>
      <c r="G37" s="94"/>
      <c r="H37" s="94"/>
      <c r="I37" s="94"/>
      <c r="K37" s="94"/>
      <c r="L37" s="94"/>
      <c r="M37" s="94"/>
      <c r="N37" s="94"/>
      <c r="O37" s="94"/>
      <c r="P37" s="94"/>
      <c r="Q37" s="94"/>
      <c r="R37" s="100"/>
      <c r="S37" s="94"/>
      <c r="T37" s="94"/>
      <c r="U37" s="94"/>
      <c r="V37" s="94"/>
      <c r="W37" s="94"/>
      <c r="X37" s="94"/>
      <c r="Y37" s="94"/>
      <c r="Z37" s="94"/>
      <c r="AA37" s="94"/>
      <c r="AB37" s="94"/>
      <c r="AC37" s="94"/>
      <c r="AD37" s="92" t="s">
        <v>194</v>
      </c>
      <c r="AE37" s="94"/>
      <c r="AF37" s="94"/>
      <c r="AG37" s="94"/>
      <c r="AH37" s="94"/>
      <c r="AI37" s="94"/>
      <c r="AJ37" s="94"/>
      <c r="AK37" s="94"/>
      <c r="AL37" s="94"/>
      <c r="AM37" s="94"/>
      <c r="AN37" s="94"/>
      <c r="AO37" s="94"/>
      <c r="AP37" s="94"/>
      <c r="AQ37" s="94"/>
      <c r="AR37" s="94"/>
      <c r="AS37" s="94"/>
      <c r="AT37" s="94"/>
      <c r="AU37" s="94"/>
      <c r="AV37" s="94"/>
      <c r="AW37" s="94"/>
      <c r="AX37" s="291"/>
      <c r="AY37" s="94"/>
      <c r="AZ37" s="94"/>
      <c r="BA37" s="94"/>
      <c r="BB37" s="97"/>
      <c r="BC37" s="94"/>
      <c r="BD37" s="94"/>
      <c r="BE37" s="94"/>
      <c r="BF37" s="97"/>
      <c r="BG37" s="94"/>
      <c r="BH37" s="94"/>
      <c r="BI37" s="94"/>
      <c r="BJ37" s="92"/>
      <c r="BK37" s="94"/>
      <c r="BL37" s="94"/>
      <c r="BM37" s="94"/>
      <c r="BN37" s="94"/>
      <c r="BO37" s="94"/>
      <c r="BP37" s="94"/>
      <c r="BZ37" s="94"/>
      <c r="CD37" s="94"/>
      <c r="CL37" s="291"/>
      <c r="DB37" s="97"/>
    </row>
    <row r="38" spans="1:118" hidden="1" outlineLevel="1" x14ac:dyDescent="0.25">
      <c r="R38" s="100"/>
      <c r="V38" s="97"/>
      <c r="AX38" s="97"/>
      <c r="CL38" s="97"/>
    </row>
    <row r="39" spans="1:118" hidden="1" outlineLevel="1" x14ac:dyDescent="0.25">
      <c r="R39" s="100"/>
      <c r="AX39" s="97"/>
      <c r="CL39" s="97"/>
    </row>
    <row r="40" spans="1:118" hidden="1" outlineLevel="1" x14ac:dyDescent="0.25">
      <c r="A40" s="97"/>
      <c r="B40" s="97"/>
      <c r="C40" s="97"/>
      <c r="D40" s="97"/>
      <c r="E40" s="97"/>
      <c r="F40" s="97"/>
      <c r="G40" s="97"/>
      <c r="H40" s="97"/>
      <c r="I40" s="97"/>
      <c r="J40" s="100"/>
      <c r="K40" s="97"/>
      <c r="L40" s="97"/>
      <c r="M40" s="97"/>
      <c r="N40" s="100"/>
      <c r="O40" s="97"/>
      <c r="P40" s="97"/>
      <c r="Q40" s="97"/>
      <c r="R40" s="100"/>
      <c r="S40" s="97"/>
      <c r="T40" s="97"/>
      <c r="U40" s="97"/>
      <c r="V40" s="100"/>
      <c r="W40" s="97"/>
      <c r="X40" s="97"/>
      <c r="Y40" s="97"/>
      <c r="Z40" s="100"/>
      <c r="AA40" s="97"/>
      <c r="AB40" s="97"/>
      <c r="AC40" s="97"/>
      <c r="AD40" s="100"/>
      <c r="AE40" s="97"/>
      <c r="AF40" s="97"/>
      <c r="AG40" s="97"/>
      <c r="AH40" s="100"/>
      <c r="AI40" s="97"/>
      <c r="AJ40" s="97"/>
      <c r="AK40" s="97"/>
      <c r="AL40" s="100"/>
      <c r="AM40" s="97"/>
      <c r="AN40" s="97"/>
      <c r="AO40" s="97"/>
      <c r="AP40" s="100"/>
      <c r="AQ40" s="97"/>
      <c r="AR40" s="97"/>
      <c r="AS40" s="97"/>
      <c r="AT40" s="100"/>
      <c r="AU40" s="97"/>
      <c r="AV40" s="97"/>
      <c r="AW40" s="97"/>
      <c r="AX40" s="292"/>
      <c r="AY40" s="97"/>
      <c r="AZ40" s="97"/>
      <c r="BA40" s="97"/>
      <c r="BB40" s="97"/>
      <c r="BC40" s="97"/>
      <c r="BD40" s="97"/>
      <c r="BE40" s="97"/>
      <c r="BF40" s="97"/>
      <c r="BG40" s="97"/>
      <c r="BH40" s="97"/>
      <c r="BI40" s="97"/>
      <c r="BJ40" s="97"/>
      <c r="BK40" s="97"/>
      <c r="BL40" s="97"/>
      <c r="BM40" s="97"/>
      <c r="BN40" s="97"/>
      <c r="BO40" s="97"/>
      <c r="BP40" s="97"/>
      <c r="BQ40" s="97"/>
      <c r="BR40" s="97"/>
      <c r="BS40" s="97"/>
      <c r="BT40" s="97"/>
      <c r="BU40" s="97"/>
      <c r="BV40" s="97"/>
      <c r="BW40" s="97"/>
      <c r="BX40" s="97"/>
      <c r="BY40" s="97"/>
      <c r="BZ40" s="100"/>
      <c r="CA40" s="97"/>
      <c r="CB40" s="97"/>
      <c r="CC40" s="97"/>
      <c r="CD40" s="292"/>
      <c r="CE40" s="97"/>
      <c r="CF40" s="97"/>
      <c r="CG40" s="97"/>
      <c r="CH40" s="97"/>
      <c r="CI40" s="97"/>
      <c r="CJ40" s="97"/>
      <c r="CK40" s="97"/>
      <c r="CL40" s="100"/>
      <c r="CM40" s="97"/>
      <c r="CN40" s="97"/>
      <c r="CO40" s="97"/>
      <c r="CP40" s="97"/>
      <c r="CQ40" s="97"/>
      <c r="CR40" s="97"/>
      <c r="CS40" s="97"/>
      <c r="CT40" s="97"/>
      <c r="CU40" s="97"/>
      <c r="CV40" s="97"/>
      <c r="CW40" s="97"/>
      <c r="CX40" s="97"/>
      <c r="CY40" s="97"/>
      <c r="CZ40" s="97"/>
      <c r="DA40" s="97"/>
      <c r="DB40" s="97"/>
      <c r="DC40" s="97"/>
      <c r="DD40" s="97"/>
      <c r="DE40" s="97"/>
      <c r="DF40" s="97"/>
    </row>
    <row r="41" spans="1:118" collapsed="1" x14ac:dyDescent="0.25">
      <c r="J41" s="97"/>
      <c r="K41" s="97"/>
      <c r="L41" s="97"/>
      <c r="M41" s="97"/>
      <c r="N41" s="97"/>
      <c r="R41" s="100"/>
      <c r="AX41" s="97"/>
      <c r="BZ41" s="97"/>
    </row>
    <row r="42" spans="1:118" x14ac:dyDescent="0.25">
      <c r="R42" s="100"/>
      <c r="BZ42" s="97"/>
    </row>
  </sheetData>
  <pageMargins left="0.7" right="0.7" top="0.75" bottom="0.75" header="0.3" footer="0.3"/>
  <pageSetup paperSize="9" orientation="portrait" r:id="rId1"/>
  <drawing r:id="rId2"/>
  <legacyDrawing r:id="rId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08A197-3F10-44AA-9A93-E6894EC9EEA0}">
  <sheetPr>
    <tabColor rgb="FFC00000"/>
  </sheetPr>
  <dimension ref="A1:DN43"/>
  <sheetViews>
    <sheetView zoomScaleNormal="100" workbookViewId="0">
      <pane xSplit="2" ySplit="7" topLeftCell="C8" activePane="bottomRight" state="frozenSplit"/>
      <selection pane="topRight" activeCell="AD1" sqref="AD1"/>
      <selection pane="bottomLeft" activeCell="A28" sqref="A28"/>
      <selection pane="bottomRight" activeCell="Z43" sqref="Z43"/>
    </sheetView>
  </sheetViews>
  <sheetFormatPr defaultRowHeight="15" outlineLevelRow="1" x14ac:dyDescent="0.25"/>
  <cols>
    <col min="1" max="1" width="35.28515625" customWidth="1"/>
    <col min="2" max="2" width="13.7109375" customWidth="1"/>
    <col min="3" max="3" width="2.7109375" customWidth="1"/>
    <col min="4" max="5" width="15.85546875" hidden="1" customWidth="1"/>
    <col min="6" max="6" width="12.7109375" customWidth="1"/>
    <col min="7" max="7" width="1.85546875" bestFit="1" customWidth="1"/>
    <col min="8" max="8" width="9" hidden="1" customWidth="1"/>
    <col min="9" max="9" width="6.7109375" hidden="1" customWidth="1"/>
    <col min="10" max="10" width="14.85546875" customWidth="1"/>
    <col min="11" max="11" width="1.85546875" bestFit="1" customWidth="1"/>
    <col min="12" max="13" width="10.85546875" hidden="1" customWidth="1"/>
    <col min="14" max="14" width="14.28515625" customWidth="1"/>
    <col min="15" max="15" width="1.85546875" bestFit="1" customWidth="1"/>
    <col min="16" max="17" width="0" hidden="1" customWidth="1"/>
    <col min="18" max="18" width="15.140625" customWidth="1"/>
    <col min="19" max="19" width="1.85546875" bestFit="1" customWidth="1"/>
    <col min="20" max="21" width="0" hidden="1" customWidth="1"/>
    <col min="22" max="22" width="14.28515625" customWidth="1"/>
    <col min="23" max="23" width="1.85546875" bestFit="1" customWidth="1"/>
    <col min="24" max="25" width="0" hidden="1" customWidth="1"/>
    <col min="26" max="26" width="12.85546875" customWidth="1"/>
    <col min="27" max="27" width="1.7109375" customWidth="1"/>
    <col min="28" max="29" width="15.85546875" hidden="1" customWidth="1"/>
    <col min="30" max="30" width="14.28515625" customWidth="1"/>
    <col min="31" max="31" width="2.28515625" customWidth="1"/>
    <col min="32" max="33" width="16.42578125" hidden="1" customWidth="1"/>
    <col min="34" max="34" width="13.85546875" customWidth="1"/>
    <col min="35" max="35" width="1.85546875" customWidth="1"/>
    <col min="36" max="37" width="15" hidden="1" customWidth="1"/>
    <col min="38" max="38" width="13.28515625" customWidth="1"/>
    <col min="39" max="39" width="2.28515625" customWidth="1"/>
    <col min="40" max="41" width="15" hidden="1" customWidth="1"/>
    <col min="42" max="42" width="13" customWidth="1"/>
    <col min="43" max="43" width="2.85546875" customWidth="1"/>
    <col min="44" max="45" width="13" hidden="1" customWidth="1"/>
    <col min="46" max="46" width="11.7109375" customWidth="1"/>
    <col min="47" max="47" width="2.85546875" customWidth="1"/>
    <col min="48" max="49" width="13" hidden="1" customWidth="1"/>
    <col min="50" max="50" width="13" customWidth="1"/>
    <col min="51" max="51" width="2.42578125" customWidth="1"/>
    <col min="52" max="53" width="13" hidden="1" customWidth="1"/>
    <col min="54" max="54" width="12.85546875" customWidth="1"/>
    <col min="55" max="55" width="2.7109375" customWidth="1"/>
    <col min="56" max="57" width="13.28515625" hidden="1" customWidth="1"/>
    <col min="58" max="58" width="12.7109375" customWidth="1"/>
    <col min="59" max="59" width="2.7109375" customWidth="1"/>
    <col min="60" max="61" width="13.28515625" hidden="1" customWidth="1"/>
    <col min="62" max="62" width="12.7109375" customWidth="1"/>
    <col min="63" max="63" width="2.7109375" customWidth="1"/>
    <col min="64" max="65" width="13.28515625" hidden="1" customWidth="1"/>
    <col min="66" max="66" width="12.7109375" customWidth="1"/>
    <col min="67" max="67" width="2.7109375" customWidth="1"/>
    <col min="68" max="69" width="13.28515625" hidden="1" customWidth="1"/>
    <col min="70" max="70" width="12.7109375" customWidth="1"/>
    <col min="71" max="71" width="2.7109375" customWidth="1"/>
    <col min="72" max="73" width="13.28515625" hidden="1" customWidth="1"/>
    <col min="74" max="74" width="12.7109375" customWidth="1"/>
    <col min="75" max="75" width="2.7109375" customWidth="1"/>
    <col min="76" max="77" width="13.28515625" hidden="1" customWidth="1"/>
    <col min="78" max="78" width="12.7109375" customWidth="1"/>
    <col min="79" max="79" width="2.7109375" customWidth="1"/>
    <col min="80" max="81" width="13.28515625" hidden="1" customWidth="1"/>
    <col min="82" max="82" width="12.7109375" customWidth="1"/>
    <col min="83" max="83" width="2.7109375" customWidth="1"/>
    <col min="84" max="85" width="13.28515625" hidden="1" customWidth="1"/>
    <col min="86" max="86" width="12.7109375" customWidth="1"/>
    <col min="87" max="87" width="2.7109375" customWidth="1"/>
    <col min="88" max="89" width="13.28515625" hidden="1" customWidth="1"/>
    <col min="90" max="90" width="12.7109375" customWidth="1"/>
    <col min="91" max="91" width="2.7109375" customWidth="1"/>
    <col min="92" max="93" width="13.28515625" hidden="1" customWidth="1"/>
    <col min="94" max="94" width="12.7109375" customWidth="1"/>
    <col min="95" max="95" width="2.7109375" customWidth="1"/>
    <col min="96" max="97" width="13.28515625" hidden="1" customWidth="1"/>
    <col min="98" max="98" width="12.7109375" customWidth="1"/>
    <col min="99" max="99" width="2.7109375" customWidth="1"/>
    <col min="100" max="101" width="13.28515625" hidden="1" customWidth="1"/>
    <col min="102" max="102" width="12.7109375" customWidth="1"/>
    <col min="103" max="103" width="2.7109375" customWidth="1"/>
    <col min="104" max="105" width="13.28515625" hidden="1" customWidth="1"/>
    <col min="106" max="106" width="12.7109375" customWidth="1"/>
    <col min="107" max="107" width="2.7109375" customWidth="1"/>
    <col min="108" max="109" width="13.28515625" hidden="1" customWidth="1"/>
    <col min="110" max="110" width="12.7109375" customWidth="1"/>
    <col min="111" max="111" width="2.7109375" customWidth="1"/>
    <col min="112" max="113" width="13.28515625" hidden="1" customWidth="1"/>
    <col min="114" max="114" width="12.7109375" customWidth="1"/>
    <col min="115" max="115" width="2.7109375" customWidth="1"/>
    <col min="116" max="117" width="13.28515625" hidden="1" customWidth="1"/>
    <col min="118" max="118" width="12.7109375" customWidth="1"/>
  </cols>
  <sheetData>
    <row r="1" spans="1:118" ht="58.9" customHeight="1" thickBot="1" x14ac:dyDescent="0.3">
      <c r="A1" s="173" t="s">
        <v>312</v>
      </c>
      <c r="B1" s="312" t="s">
        <v>266</v>
      </c>
      <c r="C1" s="45"/>
      <c r="D1" s="46"/>
      <c r="E1" s="46"/>
      <c r="F1" s="46" t="s">
        <v>269</v>
      </c>
      <c r="G1" s="45"/>
      <c r="H1" s="46"/>
      <c r="I1" s="46"/>
      <c r="J1" s="46" t="s">
        <v>338</v>
      </c>
      <c r="K1" s="45"/>
      <c r="L1" s="46"/>
      <c r="M1" s="46"/>
      <c r="N1" s="47" t="s">
        <v>259</v>
      </c>
      <c r="O1" s="45"/>
      <c r="P1" s="46"/>
      <c r="Q1" s="46"/>
      <c r="R1" s="46" t="s">
        <v>401</v>
      </c>
      <c r="S1" s="45"/>
      <c r="T1" s="46"/>
      <c r="U1" s="46"/>
      <c r="V1" s="46" t="s">
        <v>363</v>
      </c>
      <c r="W1" s="45"/>
      <c r="X1" s="46"/>
      <c r="Y1" s="46"/>
      <c r="Z1" s="47" t="s">
        <v>175</v>
      </c>
      <c r="AA1" s="45"/>
      <c r="AB1" s="46"/>
      <c r="AC1" s="46"/>
      <c r="AD1" s="313"/>
      <c r="AE1" s="45"/>
      <c r="AF1" s="46"/>
      <c r="AG1" s="46"/>
      <c r="AH1" s="313"/>
      <c r="AI1" s="45"/>
      <c r="AJ1" s="46"/>
      <c r="AK1" s="46"/>
      <c r="AL1" s="47"/>
      <c r="AM1" s="45"/>
      <c r="AN1" s="46"/>
      <c r="AO1" s="46"/>
      <c r="AP1" s="47"/>
      <c r="AQ1" s="45"/>
      <c r="AR1" s="46"/>
      <c r="AS1" s="46"/>
      <c r="AT1" s="47"/>
      <c r="AU1" s="45"/>
      <c r="AV1" s="46"/>
      <c r="AW1" s="46"/>
      <c r="AX1" s="47"/>
      <c r="AY1" s="45"/>
      <c r="AZ1" s="46"/>
      <c r="BA1" s="46"/>
      <c r="BB1" s="47"/>
      <c r="BC1" s="45"/>
      <c r="BD1" s="46"/>
      <c r="BE1" s="46"/>
      <c r="BF1" s="47"/>
      <c r="BG1" s="45"/>
      <c r="BH1" s="46"/>
      <c r="BI1" s="46"/>
      <c r="BJ1" s="47"/>
      <c r="BK1" s="45"/>
      <c r="BL1" s="46"/>
      <c r="BM1" s="46"/>
      <c r="BN1" s="47"/>
      <c r="BO1" s="45"/>
      <c r="BP1" s="46"/>
      <c r="BQ1" s="46"/>
      <c r="BR1" s="47"/>
      <c r="BS1" s="45"/>
      <c r="BT1" s="46"/>
      <c r="BU1" s="46"/>
      <c r="BV1" s="47"/>
      <c r="BW1" s="45"/>
      <c r="BX1" s="46"/>
      <c r="BY1" s="46"/>
      <c r="BZ1" s="47"/>
      <c r="CA1" s="45"/>
      <c r="CB1" s="46"/>
      <c r="CC1" s="46"/>
      <c r="CD1" s="47"/>
      <c r="CE1" s="45"/>
      <c r="CF1" s="46"/>
      <c r="CG1" s="46"/>
      <c r="CH1" s="47"/>
      <c r="CI1" s="45"/>
      <c r="CJ1" s="46"/>
      <c r="CK1" s="46"/>
      <c r="CL1" s="47"/>
      <c r="CM1" s="45"/>
      <c r="CN1" s="46"/>
      <c r="CO1" s="46"/>
      <c r="CP1" s="47"/>
      <c r="CQ1" s="45"/>
      <c r="CR1" s="46"/>
      <c r="CS1" s="46"/>
      <c r="CT1" s="47"/>
      <c r="CU1" s="45"/>
      <c r="CV1" s="46"/>
      <c r="CW1" s="46"/>
      <c r="CX1" s="47"/>
      <c r="CY1" s="45"/>
      <c r="CZ1" s="46"/>
      <c r="DA1" s="46"/>
      <c r="DB1" s="47"/>
      <c r="DC1" s="45"/>
      <c r="DD1" s="46"/>
      <c r="DE1" s="46"/>
      <c r="DF1" s="47"/>
      <c r="DG1" s="45"/>
      <c r="DH1" s="46"/>
      <c r="DI1" s="46"/>
      <c r="DJ1" s="47"/>
      <c r="DK1" s="45"/>
      <c r="DL1" s="46"/>
      <c r="DM1" s="46"/>
      <c r="DN1" s="47"/>
    </row>
    <row r="2" spans="1:118" ht="15.75" customHeight="1" thickBot="1" x14ac:dyDescent="0.3">
      <c r="A2" s="274"/>
      <c r="B2" s="48"/>
      <c r="C2" s="81"/>
      <c r="D2" s="13"/>
      <c r="E2" s="13"/>
      <c r="F2" s="3">
        <v>8371</v>
      </c>
      <c r="G2" s="81"/>
      <c r="H2" s="13"/>
      <c r="I2" s="13"/>
      <c r="J2" s="3">
        <v>8280</v>
      </c>
      <c r="K2" s="81"/>
      <c r="L2" s="13"/>
      <c r="M2" s="13"/>
      <c r="N2" s="17">
        <v>8367</v>
      </c>
      <c r="O2" s="81"/>
      <c r="P2" s="13"/>
      <c r="Q2" s="13"/>
      <c r="R2" s="17"/>
      <c r="S2" s="81"/>
      <c r="T2" s="13"/>
      <c r="U2" s="13"/>
      <c r="V2" s="17"/>
      <c r="W2" s="81"/>
      <c r="X2" s="13"/>
      <c r="Y2" s="13"/>
      <c r="Z2" s="17"/>
      <c r="AA2" s="81"/>
      <c r="AB2" s="13"/>
      <c r="AC2" s="13"/>
      <c r="AD2" s="295"/>
      <c r="AE2" s="81"/>
      <c r="AF2" s="13"/>
      <c r="AG2" s="13"/>
      <c r="AH2" s="17"/>
      <c r="AI2" s="81"/>
      <c r="AJ2" s="13"/>
      <c r="AK2" s="13"/>
      <c r="AL2" s="17"/>
      <c r="AM2" s="81"/>
      <c r="AN2" s="13"/>
      <c r="AO2" s="13"/>
      <c r="AP2" s="17"/>
      <c r="AQ2" s="81"/>
      <c r="AR2" s="13"/>
      <c r="AS2" s="13"/>
      <c r="AT2" s="17"/>
      <c r="AU2" s="81"/>
      <c r="AV2" s="13"/>
      <c r="AW2" s="13"/>
      <c r="AX2" s="17"/>
      <c r="AY2" s="81"/>
      <c r="AZ2" s="13"/>
      <c r="BA2" s="13"/>
      <c r="BB2" s="17"/>
      <c r="BC2" s="81"/>
      <c r="BD2" s="13"/>
      <c r="BE2" s="13"/>
      <c r="BF2" s="17"/>
      <c r="BG2" s="81"/>
      <c r="BH2" s="13"/>
      <c r="BI2" s="13"/>
      <c r="BJ2" s="17"/>
      <c r="BK2" s="81"/>
      <c r="BL2" s="13"/>
      <c r="BM2" s="13"/>
      <c r="BN2" s="17"/>
      <c r="BO2" s="81"/>
      <c r="BP2" s="13"/>
      <c r="BQ2" s="13"/>
      <c r="BR2" s="17"/>
      <c r="BS2" s="81"/>
      <c r="BT2" s="13"/>
      <c r="BU2" s="13"/>
      <c r="BV2" s="17"/>
      <c r="BW2" s="81"/>
      <c r="BX2" s="13"/>
      <c r="BY2" s="13"/>
      <c r="BZ2" s="17"/>
      <c r="CA2" s="81"/>
      <c r="CB2" s="13"/>
      <c r="CC2" s="13"/>
      <c r="CD2" s="17"/>
      <c r="CE2" s="81"/>
      <c r="CF2" s="13"/>
      <c r="CG2" s="13"/>
      <c r="CH2" s="17"/>
      <c r="CI2" s="81"/>
      <c r="CJ2" s="13"/>
      <c r="CK2" s="13"/>
      <c r="CL2" s="17"/>
      <c r="CM2" s="81"/>
      <c r="CN2" s="13"/>
      <c r="CO2" s="13"/>
      <c r="CP2" s="17"/>
      <c r="CQ2" s="81"/>
      <c r="CR2" s="13"/>
      <c r="CS2" s="13"/>
      <c r="CT2" s="17"/>
      <c r="CU2" s="81"/>
      <c r="CV2" s="13"/>
      <c r="CW2" s="13"/>
      <c r="CX2" s="17"/>
      <c r="CY2" s="81"/>
      <c r="CZ2" s="13"/>
      <c r="DA2" s="13"/>
      <c r="DB2" s="17"/>
      <c r="DC2" s="81"/>
      <c r="DD2" s="13"/>
      <c r="DE2" s="13"/>
      <c r="DF2" s="17"/>
      <c r="DG2" s="81"/>
      <c r="DH2" s="13"/>
      <c r="DI2" s="13"/>
      <c r="DJ2" s="17"/>
      <c r="DK2" s="81"/>
      <c r="DL2" s="13"/>
      <c r="DM2" s="13"/>
      <c r="DN2" s="17"/>
    </row>
    <row r="3" spans="1:118" ht="21.2" customHeight="1" thickBot="1" x14ac:dyDescent="0.3">
      <c r="A3" s="96" t="s">
        <v>309</v>
      </c>
      <c r="B3" s="226"/>
      <c r="C3" s="39"/>
      <c r="D3" s="36">
        <f>SUM(D8:D28)</f>
        <v>7876883</v>
      </c>
      <c r="E3" s="37"/>
      <c r="F3" s="227">
        <v>0.80925831470590359</v>
      </c>
      <c r="G3" s="228"/>
      <c r="H3" s="229">
        <f>SUM(H8:H28)</f>
        <v>7782752</v>
      </c>
      <c r="I3" s="229"/>
      <c r="J3" s="227">
        <v>2.8121980999999998</v>
      </c>
      <c r="K3" s="228"/>
      <c r="L3" s="229">
        <f>SUM(L8:L28)</f>
        <v>7359892</v>
      </c>
      <c r="M3" s="229"/>
      <c r="N3" s="227">
        <v>0.46928609999999998</v>
      </c>
      <c r="O3" s="228"/>
      <c r="P3" s="229">
        <f>SUM(P8:P28)</f>
        <v>10502959</v>
      </c>
      <c r="Q3" s="229"/>
      <c r="R3" s="227">
        <v>0</v>
      </c>
      <c r="S3" s="228"/>
      <c r="T3" s="229">
        <f>SUM(T8:T28)</f>
        <v>7876883</v>
      </c>
      <c r="U3" s="229"/>
      <c r="V3" s="227">
        <v>0</v>
      </c>
      <c r="W3" s="228"/>
      <c r="X3" s="229">
        <f>SUM(X8:X28)</f>
        <v>10502959</v>
      </c>
      <c r="Y3" s="229"/>
      <c r="Z3" s="227"/>
      <c r="AA3" s="228"/>
      <c r="AB3" s="229">
        <f>SUM(AB8:AB28)</f>
        <v>0</v>
      </c>
      <c r="AC3" s="229"/>
      <c r="AD3" s="227"/>
      <c r="AE3" s="228"/>
      <c r="AF3" s="229">
        <f>SUM(AF8:AF28)</f>
        <v>0</v>
      </c>
      <c r="AG3" s="229"/>
      <c r="AH3" s="227"/>
      <c r="AI3" s="228"/>
      <c r="AJ3" s="229">
        <f>SUM(AJ8:AJ28)</f>
        <v>0</v>
      </c>
      <c r="AK3" s="229"/>
      <c r="AL3" s="227"/>
      <c r="AM3" s="228"/>
      <c r="AN3" s="229">
        <f>SUM(AN8:AN28)</f>
        <v>0</v>
      </c>
      <c r="AO3" s="229"/>
      <c r="AP3" s="227"/>
      <c r="AQ3" s="228"/>
      <c r="AR3" s="229">
        <f>SUM(AR8:AR28)</f>
        <v>10502959</v>
      </c>
      <c r="AS3" s="229"/>
      <c r="AT3" s="227"/>
      <c r="AU3" s="228"/>
      <c r="AV3" s="229"/>
      <c r="AW3" s="229"/>
      <c r="AX3" s="227"/>
      <c r="AY3" s="228"/>
      <c r="AZ3" s="229"/>
      <c r="BA3" s="229"/>
      <c r="BB3" s="227"/>
      <c r="BC3" s="228"/>
      <c r="BD3" s="229"/>
      <c r="BE3" s="229"/>
      <c r="BF3" s="227"/>
      <c r="BG3" s="228"/>
      <c r="BH3" s="229"/>
      <c r="BI3" s="229"/>
      <c r="BJ3" s="227"/>
      <c r="BK3" s="228"/>
      <c r="BL3" s="229"/>
      <c r="BM3" s="229"/>
      <c r="BN3" s="227"/>
      <c r="BO3" s="228"/>
      <c r="BP3" s="229"/>
      <c r="BQ3" s="229"/>
      <c r="BR3" s="227"/>
      <c r="BS3" s="228"/>
      <c r="BT3" s="229"/>
      <c r="BU3" s="229"/>
      <c r="BV3" s="227"/>
      <c r="BW3" s="228"/>
      <c r="BX3" s="229"/>
      <c r="BY3" s="229"/>
      <c r="BZ3" s="227"/>
      <c r="CA3" s="228"/>
      <c r="CB3" s="229"/>
      <c r="CC3" s="229"/>
      <c r="CD3" s="227"/>
      <c r="CE3" s="228"/>
      <c r="CF3" s="229"/>
      <c r="CG3" s="229"/>
      <c r="CH3" s="227"/>
      <c r="CI3" s="228"/>
      <c r="CJ3" s="229"/>
      <c r="CK3" s="229"/>
      <c r="CL3" s="227"/>
      <c r="CM3" s="228"/>
      <c r="CN3" s="229"/>
      <c r="CO3" s="229"/>
      <c r="CP3" s="227"/>
      <c r="CQ3" s="228"/>
      <c r="CR3" s="229"/>
      <c r="CS3" s="229"/>
      <c r="CT3" s="227"/>
      <c r="CU3" s="228"/>
      <c r="CV3" s="229"/>
      <c r="CW3" s="229"/>
      <c r="CX3" s="227"/>
      <c r="CY3" s="228"/>
      <c r="CZ3" s="229"/>
      <c r="DA3" s="229"/>
      <c r="DB3" s="227"/>
      <c r="DC3" s="228"/>
      <c r="DD3" s="229"/>
      <c r="DE3" s="229"/>
      <c r="DF3" s="227"/>
      <c r="DG3" s="228"/>
      <c r="DH3" s="229"/>
      <c r="DI3" s="229"/>
      <c r="DJ3" s="227"/>
      <c r="DK3" s="228"/>
      <c r="DL3" s="229"/>
      <c r="DM3" s="229"/>
      <c r="DN3" s="227"/>
    </row>
    <row r="4" spans="1:118" s="97" customFormat="1" ht="17.649999999999999" customHeight="1" x14ac:dyDescent="0.25">
      <c r="A4" s="231" t="s">
        <v>74</v>
      </c>
      <c r="B4" s="232">
        <f>SUM(B8:B28)</f>
        <v>31714968.461987976</v>
      </c>
      <c r="C4" s="233"/>
      <c r="D4" s="234"/>
      <c r="E4" s="235"/>
      <c r="F4" s="236">
        <f>SUM(F8:F28)</f>
        <v>6374433.0617155805</v>
      </c>
      <c r="G4" s="237"/>
      <c r="H4" s="238"/>
      <c r="I4" s="238"/>
      <c r="J4" s="236">
        <f>SUM(J8:J28)</f>
        <v>21886640.387171198</v>
      </c>
      <c r="K4" s="237"/>
      <c r="L4" s="238"/>
      <c r="M4" s="238"/>
      <c r="N4" s="236">
        <f>SUM(N8:N28)</f>
        <v>3453895.0131012006</v>
      </c>
      <c r="O4" s="237"/>
      <c r="P4" s="238"/>
      <c r="Q4" s="238"/>
      <c r="R4" s="236">
        <f>SUM(R8:R28)</f>
        <v>0</v>
      </c>
      <c r="S4" s="237"/>
      <c r="T4" s="238"/>
      <c r="U4" s="238"/>
      <c r="V4" s="236">
        <f>SUM(V8:V28)</f>
        <v>0</v>
      </c>
      <c r="W4" s="237"/>
      <c r="X4" s="238"/>
      <c r="Y4" s="238"/>
      <c r="Z4" s="236">
        <f>SUM(Z8:Z28)</f>
        <v>0</v>
      </c>
      <c r="AA4" s="237"/>
      <c r="AB4" s="238"/>
      <c r="AC4" s="238"/>
      <c r="AD4" s="236">
        <f>SUM(AD8:AD28)</f>
        <v>0</v>
      </c>
      <c r="AE4" s="237"/>
      <c r="AF4" s="238"/>
      <c r="AG4" s="238"/>
      <c r="AH4" s="236">
        <f>SUM(AH8:AH28)</f>
        <v>0</v>
      </c>
      <c r="AI4" s="237"/>
      <c r="AJ4" s="238"/>
      <c r="AK4" s="238"/>
      <c r="AL4" s="236">
        <f>SUM(AL8:AL28)</f>
        <v>0</v>
      </c>
      <c r="AM4" s="237"/>
      <c r="AN4" s="238"/>
      <c r="AO4" s="238"/>
      <c r="AP4" s="236">
        <f>SUM(AP8:AP28)</f>
        <v>0</v>
      </c>
      <c r="AQ4" s="237"/>
      <c r="AR4" s="238"/>
      <c r="AS4" s="238"/>
      <c r="AT4" s="236">
        <f>SUM(AT8:AT28)</f>
        <v>0</v>
      </c>
      <c r="AU4" s="237"/>
      <c r="AV4" s="238"/>
      <c r="AW4" s="238"/>
      <c r="AX4" s="236">
        <f>SUM(AX8:AX28)</f>
        <v>0</v>
      </c>
      <c r="AY4" s="237"/>
      <c r="AZ4" s="238"/>
      <c r="BA4" s="238"/>
      <c r="BB4" s="236">
        <f>SUM(BB8:BB28)</f>
        <v>0</v>
      </c>
      <c r="BC4" s="237"/>
      <c r="BD4" s="238"/>
      <c r="BE4" s="238"/>
      <c r="BF4" s="236">
        <f>SUM(BF8:BF28)</f>
        <v>0</v>
      </c>
      <c r="BG4" s="237"/>
      <c r="BH4" s="238"/>
      <c r="BI4" s="238"/>
      <c r="BJ4" s="236">
        <f>SUM(BJ8:BJ28)</f>
        <v>0</v>
      </c>
      <c r="BK4" s="237"/>
      <c r="BL4" s="238"/>
      <c r="BM4" s="238"/>
      <c r="BN4" s="236">
        <f>SUM(BN8:BN28)</f>
        <v>0</v>
      </c>
      <c r="BO4" s="237"/>
      <c r="BP4" s="238"/>
      <c r="BQ4" s="238"/>
      <c r="BR4" s="236">
        <f>SUM(BR8:BR28)</f>
        <v>0</v>
      </c>
      <c r="BS4" s="237"/>
      <c r="BT4" s="238"/>
      <c r="BU4" s="238"/>
      <c r="BV4" s="236">
        <f>SUM(BV8:BV28)</f>
        <v>0</v>
      </c>
      <c r="BW4" s="237"/>
      <c r="BX4" s="238"/>
      <c r="BY4" s="238"/>
      <c r="BZ4" s="236">
        <f>SUM(BZ8:BZ28)</f>
        <v>0</v>
      </c>
      <c r="CA4" s="237"/>
      <c r="CB4" s="238"/>
      <c r="CC4" s="238"/>
      <c r="CD4" s="236">
        <f>SUM(CD8:CD28)</f>
        <v>0</v>
      </c>
      <c r="CE4" s="237"/>
      <c r="CF4" s="238"/>
      <c r="CG4" s="238"/>
      <c r="CH4" s="236">
        <f>SUM(CH8:CH28)</f>
        <v>0</v>
      </c>
      <c r="CI4" s="237"/>
      <c r="CJ4" s="238"/>
      <c r="CK4" s="238"/>
      <c r="CL4" s="236">
        <f>SUM(CL8:CL28)</f>
        <v>0</v>
      </c>
      <c r="CM4" s="237"/>
      <c r="CN4" s="238"/>
      <c r="CO4" s="238"/>
      <c r="CP4" s="236">
        <f>SUM(CP8:CP28)</f>
        <v>0</v>
      </c>
      <c r="CQ4" s="237"/>
      <c r="CR4" s="238"/>
      <c r="CS4" s="238"/>
      <c r="CT4" s="236">
        <f>SUM(CT8:CT28)</f>
        <v>0</v>
      </c>
      <c r="CU4" s="237"/>
      <c r="CV4" s="238"/>
      <c r="CW4" s="238"/>
      <c r="CX4" s="236">
        <f>SUM(CX8:CX28)</f>
        <v>0</v>
      </c>
      <c r="CY4" s="237"/>
      <c r="CZ4" s="238"/>
      <c r="DA4" s="238"/>
      <c r="DB4" s="236">
        <f>SUM(DB8:DB28)</f>
        <v>0</v>
      </c>
      <c r="DC4" s="237"/>
      <c r="DD4" s="238"/>
      <c r="DE4" s="238"/>
      <c r="DF4" s="236">
        <f>SUM(DF8:DF28)</f>
        <v>0</v>
      </c>
      <c r="DG4" s="237"/>
      <c r="DH4" s="238"/>
      <c r="DI4" s="238"/>
      <c r="DJ4" s="236">
        <f>SUM(DJ8:DJ28)</f>
        <v>0</v>
      </c>
      <c r="DK4" s="237"/>
      <c r="DL4" s="238"/>
      <c r="DM4" s="238"/>
      <c r="DN4" s="236">
        <f>SUM(DN8:DN28)</f>
        <v>0</v>
      </c>
    </row>
    <row r="5" spans="1:118" s="97" customFormat="1" ht="2.1" hidden="1" customHeight="1" x14ac:dyDescent="0.25">
      <c r="A5" s="180"/>
      <c r="B5" s="176"/>
      <c r="C5" s="177"/>
      <c r="D5" s="178"/>
      <c r="E5" s="179"/>
      <c r="F5" s="181"/>
      <c r="G5" s="177"/>
      <c r="H5" s="178"/>
      <c r="I5" s="182"/>
      <c r="J5" s="181"/>
      <c r="K5" s="177"/>
      <c r="L5" s="178"/>
      <c r="M5" s="182"/>
      <c r="N5" s="181"/>
      <c r="O5" s="177"/>
      <c r="P5" s="178"/>
      <c r="Q5" s="182"/>
      <c r="R5" s="181"/>
      <c r="S5" s="177"/>
      <c r="T5" s="178"/>
      <c r="U5" s="182"/>
      <c r="V5" s="181"/>
      <c r="W5" s="177"/>
      <c r="X5" s="178"/>
      <c r="Y5" s="182"/>
      <c r="Z5" s="181"/>
      <c r="AA5" s="177"/>
      <c r="AB5" s="178"/>
      <c r="AC5" s="182"/>
      <c r="AD5" s="181"/>
      <c r="AE5" s="177"/>
      <c r="AF5" s="178"/>
      <c r="AG5" s="182"/>
      <c r="AH5" s="181"/>
      <c r="AI5" s="177"/>
      <c r="AJ5" s="178"/>
      <c r="AK5" s="182"/>
      <c r="AL5" s="181"/>
      <c r="AM5" s="177"/>
      <c r="AN5" s="178"/>
      <c r="AO5" s="182"/>
      <c r="AP5" s="181"/>
      <c r="AQ5" s="177"/>
      <c r="AR5" s="178"/>
      <c r="AS5" s="182"/>
      <c r="AT5" s="181"/>
      <c r="AU5" s="177"/>
      <c r="AV5" s="178"/>
      <c r="AW5" s="182"/>
      <c r="AX5" s="181"/>
      <c r="AY5" s="177"/>
      <c r="AZ5" s="178"/>
      <c r="BA5" s="182"/>
      <c r="BB5" s="181"/>
      <c r="BC5" s="177"/>
      <c r="BD5" s="178"/>
      <c r="BE5" s="182"/>
      <c r="BF5" s="181"/>
      <c r="BG5" s="177"/>
      <c r="BH5" s="178"/>
      <c r="BI5" s="182"/>
      <c r="BJ5" s="181"/>
      <c r="BK5" s="177"/>
      <c r="BL5" s="178"/>
      <c r="BM5" s="182"/>
      <c r="BN5" s="181"/>
      <c r="BO5" s="177"/>
      <c r="BP5" s="178"/>
      <c r="BQ5" s="182"/>
      <c r="BR5" s="181"/>
      <c r="BS5" s="177"/>
      <c r="BT5" s="178"/>
      <c r="BU5" s="182"/>
      <c r="BV5" s="181"/>
      <c r="BW5" s="177"/>
      <c r="BX5" s="178"/>
      <c r="BY5" s="182"/>
      <c r="BZ5" s="181"/>
      <c r="CA5" s="177"/>
      <c r="CB5" s="178"/>
      <c r="CC5" s="182"/>
      <c r="CD5" s="181"/>
      <c r="CE5" s="177"/>
      <c r="CF5" s="178"/>
      <c r="CG5" s="182"/>
      <c r="CH5" s="181"/>
      <c r="CI5" s="177"/>
      <c r="CJ5" s="178"/>
      <c r="CK5" s="182"/>
      <c r="CL5" s="181"/>
      <c r="CM5" s="177"/>
      <c r="CN5" s="178"/>
      <c r="CO5" s="182"/>
      <c r="CP5" s="181"/>
      <c r="CQ5" s="177"/>
      <c r="CR5" s="178"/>
      <c r="CS5" s="182"/>
      <c r="CT5" s="181"/>
      <c r="CU5" s="177"/>
      <c r="CV5" s="178"/>
      <c r="CW5" s="182"/>
      <c r="CX5" s="181"/>
      <c r="CY5" s="177"/>
      <c r="CZ5" s="178"/>
      <c r="DA5" s="182"/>
      <c r="DB5" s="181"/>
      <c r="DC5" s="177"/>
      <c r="DD5" s="178"/>
      <c r="DE5" s="182"/>
      <c r="DF5" s="181"/>
      <c r="DG5" s="177"/>
      <c r="DH5" s="178"/>
      <c r="DI5" s="182"/>
      <c r="DJ5" s="181"/>
      <c r="DK5" s="177"/>
      <c r="DL5" s="178"/>
      <c r="DM5" s="182"/>
      <c r="DN5" s="181"/>
    </row>
    <row r="6" spans="1:118" s="97" customFormat="1" ht="2.1" hidden="1" customHeight="1" x14ac:dyDescent="0.25">
      <c r="A6" s="180"/>
      <c r="B6" s="176"/>
      <c r="C6" s="177"/>
      <c r="D6" s="178"/>
      <c r="E6" s="179"/>
      <c r="F6" s="181"/>
      <c r="G6" s="177"/>
      <c r="H6" s="178"/>
      <c r="I6" s="182"/>
      <c r="J6" s="181"/>
      <c r="K6" s="177"/>
      <c r="L6" s="178"/>
      <c r="M6" s="182"/>
      <c r="N6" s="181"/>
      <c r="O6" s="177"/>
      <c r="P6" s="178"/>
      <c r="Q6" s="182"/>
      <c r="R6" s="181"/>
      <c r="S6" s="177"/>
      <c r="T6" s="178"/>
      <c r="U6" s="182"/>
      <c r="V6" s="181"/>
      <c r="W6" s="177"/>
      <c r="X6" s="178"/>
      <c r="Y6" s="182"/>
      <c r="Z6" s="181"/>
      <c r="AA6" s="177"/>
      <c r="AB6" s="178"/>
      <c r="AC6" s="182"/>
      <c r="AD6" s="181"/>
      <c r="AE6" s="177"/>
      <c r="AF6" s="178"/>
      <c r="AG6" s="182"/>
      <c r="AH6" s="181"/>
      <c r="AI6" s="177"/>
      <c r="AJ6" s="178"/>
      <c r="AK6" s="182"/>
      <c r="AL6" s="181"/>
      <c r="AM6" s="177"/>
      <c r="AN6" s="178"/>
      <c r="AO6" s="182"/>
      <c r="AP6" s="181"/>
      <c r="AQ6" s="177"/>
      <c r="AR6" s="178"/>
      <c r="AS6" s="182"/>
      <c r="AT6" s="181"/>
      <c r="AU6" s="177"/>
      <c r="AV6" s="178"/>
      <c r="AW6" s="182"/>
      <c r="AX6" s="181"/>
      <c r="AY6" s="177"/>
      <c r="AZ6" s="178"/>
      <c r="BA6" s="182"/>
      <c r="BB6" s="181"/>
      <c r="BC6" s="177"/>
      <c r="BD6" s="178"/>
      <c r="BE6" s="182"/>
      <c r="BF6" s="181"/>
      <c r="BG6" s="177"/>
      <c r="BH6" s="178"/>
      <c r="BI6" s="182"/>
      <c r="BJ6" s="181"/>
      <c r="BK6" s="177"/>
      <c r="BL6" s="178"/>
      <c r="BM6" s="182"/>
      <c r="BN6" s="181"/>
      <c r="BO6" s="177"/>
      <c r="BP6" s="178"/>
      <c r="BQ6" s="182"/>
      <c r="BR6" s="181"/>
      <c r="BS6" s="177"/>
      <c r="BT6" s="178"/>
      <c r="BU6" s="182"/>
      <c r="BV6" s="181"/>
      <c r="BW6" s="177"/>
      <c r="BX6" s="178"/>
      <c r="BY6" s="182"/>
      <c r="BZ6" s="181"/>
      <c r="CA6" s="177"/>
      <c r="CB6" s="178"/>
      <c r="CC6" s="182"/>
      <c r="CD6" s="181"/>
      <c r="CE6" s="177"/>
      <c r="CF6" s="178"/>
      <c r="CG6" s="182"/>
      <c r="CH6" s="181"/>
      <c r="CI6" s="177"/>
      <c r="CJ6" s="178"/>
      <c r="CK6" s="182"/>
      <c r="CL6" s="181"/>
      <c r="CM6" s="177"/>
      <c r="CN6" s="178"/>
      <c r="CO6" s="182"/>
      <c r="CP6" s="181"/>
      <c r="CQ6" s="177"/>
      <c r="CR6" s="178"/>
      <c r="CS6" s="182"/>
      <c r="CT6" s="181"/>
      <c r="CU6" s="177"/>
      <c r="CV6" s="178"/>
      <c r="CW6" s="182"/>
      <c r="CX6" s="181"/>
      <c r="CY6" s="177"/>
      <c r="CZ6" s="178"/>
      <c r="DA6" s="182"/>
      <c r="DB6" s="181"/>
      <c r="DC6" s="177"/>
      <c r="DD6" s="178"/>
      <c r="DE6" s="182"/>
      <c r="DF6" s="181"/>
      <c r="DG6" s="177"/>
      <c r="DH6" s="178"/>
      <c r="DI6" s="182"/>
      <c r="DJ6" s="181"/>
      <c r="DK6" s="177"/>
      <c r="DL6" s="178"/>
      <c r="DM6" s="182"/>
      <c r="DN6" s="181"/>
    </row>
    <row r="7" spans="1:118" s="97" customFormat="1" ht="2.1" hidden="1" customHeight="1" thickBot="1" x14ac:dyDescent="0.3">
      <c r="A7" s="183"/>
      <c r="B7" s="184"/>
      <c r="C7" s="185"/>
      <c r="D7" s="186"/>
      <c r="E7" s="187"/>
      <c r="F7" s="188"/>
      <c r="G7" s="185"/>
      <c r="H7" s="186"/>
      <c r="I7" s="189"/>
      <c r="J7" s="188"/>
      <c r="K7" s="185"/>
      <c r="L7" s="186"/>
      <c r="M7" s="189"/>
      <c r="N7" s="188"/>
      <c r="O7" s="185"/>
      <c r="P7" s="186"/>
      <c r="Q7" s="189"/>
      <c r="R7" s="188"/>
      <c r="S7" s="185"/>
      <c r="T7" s="186"/>
      <c r="U7" s="189"/>
      <c r="V7" s="188"/>
      <c r="W7" s="185"/>
      <c r="X7" s="186"/>
      <c r="Y7" s="189"/>
      <c r="Z7" s="188"/>
      <c r="AA7" s="185"/>
      <c r="AB7" s="186"/>
      <c r="AC7" s="189"/>
      <c r="AD7" s="188"/>
      <c r="AE7" s="185"/>
      <c r="AF7" s="186"/>
      <c r="AG7" s="189"/>
      <c r="AH7" s="188"/>
      <c r="AI7" s="185"/>
      <c r="AJ7" s="186"/>
      <c r="AK7" s="189"/>
      <c r="AL7" s="188"/>
      <c r="AM7" s="185"/>
      <c r="AN7" s="186"/>
      <c r="AO7" s="189"/>
      <c r="AP7" s="188"/>
      <c r="AQ7" s="185"/>
      <c r="AR7" s="186"/>
      <c r="AS7" s="189"/>
      <c r="AT7" s="188"/>
      <c r="AU7" s="185"/>
      <c r="AV7" s="186"/>
      <c r="AW7" s="189"/>
      <c r="AX7" s="188"/>
      <c r="AY7" s="185"/>
      <c r="AZ7" s="186"/>
      <c r="BA7" s="189"/>
      <c r="BB7" s="188"/>
      <c r="BC7" s="185"/>
      <c r="BD7" s="186"/>
      <c r="BE7" s="189"/>
      <c r="BF7" s="188"/>
      <c r="BG7" s="185"/>
      <c r="BH7" s="186"/>
      <c r="BI7" s="189"/>
      <c r="BJ7" s="188"/>
      <c r="BK7" s="185"/>
      <c r="BL7" s="186"/>
      <c r="BM7" s="189"/>
      <c r="BN7" s="188"/>
      <c r="BO7" s="185"/>
      <c r="BP7" s="186"/>
      <c r="BQ7" s="189"/>
      <c r="BR7" s="188"/>
      <c r="BS7" s="185"/>
      <c r="BT7" s="186"/>
      <c r="BU7" s="189"/>
      <c r="BV7" s="188"/>
      <c r="BW7" s="185"/>
      <c r="BX7" s="186"/>
      <c r="BY7" s="189"/>
      <c r="BZ7" s="188"/>
      <c r="CA7" s="185"/>
      <c r="CB7" s="186"/>
      <c r="CC7" s="189"/>
      <c r="CD7" s="188"/>
      <c r="CE7" s="185"/>
      <c r="CF7" s="186"/>
      <c r="CG7" s="189"/>
      <c r="CH7" s="188"/>
      <c r="CI7" s="185"/>
      <c r="CJ7" s="186"/>
      <c r="CK7" s="189"/>
      <c r="CL7" s="188"/>
      <c r="CM7" s="185"/>
      <c r="CN7" s="186"/>
      <c r="CO7" s="189"/>
      <c r="CP7" s="188"/>
      <c r="CQ7" s="185"/>
      <c r="CR7" s="186"/>
      <c r="CS7" s="189"/>
      <c r="CT7" s="188"/>
      <c r="CU7" s="185"/>
      <c r="CV7" s="186"/>
      <c r="CW7" s="189"/>
      <c r="CX7" s="188"/>
      <c r="CY7" s="185"/>
      <c r="CZ7" s="186"/>
      <c r="DA7" s="189"/>
      <c r="DB7" s="188"/>
      <c r="DC7" s="185"/>
      <c r="DD7" s="186"/>
      <c r="DE7" s="189"/>
      <c r="DF7" s="188"/>
      <c r="DG7" s="185"/>
      <c r="DH7" s="186"/>
      <c r="DI7" s="189"/>
      <c r="DJ7" s="188"/>
      <c r="DK7" s="185"/>
      <c r="DL7" s="186"/>
      <c r="DM7" s="189"/>
      <c r="DN7" s="188"/>
    </row>
    <row r="8" spans="1:118" ht="13.7" customHeight="1" x14ac:dyDescent="0.25">
      <c r="A8" s="20" t="s">
        <v>121</v>
      </c>
      <c r="B8" s="25">
        <f>F8+J8+N8+R8+V8+Z8+AD8+AH8+AL8+AP8+AT8+AX8+BB8+BF8+BJ8+BN8+BR8+BV8+BZ8+CD8+CH8+CL8+CP8+CT8+CX8+DB8+DF8+DJ8+DN8</f>
        <v>1141575.5118519</v>
      </c>
      <c r="C8" s="40"/>
      <c r="D8" s="35">
        <f>IF(C8="x",'Gemensamma Tjänster'!$A9,0)</f>
        <v>0</v>
      </c>
      <c r="E8" s="44">
        <f t="shared" ref="E8:E28" si="0">IF(D8&gt;0,D8/D$3,0)</f>
        <v>0</v>
      </c>
      <c r="F8" s="15">
        <f>D8*F$3</f>
        <v>0</v>
      </c>
      <c r="G8" s="38"/>
      <c r="H8" s="35">
        <f>IF(G8="x",'Gemensamma Tjänster'!$A9,0)</f>
        <v>0</v>
      </c>
      <c r="I8" s="44">
        <f t="shared" ref="I8:I28" si="1">IF(H8&gt;0,H8/H$3,0)</f>
        <v>0</v>
      </c>
      <c r="J8" s="15">
        <f>H8*J$3</f>
        <v>0</v>
      </c>
      <c r="K8" s="40" t="s">
        <v>37</v>
      </c>
      <c r="L8" s="35">
        <f>IF(K8="x",'Gemensamma Tjänster'!$A9,0)</f>
        <v>2432579</v>
      </c>
      <c r="M8" s="44">
        <f t="shared" ref="M8:M28" si="2">IF(L8&gt;0,L8/L$3,0)</f>
        <v>0.3305183010837659</v>
      </c>
      <c r="N8" s="15">
        <f>L8*N$3</f>
        <v>1141575.5118519</v>
      </c>
      <c r="O8" s="40" t="s">
        <v>37</v>
      </c>
      <c r="P8" s="35">
        <f>IF(O8="x",'Gemensamma Tjänster'!$A9,0)</f>
        <v>2432579</v>
      </c>
      <c r="Q8" s="44">
        <f t="shared" ref="Q8:Q28" si="3">IF(P8&gt;0,P8/P$3,0)</f>
        <v>0.23160892087648824</v>
      </c>
      <c r="R8" s="15">
        <f>P8*R$3</f>
        <v>0</v>
      </c>
      <c r="S8" s="40"/>
      <c r="T8" s="35">
        <f>IF(S8="x",'Gemensamma Tjänster'!$A9,0)</f>
        <v>0</v>
      </c>
      <c r="U8" s="44">
        <f t="shared" ref="U8:U28" si="4">IF(T8&gt;0,T8/T$3,0)</f>
        <v>0</v>
      </c>
      <c r="V8" s="15">
        <f>T8*V$3</f>
        <v>0</v>
      </c>
      <c r="W8" s="20" t="s">
        <v>37</v>
      </c>
      <c r="X8" s="35">
        <f>IF(W8="x",'Gemensamma Tjänster'!$A9,0)</f>
        <v>2432579</v>
      </c>
      <c r="Y8" s="44">
        <f t="shared" ref="Y8:Y28" si="5">IF(X8&gt;0,X8/X$3,0)</f>
        <v>0.23160892087648824</v>
      </c>
      <c r="Z8" s="15">
        <f>X8*Z$3</f>
        <v>0</v>
      </c>
      <c r="AA8" s="20"/>
      <c r="AB8" s="35">
        <f>IF(AA8="x",'Gemensamma Tjänster'!$A9,0)</f>
        <v>0</v>
      </c>
      <c r="AC8" s="44">
        <f t="shared" ref="AC8:AC28" si="6">IF(AB8&gt;0,AB8/AB$3,0)</f>
        <v>0</v>
      </c>
      <c r="AD8" s="15">
        <f>AB8*AD$3</f>
        <v>0</v>
      </c>
      <c r="AE8" s="20"/>
      <c r="AF8" s="35">
        <f>IF(AE8="x",'Gemensamma Tjänster'!$A9,0)</f>
        <v>0</v>
      </c>
      <c r="AG8" s="44">
        <f t="shared" ref="AG8:AG28" si="7">IF(AF8&gt;0,AF8/AF$3,0)</f>
        <v>0</v>
      </c>
      <c r="AH8" s="15">
        <f>AF8*AH$3</f>
        <v>0</v>
      </c>
      <c r="AI8" s="20"/>
      <c r="AJ8" s="35">
        <f>IF(AI8="x",'Gemensamma Tjänster'!$A9,0)</f>
        <v>0</v>
      </c>
      <c r="AK8" s="44">
        <f t="shared" ref="AK8:AK28" si="8">IF(AJ8&gt;0,AJ8/AJ$3,0)</f>
        <v>0</v>
      </c>
      <c r="AL8" s="15">
        <f>AJ8*AL$3</f>
        <v>0</v>
      </c>
      <c r="AM8" s="20"/>
      <c r="AN8" s="35">
        <f>IF(AM8="x",'Gemensamma Tjänster'!$A9,0)</f>
        <v>0</v>
      </c>
      <c r="AO8" s="44">
        <f t="shared" ref="AO8:AO28" si="9">IF(AN8&gt;0,AN8/AN$3,0)</f>
        <v>0</v>
      </c>
      <c r="AP8" s="15">
        <f>AN8*AP$3</f>
        <v>0</v>
      </c>
      <c r="AQ8" s="20" t="s">
        <v>37</v>
      </c>
      <c r="AR8" s="35">
        <f>IF(AQ8="x",'Gemensamma Tjänster'!$A9,0)</f>
        <v>2432579</v>
      </c>
      <c r="AS8" s="44">
        <f t="shared" ref="AS8:AS28" si="10">IF(AR8&gt;0,AR8/AR$3,0)</f>
        <v>0.23160892087648824</v>
      </c>
      <c r="AT8" s="15">
        <f>AR8*AT$3</f>
        <v>0</v>
      </c>
      <c r="AU8" s="20" t="s">
        <v>37</v>
      </c>
      <c r="AV8" s="35">
        <f>IF(AU8="x",'Gemensamma Tjänster'!$A9,0)</f>
        <v>2432579</v>
      </c>
      <c r="AW8" s="44" t="e">
        <f t="shared" ref="AW8:AW28" si="11">IF(AV8&gt;0,AV8/AV$3,0)</f>
        <v>#DIV/0!</v>
      </c>
      <c r="AX8" s="15">
        <f>AV8*AX$3</f>
        <v>0</v>
      </c>
      <c r="AY8" s="20" t="s">
        <v>37</v>
      </c>
      <c r="AZ8" s="35">
        <f>IF(AY8="x",'Gemensamma Tjänster'!$A9,0)</f>
        <v>2432579</v>
      </c>
      <c r="BA8" s="44" t="e">
        <f t="shared" ref="BA8:BA28" si="12">IF(AZ8&gt;0,AZ8/AZ$3,0)</f>
        <v>#DIV/0!</v>
      </c>
      <c r="BB8" s="15">
        <f>AZ8*BB$3</f>
        <v>0</v>
      </c>
      <c r="BC8" s="20" t="s">
        <v>37</v>
      </c>
      <c r="BD8" s="35">
        <f>IF(BC8="x",'Gemensamma Tjänster'!$A9,0)</f>
        <v>2432579</v>
      </c>
      <c r="BE8" s="44" t="e">
        <f t="shared" ref="BE8:BE28" si="13">IF(BD8&gt;0,BD8/BD$3,0)</f>
        <v>#DIV/0!</v>
      </c>
      <c r="BF8" s="15">
        <f>BD8*BF$3</f>
        <v>0</v>
      </c>
      <c r="BG8" s="20" t="s">
        <v>37</v>
      </c>
      <c r="BH8" s="35">
        <f>IF(BG8="x",'Gemensamma Tjänster'!$A9,0)</f>
        <v>2432579</v>
      </c>
      <c r="BI8" s="44" t="e">
        <f t="shared" ref="BI8:BI28" si="14">IF(BH8&gt;0,BH8/BH$3,0)</f>
        <v>#DIV/0!</v>
      </c>
      <c r="BJ8" s="15">
        <f>BH8*BJ$3</f>
        <v>0</v>
      </c>
      <c r="BK8" s="20" t="s">
        <v>37</v>
      </c>
      <c r="BL8" s="35">
        <f>IF(BK8="x",'Gemensamma Tjänster'!$A9,0)</f>
        <v>2432579</v>
      </c>
      <c r="BM8" s="44" t="e">
        <f t="shared" ref="BM8:BM28" si="15">IF(BL8&gt;0,BL8/BL$3,0)</f>
        <v>#DIV/0!</v>
      </c>
      <c r="BN8" s="15">
        <f>BL8*BN$3</f>
        <v>0</v>
      </c>
      <c r="BO8" s="20" t="s">
        <v>37</v>
      </c>
      <c r="BP8" s="35">
        <f>IF(BO8="x",'Gemensamma Tjänster'!$A9,0)</f>
        <v>2432579</v>
      </c>
      <c r="BQ8" s="44" t="e">
        <f t="shared" ref="BQ8:BQ28" si="16">IF(BP8&gt;0,BP8/BP$3,0)</f>
        <v>#DIV/0!</v>
      </c>
      <c r="BR8" s="15">
        <f>BP8*BR$3</f>
        <v>0</v>
      </c>
      <c r="BS8" s="20" t="s">
        <v>37</v>
      </c>
      <c r="BT8" s="35">
        <f>IF(BS8="x",'Gemensamma Tjänster'!$A9,0)</f>
        <v>2432579</v>
      </c>
      <c r="BU8" s="44" t="e">
        <f t="shared" ref="BU8:BU28" si="17">IF(BT8&gt;0,BT8/BT$3,0)</f>
        <v>#DIV/0!</v>
      </c>
      <c r="BV8" s="15">
        <f>BT8*BV$3</f>
        <v>0</v>
      </c>
      <c r="BW8" s="20" t="s">
        <v>37</v>
      </c>
      <c r="BX8" s="35">
        <f>IF(BW8="x",'Gemensamma Tjänster'!$A9,0)</f>
        <v>2432579</v>
      </c>
      <c r="BY8" s="44" t="e">
        <f t="shared" ref="BY8:BY28" si="18">IF(BX8&gt;0,BX8/BX$3,0)</f>
        <v>#DIV/0!</v>
      </c>
      <c r="BZ8" s="15">
        <f>BX8*BZ$3</f>
        <v>0</v>
      </c>
      <c r="CA8" s="20" t="s">
        <v>37</v>
      </c>
      <c r="CB8" s="35">
        <f>IF(CA8="x",'Gemensamma Tjänster'!$A9,0)</f>
        <v>2432579</v>
      </c>
      <c r="CC8" s="44" t="e">
        <f t="shared" ref="CC8:CC28" si="19">IF(CB8&gt;0,CB8/CB$3,0)</f>
        <v>#DIV/0!</v>
      </c>
      <c r="CD8" s="15">
        <f>CB8*CD$3</f>
        <v>0</v>
      </c>
      <c r="CE8" s="20" t="s">
        <v>37</v>
      </c>
      <c r="CF8" s="35">
        <f>IF(CE8="x",'Gemensamma Tjänster'!$A9,0)</f>
        <v>2432579</v>
      </c>
      <c r="CG8" s="44" t="e">
        <f t="shared" ref="CG8:CG28" si="20">IF(CF8&gt;0,CF8/CF$3,0)</f>
        <v>#DIV/0!</v>
      </c>
      <c r="CH8" s="15">
        <f>CF8*CH$3</f>
        <v>0</v>
      </c>
      <c r="CI8" s="20" t="s">
        <v>37</v>
      </c>
      <c r="CJ8" s="35">
        <f>IF(CI8="x",'Gemensamma Tjänster'!$A9,0)</f>
        <v>2432579</v>
      </c>
      <c r="CK8" s="44" t="e">
        <f t="shared" ref="CK8:CK28" si="21">IF(CJ8&gt;0,CJ8/CJ$3,0)</f>
        <v>#DIV/0!</v>
      </c>
      <c r="CL8" s="15">
        <f>CJ8*CL$3</f>
        <v>0</v>
      </c>
      <c r="CM8" s="20" t="s">
        <v>37</v>
      </c>
      <c r="CN8" s="35">
        <f>IF(CM8="x",'Gemensamma Tjänster'!$A9,0)</f>
        <v>2432579</v>
      </c>
      <c r="CO8" s="44" t="e">
        <f t="shared" ref="CO8:CO28" si="22">IF(CN8&gt;0,CN8/CN$3,0)</f>
        <v>#DIV/0!</v>
      </c>
      <c r="CP8" s="15">
        <f>CN8*CP$3</f>
        <v>0</v>
      </c>
      <c r="CQ8" s="20" t="s">
        <v>37</v>
      </c>
      <c r="CR8" s="35">
        <f>IF(CQ8="x",'Gemensamma Tjänster'!$A9,0)</f>
        <v>2432579</v>
      </c>
      <c r="CS8" s="44" t="e">
        <f t="shared" ref="CS8:CS28" si="23">IF(CR8&gt;0,CR8/CR$3,0)</f>
        <v>#DIV/0!</v>
      </c>
      <c r="CT8" s="15">
        <f>CR8*CT$3</f>
        <v>0</v>
      </c>
      <c r="CU8" s="20" t="s">
        <v>37</v>
      </c>
      <c r="CV8" s="35">
        <f>IF(CU8="x",'Gemensamma Tjänster'!$A9,0)</f>
        <v>2432579</v>
      </c>
      <c r="CW8" s="44" t="e">
        <f t="shared" ref="CW8:CW28" si="24">IF(CV8&gt;0,CV8/CV$3,0)</f>
        <v>#DIV/0!</v>
      </c>
      <c r="CX8" s="15">
        <f>CV8*CX$3</f>
        <v>0</v>
      </c>
      <c r="CY8" s="20" t="s">
        <v>37</v>
      </c>
      <c r="CZ8" s="35">
        <f>IF(CY8="x",'Gemensamma Tjänster'!$A9,0)</f>
        <v>2432579</v>
      </c>
      <c r="DA8" s="44" t="e">
        <f t="shared" ref="DA8:DA28" si="25">IF(CZ8&gt;0,CZ8/CZ$3,0)</f>
        <v>#DIV/0!</v>
      </c>
      <c r="DB8" s="15">
        <f>CZ8*DB$3</f>
        <v>0</v>
      </c>
      <c r="DC8" s="20" t="s">
        <v>37</v>
      </c>
      <c r="DD8" s="35">
        <f>IF(DC8="x",'Gemensamma Tjänster'!$A9,0)</f>
        <v>2432579</v>
      </c>
      <c r="DE8" s="44" t="e">
        <f t="shared" ref="DE8:DE28" si="26">IF(DD8&gt;0,DD8/DD$3,0)</f>
        <v>#DIV/0!</v>
      </c>
      <c r="DF8" s="15">
        <f>DD8*DF$3</f>
        <v>0</v>
      </c>
      <c r="DG8" s="20" t="s">
        <v>37</v>
      </c>
      <c r="DH8" s="35">
        <f>IF(DG8="x",'Gemensamma Tjänster'!$A9,0)</f>
        <v>2432579</v>
      </c>
      <c r="DI8" s="44" t="e">
        <f t="shared" ref="DI8:DI28" si="27">IF(DH8&gt;0,DH8/DH$3,0)</f>
        <v>#DIV/0!</v>
      </c>
      <c r="DJ8" s="15">
        <f>DH8*DJ$3</f>
        <v>0</v>
      </c>
      <c r="DK8" s="20" t="s">
        <v>37</v>
      </c>
      <c r="DL8" s="35">
        <f>IF(DK8="x",'Gemensamma Tjänster'!$A9,0)</f>
        <v>2432579</v>
      </c>
      <c r="DM8" s="44" t="e">
        <f t="shared" ref="DM8:DM28" si="28">IF(DL8&gt;0,DL8/DL$3,0)</f>
        <v>#DIV/0!</v>
      </c>
      <c r="DN8" s="15">
        <f>DL8*DN$3</f>
        <v>0</v>
      </c>
    </row>
    <row r="9" spans="1:118" ht="15.75" customHeight="1" x14ac:dyDescent="0.25">
      <c r="A9" s="19" t="s">
        <v>30</v>
      </c>
      <c r="B9" s="24">
        <f t="shared" ref="B9:B28" si="29">F9+J9+N9+R9+V9+Z9+AD9+AH9+AL9+AP9+AT9+AX9+BB9+BF9+BJ9+BN9+BR9+BV9+BZ9+CD9+CH9+CL9+CP9+CT9+CX9+DB9+DF9+DJ9+DN9</f>
        <v>1444012.2878870026</v>
      </c>
      <c r="C9" s="41" t="s">
        <v>37</v>
      </c>
      <c r="D9" s="29">
        <f>IF(C9="x",'Gemensamma Tjänster'!$A10,0)</f>
        <v>398738</v>
      </c>
      <c r="E9" s="32">
        <f t="shared" si="0"/>
        <v>5.0621292711850611E-2</v>
      </c>
      <c r="F9" s="14">
        <f t="shared" ref="F9:F28" si="30">D9*F$3</f>
        <v>322682.04188920261</v>
      </c>
      <c r="G9" s="19" t="s">
        <v>37</v>
      </c>
      <c r="H9" s="29">
        <f>IF(G9="x",'Gemensamma Tjänster'!$A10,0)</f>
        <v>398738</v>
      </c>
      <c r="I9" s="32">
        <f t="shared" si="1"/>
        <v>5.1233548235893933E-2</v>
      </c>
      <c r="J9" s="14">
        <f t="shared" ref="J9:J28" si="31">H9*J$3</f>
        <v>1121330.2459978</v>
      </c>
      <c r="K9" s="41"/>
      <c r="L9" s="29">
        <f>IF(K9="x",'Gemensamma Tjänster'!$A10,0)</f>
        <v>0</v>
      </c>
      <c r="M9" s="32">
        <f t="shared" si="2"/>
        <v>0</v>
      </c>
      <c r="N9" s="14">
        <f t="shared" ref="N9:N28" si="32">L9*N$3</f>
        <v>0</v>
      </c>
      <c r="O9" s="41" t="s">
        <v>37</v>
      </c>
      <c r="P9" s="29">
        <f>IF(O9="x",'Gemensamma Tjänster'!$A10,0)</f>
        <v>398738</v>
      </c>
      <c r="Q9" s="32">
        <f t="shared" si="3"/>
        <v>3.7964348903961255E-2</v>
      </c>
      <c r="R9" s="14">
        <f t="shared" ref="R9:R28" si="33">P9*R$3</f>
        <v>0</v>
      </c>
      <c r="S9" s="19" t="s">
        <v>37</v>
      </c>
      <c r="T9" s="29">
        <f>IF(S9="x",'Gemensamma Tjänster'!$A10,0)</f>
        <v>398738</v>
      </c>
      <c r="U9" s="32">
        <f t="shared" si="4"/>
        <v>5.0621292711850611E-2</v>
      </c>
      <c r="V9" s="14">
        <f t="shared" ref="V9:V28" si="34">T9*V$3</f>
        <v>0</v>
      </c>
      <c r="W9" s="19" t="s">
        <v>37</v>
      </c>
      <c r="X9" s="29">
        <f>IF(W9="x",'Gemensamma Tjänster'!$A10,0)</f>
        <v>398738</v>
      </c>
      <c r="Y9" s="32">
        <f t="shared" si="5"/>
        <v>3.7964348903961255E-2</v>
      </c>
      <c r="Z9" s="14">
        <f t="shared" ref="Z9:Z28" si="35">X9*Z$3</f>
        <v>0</v>
      </c>
      <c r="AA9" s="19"/>
      <c r="AB9" s="29">
        <f>IF(AA9="x",'Gemensamma Tjänster'!$A10,0)</f>
        <v>0</v>
      </c>
      <c r="AC9" s="32">
        <f t="shared" si="6"/>
        <v>0</v>
      </c>
      <c r="AD9" s="14">
        <f t="shared" ref="AD9:AD28" si="36">AB9*AD$3</f>
        <v>0</v>
      </c>
      <c r="AE9" s="19"/>
      <c r="AF9" s="29">
        <f>IF(AE9="x",'Gemensamma Tjänster'!$A10,0)</f>
        <v>0</v>
      </c>
      <c r="AG9" s="32">
        <f t="shared" si="7"/>
        <v>0</v>
      </c>
      <c r="AH9" s="14">
        <f t="shared" ref="AH9:AH28" si="37">AF9*AH$3</f>
        <v>0</v>
      </c>
      <c r="AI9" s="19"/>
      <c r="AJ9" s="29">
        <f>IF(AI9="x",'Gemensamma Tjänster'!$A10,0)</f>
        <v>0</v>
      </c>
      <c r="AK9" s="32">
        <f t="shared" si="8"/>
        <v>0</v>
      </c>
      <c r="AL9" s="14">
        <f t="shared" ref="AL9:AL28" si="38">AJ9*AL$3</f>
        <v>0</v>
      </c>
      <c r="AM9" s="19"/>
      <c r="AN9" s="29">
        <f>IF(AM9="x",'Gemensamma Tjänster'!$A10,0)</f>
        <v>0</v>
      </c>
      <c r="AO9" s="32">
        <f t="shared" si="9"/>
        <v>0</v>
      </c>
      <c r="AP9" s="14">
        <f t="shared" ref="AP9:AP28" si="39">AN9*AP$3</f>
        <v>0</v>
      </c>
      <c r="AQ9" s="19" t="s">
        <v>37</v>
      </c>
      <c r="AR9" s="29">
        <f>IF(AQ9="x",'Gemensamma Tjänster'!$A10,0)</f>
        <v>398738</v>
      </c>
      <c r="AS9" s="32">
        <f t="shared" si="10"/>
        <v>3.7964348903961255E-2</v>
      </c>
      <c r="AT9" s="14">
        <f t="shared" ref="AT9:AT28" si="40">AR9*AT$3</f>
        <v>0</v>
      </c>
      <c r="AU9" s="19" t="s">
        <v>37</v>
      </c>
      <c r="AV9" s="29">
        <f>IF(AU9="x",'Gemensamma Tjänster'!$A10,0)</f>
        <v>398738</v>
      </c>
      <c r="AW9" s="32" t="e">
        <f t="shared" si="11"/>
        <v>#DIV/0!</v>
      </c>
      <c r="AX9" s="14">
        <f t="shared" ref="AX9:AX28" si="41">AV9*AX$3</f>
        <v>0</v>
      </c>
      <c r="AY9" s="19" t="s">
        <v>37</v>
      </c>
      <c r="AZ9" s="29">
        <f>IF(AY9="x",'Gemensamma Tjänster'!$A10,0)</f>
        <v>398738</v>
      </c>
      <c r="BA9" s="32" t="e">
        <f t="shared" si="12"/>
        <v>#DIV/0!</v>
      </c>
      <c r="BB9" s="14">
        <f t="shared" ref="BB9:BB28" si="42">AZ9*BB$3</f>
        <v>0</v>
      </c>
      <c r="BC9" s="19" t="s">
        <v>37</v>
      </c>
      <c r="BD9" s="29">
        <f>IF(BC9="x",'Gemensamma Tjänster'!$A10,0)</f>
        <v>398738</v>
      </c>
      <c r="BE9" s="32" t="e">
        <f t="shared" si="13"/>
        <v>#DIV/0!</v>
      </c>
      <c r="BF9" s="14">
        <f t="shared" ref="BF9:BF28" si="43">BD9*BF$3</f>
        <v>0</v>
      </c>
      <c r="BG9" s="19" t="s">
        <v>37</v>
      </c>
      <c r="BH9" s="29">
        <f>IF(BG9="x",'Gemensamma Tjänster'!$A10,0)</f>
        <v>398738</v>
      </c>
      <c r="BI9" s="32" t="e">
        <f t="shared" si="14"/>
        <v>#DIV/0!</v>
      </c>
      <c r="BJ9" s="14">
        <f t="shared" ref="BJ9:BJ28" si="44">BH9*BJ$3</f>
        <v>0</v>
      </c>
      <c r="BK9" s="19" t="s">
        <v>37</v>
      </c>
      <c r="BL9" s="29">
        <f>IF(BK9="x",'Gemensamma Tjänster'!$A10,0)</f>
        <v>398738</v>
      </c>
      <c r="BM9" s="32" t="e">
        <f t="shared" si="15"/>
        <v>#DIV/0!</v>
      </c>
      <c r="BN9" s="14">
        <f t="shared" ref="BN9:BN28" si="45">BL9*BN$3</f>
        <v>0</v>
      </c>
      <c r="BO9" s="19" t="s">
        <v>37</v>
      </c>
      <c r="BP9" s="29">
        <f>IF(BO9="x",'Gemensamma Tjänster'!$A10,0)</f>
        <v>398738</v>
      </c>
      <c r="BQ9" s="32" t="e">
        <f t="shared" si="16"/>
        <v>#DIV/0!</v>
      </c>
      <c r="BR9" s="14">
        <f t="shared" ref="BR9:BR28" si="46">BP9*BR$3</f>
        <v>0</v>
      </c>
      <c r="BS9" s="19" t="s">
        <v>37</v>
      </c>
      <c r="BT9" s="29">
        <f>IF(BS9="x",'Gemensamma Tjänster'!$A10,0)</f>
        <v>398738</v>
      </c>
      <c r="BU9" s="32" t="e">
        <f t="shared" si="17"/>
        <v>#DIV/0!</v>
      </c>
      <c r="BV9" s="14">
        <f t="shared" ref="BV9:BV28" si="47">BT9*BV$3</f>
        <v>0</v>
      </c>
      <c r="BW9" s="19" t="s">
        <v>37</v>
      </c>
      <c r="BX9" s="29">
        <f>IF(BW9="x",'Gemensamma Tjänster'!$A10,0)</f>
        <v>398738</v>
      </c>
      <c r="BY9" s="32" t="e">
        <f t="shared" si="18"/>
        <v>#DIV/0!</v>
      </c>
      <c r="BZ9" s="14">
        <f t="shared" ref="BZ9:BZ28" si="48">BX9*BZ$3</f>
        <v>0</v>
      </c>
      <c r="CA9" s="19" t="s">
        <v>37</v>
      </c>
      <c r="CB9" s="29">
        <f>IF(CA9="x",'Gemensamma Tjänster'!$A10,0)</f>
        <v>398738</v>
      </c>
      <c r="CC9" s="32" t="e">
        <f t="shared" si="19"/>
        <v>#DIV/0!</v>
      </c>
      <c r="CD9" s="14">
        <f t="shared" ref="CD9:CD28" si="49">CB9*CD$3</f>
        <v>0</v>
      </c>
      <c r="CE9" s="19" t="s">
        <v>37</v>
      </c>
      <c r="CF9" s="29">
        <f>IF(CE9="x",'Gemensamma Tjänster'!$A10,0)</f>
        <v>398738</v>
      </c>
      <c r="CG9" s="32" t="e">
        <f t="shared" si="20"/>
        <v>#DIV/0!</v>
      </c>
      <c r="CH9" s="14">
        <f t="shared" ref="CH9:CH28" si="50">CF9*CH$3</f>
        <v>0</v>
      </c>
      <c r="CI9" s="19" t="s">
        <v>37</v>
      </c>
      <c r="CJ9" s="29">
        <f>IF(CI9="x",'Gemensamma Tjänster'!$A10,0)</f>
        <v>398738</v>
      </c>
      <c r="CK9" s="32" t="e">
        <f t="shared" si="21"/>
        <v>#DIV/0!</v>
      </c>
      <c r="CL9" s="14">
        <f t="shared" ref="CL9:CL28" si="51">CJ9*CL$3</f>
        <v>0</v>
      </c>
      <c r="CM9" s="19" t="s">
        <v>37</v>
      </c>
      <c r="CN9" s="29">
        <f>IF(CM9="x",'Gemensamma Tjänster'!$A10,0)</f>
        <v>398738</v>
      </c>
      <c r="CO9" s="32" t="e">
        <f t="shared" si="22"/>
        <v>#DIV/0!</v>
      </c>
      <c r="CP9" s="14">
        <f t="shared" ref="CP9:CP28" si="52">CN9*CP$3</f>
        <v>0</v>
      </c>
      <c r="CQ9" s="19" t="s">
        <v>37</v>
      </c>
      <c r="CR9" s="29">
        <f>IF(CQ9="x",'Gemensamma Tjänster'!$A10,0)</f>
        <v>398738</v>
      </c>
      <c r="CS9" s="32" t="e">
        <f t="shared" si="23"/>
        <v>#DIV/0!</v>
      </c>
      <c r="CT9" s="14">
        <f t="shared" ref="CT9:CT28" si="53">CR9*CT$3</f>
        <v>0</v>
      </c>
      <c r="CU9" s="19" t="s">
        <v>37</v>
      </c>
      <c r="CV9" s="29">
        <f>IF(CU9="x",'Gemensamma Tjänster'!$A10,0)</f>
        <v>398738</v>
      </c>
      <c r="CW9" s="32" t="e">
        <f t="shared" si="24"/>
        <v>#DIV/0!</v>
      </c>
      <c r="CX9" s="14">
        <f t="shared" ref="CX9:CX28" si="54">CV9*CX$3</f>
        <v>0</v>
      </c>
      <c r="CY9" s="19" t="s">
        <v>37</v>
      </c>
      <c r="CZ9" s="29">
        <f>IF(CY9="x",'Gemensamma Tjänster'!$A10,0)</f>
        <v>398738</v>
      </c>
      <c r="DA9" s="32" t="e">
        <f t="shared" si="25"/>
        <v>#DIV/0!</v>
      </c>
      <c r="DB9" s="14">
        <f t="shared" ref="DB9:DB28" si="55">CZ9*DB$3</f>
        <v>0</v>
      </c>
      <c r="DC9" s="19" t="s">
        <v>37</v>
      </c>
      <c r="DD9" s="29">
        <f>IF(DC9="x",'Gemensamma Tjänster'!$A10,0)</f>
        <v>398738</v>
      </c>
      <c r="DE9" s="32" t="e">
        <f t="shared" si="26"/>
        <v>#DIV/0!</v>
      </c>
      <c r="DF9" s="14">
        <f t="shared" ref="DF9:DF28" si="56">DD9*DF$3</f>
        <v>0</v>
      </c>
      <c r="DG9" s="19" t="s">
        <v>37</v>
      </c>
      <c r="DH9" s="29">
        <f>IF(DG9="x",'Gemensamma Tjänster'!$A10,0)</f>
        <v>398738</v>
      </c>
      <c r="DI9" s="32" t="e">
        <f t="shared" si="27"/>
        <v>#DIV/0!</v>
      </c>
      <c r="DJ9" s="14">
        <f t="shared" ref="DJ9:DJ28" si="57">DH9*DJ$3</f>
        <v>0</v>
      </c>
      <c r="DK9" s="19" t="s">
        <v>37</v>
      </c>
      <c r="DL9" s="29">
        <f>IF(DK9="x",'Gemensamma Tjänster'!$A10,0)</f>
        <v>398738</v>
      </c>
      <c r="DM9" s="32" t="e">
        <f t="shared" si="28"/>
        <v>#DIV/0!</v>
      </c>
      <c r="DN9" s="14">
        <f t="shared" ref="DN9:DN28" si="58">DL9*DN$3</f>
        <v>0</v>
      </c>
    </row>
    <row r="10" spans="1:118" x14ac:dyDescent="0.25">
      <c r="A10" s="20" t="s">
        <v>122</v>
      </c>
      <c r="B10" s="25">
        <f t="shared" si="29"/>
        <v>1096254.6927520386</v>
      </c>
      <c r="C10" s="42" t="s">
        <v>37</v>
      </c>
      <c r="D10" s="30">
        <f>IF(C10="x",'Gemensamma Tjänster'!$A11,0)</f>
        <v>302711</v>
      </c>
      <c r="E10" s="33">
        <f t="shared" si="0"/>
        <v>3.8430302951053104E-2</v>
      </c>
      <c r="F10" s="15">
        <f t="shared" si="30"/>
        <v>244971.39370293877</v>
      </c>
      <c r="G10" s="20" t="s">
        <v>37</v>
      </c>
      <c r="H10" s="30">
        <f>IF(G10="x",'Gemensamma Tjänster'!$A11,0)</f>
        <v>302711</v>
      </c>
      <c r="I10" s="33">
        <f t="shared" si="1"/>
        <v>3.8895110624108283E-2</v>
      </c>
      <c r="J10" s="15">
        <f t="shared" si="31"/>
        <v>851283.29904909991</v>
      </c>
      <c r="K10" s="42"/>
      <c r="L10" s="30">
        <f>IF(K10="x",'Gemensamma Tjänster'!$A11,0)</f>
        <v>0</v>
      </c>
      <c r="M10" s="33">
        <f t="shared" si="2"/>
        <v>0</v>
      </c>
      <c r="N10" s="15">
        <f t="shared" si="32"/>
        <v>0</v>
      </c>
      <c r="O10" s="42" t="s">
        <v>37</v>
      </c>
      <c r="P10" s="30">
        <f>IF(O10="x",'Gemensamma Tjänster'!$A11,0)</f>
        <v>302711</v>
      </c>
      <c r="Q10" s="33">
        <f t="shared" si="3"/>
        <v>2.882149687530914E-2</v>
      </c>
      <c r="R10" s="15">
        <f t="shared" si="33"/>
        <v>0</v>
      </c>
      <c r="S10" s="20" t="s">
        <v>37</v>
      </c>
      <c r="T10" s="30">
        <f>IF(S10="x",'Gemensamma Tjänster'!$A11,0)</f>
        <v>302711</v>
      </c>
      <c r="U10" s="33">
        <f t="shared" si="4"/>
        <v>3.8430302951053104E-2</v>
      </c>
      <c r="V10" s="15">
        <f t="shared" si="34"/>
        <v>0</v>
      </c>
      <c r="W10" s="20" t="s">
        <v>37</v>
      </c>
      <c r="X10" s="30">
        <f>IF(W10="x",'Gemensamma Tjänster'!$A11,0)</f>
        <v>302711</v>
      </c>
      <c r="Y10" s="33">
        <f t="shared" si="5"/>
        <v>2.882149687530914E-2</v>
      </c>
      <c r="Z10" s="15">
        <f t="shared" si="35"/>
        <v>0</v>
      </c>
      <c r="AA10" s="20"/>
      <c r="AB10" s="30">
        <f>IF(AA10="x",'Gemensamma Tjänster'!$A11,0)</f>
        <v>0</v>
      </c>
      <c r="AC10" s="33">
        <f t="shared" si="6"/>
        <v>0</v>
      </c>
      <c r="AD10" s="15">
        <f t="shared" si="36"/>
        <v>0</v>
      </c>
      <c r="AE10" s="20"/>
      <c r="AF10" s="30">
        <f>IF(AE10="x",'Gemensamma Tjänster'!$A11,0)</f>
        <v>0</v>
      </c>
      <c r="AG10" s="33">
        <f t="shared" si="7"/>
        <v>0</v>
      </c>
      <c r="AH10" s="15">
        <f t="shared" si="37"/>
        <v>0</v>
      </c>
      <c r="AI10" s="20"/>
      <c r="AJ10" s="30">
        <f>IF(AI10="x",'Gemensamma Tjänster'!$A11,0)</f>
        <v>0</v>
      </c>
      <c r="AK10" s="33">
        <f t="shared" si="8"/>
        <v>0</v>
      </c>
      <c r="AL10" s="15">
        <f t="shared" si="38"/>
        <v>0</v>
      </c>
      <c r="AM10" s="20"/>
      <c r="AN10" s="30">
        <f>IF(AM10="x",'Gemensamma Tjänster'!$A11,0)</f>
        <v>0</v>
      </c>
      <c r="AO10" s="33">
        <f t="shared" si="9"/>
        <v>0</v>
      </c>
      <c r="AP10" s="15">
        <f t="shared" si="39"/>
        <v>0</v>
      </c>
      <c r="AQ10" s="20" t="s">
        <v>37</v>
      </c>
      <c r="AR10" s="30">
        <f>IF(AQ10="x",'Gemensamma Tjänster'!$A11,0)</f>
        <v>302711</v>
      </c>
      <c r="AS10" s="33">
        <f t="shared" si="10"/>
        <v>2.882149687530914E-2</v>
      </c>
      <c r="AT10" s="15">
        <f t="shared" si="40"/>
        <v>0</v>
      </c>
      <c r="AU10" s="20" t="s">
        <v>37</v>
      </c>
      <c r="AV10" s="30">
        <f>IF(AU10="x",'Gemensamma Tjänster'!$A11,0)</f>
        <v>302711</v>
      </c>
      <c r="AW10" s="33" t="e">
        <f t="shared" si="11"/>
        <v>#DIV/0!</v>
      </c>
      <c r="AX10" s="15">
        <f t="shared" si="41"/>
        <v>0</v>
      </c>
      <c r="AY10" s="20" t="s">
        <v>37</v>
      </c>
      <c r="AZ10" s="30">
        <f>IF(AY10="x",'Gemensamma Tjänster'!$A11,0)</f>
        <v>302711</v>
      </c>
      <c r="BA10" s="33" t="e">
        <f t="shared" si="12"/>
        <v>#DIV/0!</v>
      </c>
      <c r="BB10" s="15">
        <f t="shared" si="42"/>
        <v>0</v>
      </c>
      <c r="BC10" s="20" t="s">
        <v>37</v>
      </c>
      <c r="BD10" s="30">
        <f>IF(BC10="x",'Gemensamma Tjänster'!$A11,0)</f>
        <v>302711</v>
      </c>
      <c r="BE10" s="33" t="e">
        <f t="shared" si="13"/>
        <v>#DIV/0!</v>
      </c>
      <c r="BF10" s="15">
        <f t="shared" si="43"/>
        <v>0</v>
      </c>
      <c r="BG10" s="20" t="s">
        <v>37</v>
      </c>
      <c r="BH10" s="30">
        <f>IF(BG10="x",'Gemensamma Tjänster'!$A11,0)</f>
        <v>302711</v>
      </c>
      <c r="BI10" s="33" t="e">
        <f t="shared" si="14"/>
        <v>#DIV/0!</v>
      </c>
      <c r="BJ10" s="15">
        <f t="shared" si="44"/>
        <v>0</v>
      </c>
      <c r="BK10" s="20" t="s">
        <v>37</v>
      </c>
      <c r="BL10" s="30">
        <f>IF(BK10="x",'Gemensamma Tjänster'!$A11,0)</f>
        <v>302711</v>
      </c>
      <c r="BM10" s="33" t="e">
        <f t="shared" si="15"/>
        <v>#DIV/0!</v>
      </c>
      <c r="BN10" s="15">
        <f t="shared" si="45"/>
        <v>0</v>
      </c>
      <c r="BO10" s="20" t="s">
        <v>37</v>
      </c>
      <c r="BP10" s="30">
        <f>IF(BO10="x",'Gemensamma Tjänster'!$A11,0)</f>
        <v>302711</v>
      </c>
      <c r="BQ10" s="33" t="e">
        <f t="shared" si="16"/>
        <v>#DIV/0!</v>
      </c>
      <c r="BR10" s="15">
        <f t="shared" si="46"/>
        <v>0</v>
      </c>
      <c r="BS10" s="20" t="s">
        <v>37</v>
      </c>
      <c r="BT10" s="30">
        <f>IF(BS10="x",'Gemensamma Tjänster'!$A11,0)</f>
        <v>302711</v>
      </c>
      <c r="BU10" s="33" t="e">
        <f t="shared" si="17"/>
        <v>#DIV/0!</v>
      </c>
      <c r="BV10" s="15">
        <f t="shared" si="47"/>
        <v>0</v>
      </c>
      <c r="BW10" s="20" t="s">
        <v>37</v>
      </c>
      <c r="BX10" s="30">
        <f>IF(BW10="x",'Gemensamma Tjänster'!$A11,0)</f>
        <v>302711</v>
      </c>
      <c r="BY10" s="33" t="e">
        <f t="shared" si="18"/>
        <v>#DIV/0!</v>
      </c>
      <c r="BZ10" s="15">
        <f t="shared" si="48"/>
        <v>0</v>
      </c>
      <c r="CA10" s="20" t="s">
        <v>37</v>
      </c>
      <c r="CB10" s="30">
        <f>IF(CA10="x",'Gemensamma Tjänster'!$A11,0)</f>
        <v>302711</v>
      </c>
      <c r="CC10" s="33" t="e">
        <f t="shared" si="19"/>
        <v>#DIV/0!</v>
      </c>
      <c r="CD10" s="15">
        <f t="shared" si="49"/>
        <v>0</v>
      </c>
      <c r="CE10" s="20" t="s">
        <v>37</v>
      </c>
      <c r="CF10" s="30">
        <f>IF(CE10="x",'Gemensamma Tjänster'!$A11,0)</f>
        <v>302711</v>
      </c>
      <c r="CG10" s="33" t="e">
        <f t="shared" si="20"/>
        <v>#DIV/0!</v>
      </c>
      <c r="CH10" s="15">
        <f t="shared" si="50"/>
        <v>0</v>
      </c>
      <c r="CI10" s="20" t="s">
        <v>37</v>
      </c>
      <c r="CJ10" s="30">
        <f>IF(CI10="x",'Gemensamma Tjänster'!$A11,0)</f>
        <v>302711</v>
      </c>
      <c r="CK10" s="33" t="e">
        <f t="shared" si="21"/>
        <v>#DIV/0!</v>
      </c>
      <c r="CL10" s="15">
        <f t="shared" si="51"/>
        <v>0</v>
      </c>
      <c r="CM10" s="20" t="s">
        <v>37</v>
      </c>
      <c r="CN10" s="30">
        <f>IF(CM10="x",'Gemensamma Tjänster'!$A11,0)</f>
        <v>302711</v>
      </c>
      <c r="CO10" s="33" t="e">
        <f t="shared" si="22"/>
        <v>#DIV/0!</v>
      </c>
      <c r="CP10" s="15">
        <f t="shared" si="52"/>
        <v>0</v>
      </c>
      <c r="CQ10" s="20" t="s">
        <v>37</v>
      </c>
      <c r="CR10" s="30">
        <f>IF(CQ10="x",'Gemensamma Tjänster'!$A11,0)</f>
        <v>302711</v>
      </c>
      <c r="CS10" s="33" t="e">
        <f t="shared" si="23"/>
        <v>#DIV/0!</v>
      </c>
      <c r="CT10" s="15">
        <f t="shared" si="53"/>
        <v>0</v>
      </c>
      <c r="CU10" s="20" t="s">
        <v>37</v>
      </c>
      <c r="CV10" s="30">
        <f>IF(CU10="x",'Gemensamma Tjänster'!$A11,0)</f>
        <v>302711</v>
      </c>
      <c r="CW10" s="33" t="e">
        <f t="shared" si="24"/>
        <v>#DIV/0!</v>
      </c>
      <c r="CX10" s="15">
        <f t="shared" si="54"/>
        <v>0</v>
      </c>
      <c r="CY10" s="20" t="s">
        <v>37</v>
      </c>
      <c r="CZ10" s="30">
        <f>IF(CY10="x",'Gemensamma Tjänster'!$A11,0)</f>
        <v>302711</v>
      </c>
      <c r="DA10" s="33" t="e">
        <f t="shared" si="25"/>
        <v>#DIV/0!</v>
      </c>
      <c r="DB10" s="15">
        <f t="shared" si="55"/>
        <v>0</v>
      </c>
      <c r="DC10" s="20" t="s">
        <v>37</v>
      </c>
      <c r="DD10" s="30">
        <f>IF(DC10="x",'Gemensamma Tjänster'!$A11,0)</f>
        <v>302711</v>
      </c>
      <c r="DE10" s="33" t="e">
        <f t="shared" si="26"/>
        <v>#DIV/0!</v>
      </c>
      <c r="DF10" s="15">
        <f t="shared" si="56"/>
        <v>0</v>
      </c>
      <c r="DG10" s="20" t="s">
        <v>37</v>
      </c>
      <c r="DH10" s="30">
        <f>IF(DG10="x",'Gemensamma Tjänster'!$A11,0)</f>
        <v>302711</v>
      </c>
      <c r="DI10" s="33" t="e">
        <f t="shared" si="27"/>
        <v>#DIV/0!</v>
      </c>
      <c r="DJ10" s="15">
        <f t="shared" si="57"/>
        <v>0</v>
      </c>
      <c r="DK10" s="20" t="s">
        <v>37</v>
      </c>
      <c r="DL10" s="30">
        <f>IF(DK10="x",'Gemensamma Tjänster'!$A11,0)</f>
        <v>302711</v>
      </c>
      <c r="DM10" s="33" t="e">
        <f t="shared" si="28"/>
        <v>#DIV/0!</v>
      </c>
      <c r="DN10" s="15">
        <f t="shared" si="58"/>
        <v>0</v>
      </c>
    </row>
    <row r="11" spans="1:118" x14ac:dyDescent="0.25">
      <c r="A11" s="19" t="s">
        <v>13</v>
      </c>
      <c r="B11" s="24">
        <f t="shared" si="29"/>
        <v>1706488.2059120568</v>
      </c>
      <c r="C11" s="41" t="s">
        <v>37</v>
      </c>
      <c r="D11" s="29">
        <f>IF(C11="x",'Gemensamma Tjänster'!$A12,0)</f>
        <v>471216</v>
      </c>
      <c r="E11" s="32">
        <f t="shared" si="0"/>
        <v>5.9822648121090539E-2</v>
      </c>
      <c r="F11" s="14">
        <f t="shared" si="30"/>
        <v>381335.46602245705</v>
      </c>
      <c r="G11" s="19" t="s">
        <v>37</v>
      </c>
      <c r="H11" s="29">
        <f>IF(G11="x",'Gemensamma Tjänster'!$A12,0)</f>
        <v>471216</v>
      </c>
      <c r="I11" s="32">
        <f t="shared" si="1"/>
        <v>6.0546192400837133E-2</v>
      </c>
      <c r="J11" s="14">
        <f t="shared" si="31"/>
        <v>1325152.7398895998</v>
      </c>
      <c r="K11" s="41"/>
      <c r="L11" s="29">
        <f>IF(K11="x",'Gemensamma Tjänster'!$A12,0)</f>
        <v>0</v>
      </c>
      <c r="M11" s="32">
        <f t="shared" si="2"/>
        <v>0</v>
      </c>
      <c r="N11" s="14">
        <f t="shared" si="32"/>
        <v>0</v>
      </c>
      <c r="O11" s="41" t="s">
        <v>37</v>
      </c>
      <c r="P11" s="29">
        <f>IF(O11="x",'Gemensamma Tjänster'!$A12,0)</f>
        <v>471216</v>
      </c>
      <c r="Q11" s="32">
        <f t="shared" si="3"/>
        <v>4.48650708814535E-2</v>
      </c>
      <c r="R11" s="14">
        <f t="shared" si="33"/>
        <v>0</v>
      </c>
      <c r="S11" s="19" t="s">
        <v>37</v>
      </c>
      <c r="T11" s="29">
        <f>IF(S11="x",'Gemensamma Tjänster'!$A12,0)</f>
        <v>471216</v>
      </c>
      <c r="U11" s="32">
        <f t="shared" si="4"/>
        <v>5.9822648121090539E-2</v>
      </c>
      <c r="V11" s="14">
        <f t="shared" si="34"/>
        <v>0</v>
      </c>
      <c r="W11" s="19" t="s">
        <v>37</v>
      </c>
      <c r="X11" s="29">
        <f>IF(W11="x",'Gemensamma Tjänster'!$A12,0)</f>
        <v>471216</v>
      </c>
      <c r="Y11" s="32">
        <f t="shared" si="5"/>
        <v>4.48650708814535E-2</v>
      </c>
      <c r="Z11" s="14">
        <f t="shared" si="35"/>
        <v>0</v>
      </c>
      <c r="AA11" s="19"/>
      <c r="AB11" s="29">
        <f>IF(AA11="x",'Gemensamma Tjänster'!$A12,0)</f>
        <v>0</v>
      </c>
      <c r="AC11" s="32">
        <f t="shared" si="6"/>
        <v>0</v>
      </c>
      <c r="AD11" s="14">
        <f t="shared" si="36"/>
        <v>0</v>
      </c>
      <c r="AE11" s="19"/>
      <c r="AF11" s="29">
        <f>IF(AE11="x",'Gemensamma Tjänster'!$A12,0)</f>
        <v>0</v>
      </c>
      <c r="AG11" s="32">
        <f t="shared" si="7"/>
        <v>0</v>
      </c>
      <c r="AH11" s="14">
        <f t="shared" si="37"/>
        <v>0</v>
      </c>
      <c r="AI11" s="19"/>
      <c r="AJ11" s="29">
        <f>IF(AI11="x",'Gemensamma Tjänster'!$A12,0)</f>
        <v>0</v>
      </c>
      <c r="AK11" s="32">
        <f t="shared" si="8"/>
        <v>0</v>
      </c>
      <c r="AL11" s="14">
        <f t="shared" si="38"/>
        <v>0</v>
      </c>
      <c r="AM11" s="19"/>
      <c r="AN11" s="29">
        <f>IF(AM11="x",'Gemensamma Tjänster'!$A12,0)</f>
        <v>0</v>
      </c>
      <c r="AO11" s="32">
        <f t="shared" si="9"/>
        <v>0</v>
      </c>
      <c r="AP11" s="14">
        <f t="shared" si="39"/>
        <v>0</v>
      </c>
      <c r="AQ11" s="19" t="s">
        <v>37</v>
      </c>
      <c r="AR11" s="29">
        <f>IF(AQ11="x",'Gemensamma Tjänster'!$A12,0)</f>
        <v>471216</v>
      </c>
      <c r="AS11" s="32">
        <f t="shared" si="10"/>
        <v>4.48650708814535E-2</v>
      </c>
      <c r="AT11" s="14">
        <f t="shared" si="40"/>
        <v>0</v>
      </c>
      <c r="AU11" s="19" t="s">
        <v>37</v>
      </c>
      <c r="AV11" s="29">
        <f>IF(AU11="x",'Gemensamma Tjänster'!$A12,0)</f>
        <v>471216</v>
      </c>
      <c r="AW11" s="32" t="e">
        <f t="shared" si="11"/>
        <v>#DIV/0!</v>
      </c>
      <c r="AX11" s="14">
        <f t="shared" si="41"/>
        <v>0</v>
      </c>
      <c r="AY11" s="19" t="s">
        <v>37</v>
      </c>
      <c r="AZ11" s="29">
        <f>IF(AY11="x",'Gemensamma Tjänster'!$A12,0)</f>
        <v>471216</v>
      </c>
      <c r="BA11" s="32" t="e">
        <f t="shared" si="12"/>
        <v>#DIV/0!</v>
      </c>
      <c r="BB11" s="14">
        <f t="shared" si="42"/>
        <v>0</v>
      </c>
      <c r="BC11" s="19" t="s">
        <v>37</v>
      </c>
      <c r="BD11" s="29">
        <f>IF(BC11="x",'Gemensamma Tjänster'!$A12,0)</f>
        <v>471216</v>
      </c>
      <c r="BE11" s="32" t="e">
        <f t="shared" si="13"/>
        <v>#DIV/0!</v>
      </c>
      <c r="BF11" s="14">
        <f t="shared" si="43"/>
        <v>0</v>
      </c>
      <c r="BG11" s="19" t="s">
        <v>37</v>
      </c>
      <c r="BH11" s="29">
        <f>IF(BG11="x",'Gemensamma Tjänster'!$A12,0)</f>
        <v>471216</v>
      </c>
      <c r="BI11" s="32" t="e">
        <f t="shared" si="14"/>
        <v>#DIV/0!</v>
      </c>
      <c r="BJ11" s="14">
        <f t="shared" si="44"/>
        <v>0</v>
      </c>
      <c r="BK11" s="19" t="s">
        <v>37</v>
      </c>
      <c r="BL11" s="29">
        <f>IF(BK11="x",'Gemensamma Tjänster'!$A12,0)</f>
        <v>471216</v>
      </c>
      <c r="BM11" s="32" t="e">
        <f t="shared" si="15"/>
        <v>#DIV/0!</v>
      </c>
      <c r="BN11" s="14">
        <f t="shared" si="45"/>
        <v>0</v>
      </c>
      <c r="BO11" s="19" t="s">
        <v>37</v>
      </c>
      <c r="BP11" s="29">
        <f>IF(BO11="x",'Gemensamma Tjänster'!$A12,0)</f>
        <v>471216</v>
      </c>
      <c r="BQ11" s="32" t="e">
        <f t="shared" si="16"/>
        <v>#DIV/0!</v>
      </c>
      <c r="BR11" s="14">
        <f t="shared" si="46"/>
        <v>0</v>
      </c>
      <c r="BS11" s="19" t="s">
        <v>37</v>
      </c>
      <c r="BT11" s="29">
        <f>IF(BS11="x",'Gemensamma Tjänster'!$A12,0)</f>
        <v>471216</v>
      </c>
      <c r="BU11" s="32" t="e">
        <f t="shared" si="17"/>
        <v>#DIV/0!</v>
      </c>
      <c r="BV11" s="14">
        <f t="shared" si="47"/>
        <v>0</v>
      </c>
      <c r="BW11" s="19" t="s">
        <v>37</v>
      </c>
      <c r="BX11" s="29">
        <f>IF(BW11="x",'Gemensamma Tjänster'!$A12,0)</f>
        <v>471216</v>
      </c>
      <c r="BY11" s="32" t="e">
        <f t="shared" si="18"/>
        <v>#DIV/0!</v>
      </c>
      <c r="BZ11" s="14">
        <f t="shared" si="48"/>
        <v>0</v>
      </c>
      <c r="CA11" s="19" t="s">
        <v>37</v>
      </c>
      <c r="CB11" s="29">
        <f>IF(CA11="x",'Gemensamma Tjänster'!$A12,0)</f>
        <v>471216</v>
      </c>
      <c r="CC11" s="32" t="e">
        <f t="shared" si="19"/>
        <v>#DIV/0!</v>
      </c>
      <c r="CD11" s="14">
        <f t="shared" si="49"/>
        <v>0</v>
      </c>
      <c r="CE11" s="19" t="s">
        <v>37</v>
      </c>
      <c r="CF11" s="29">
        <f>IF(CE11="x",'Gemensamma Tjänster'!$A12,0)</f>
        <v>471216</v>
      </c>
      <c r="CG11" s="32" t="e">
        <f t="shared" si="20"/>
        <v>#DIV/0!</v>
      </c>
      <c r="CH11" s="14">
        <f t="shared" si="50"/>
        <v>0</v>
      </c>
      <c r="CI11" s="19" t="s">
        <v>37</v>
      </c>
      <c r="CJ11" s="29">
        <f>IF(CI11="x",'Gemensamma Tjänster'!$A12,0)</f>
        <v>471216</v>
      </c>
      <c r="CK11" s="32" t="e">
        <f t="shared" si="21"/>
        <v>#DIV/0!</v>
      </c>
      <c r="CL11" s="14">
        <f t="shared" si="51"/>
        <v>0</v>
      </c>
      <c r="CM11" s="19" t="s">
        <v>37</v>
      </c>
      <c r="CN11" s="29">
        <f>IF(CM11="x",'Gemensamma Tjänster'!$A12,0)</f>
        <v>471216</v>
      </c>
      <c r="CO11" s="32" t="e">
        <f t="shared" si="22"/>
        <v>#DIV/0!</v>
      </c>
      <c r="CP11" s="14">
        <f t="shared" si="52"/>
        <v>0</v>
      </c>
      <c r="CQ11" s="19" t="s">
        <v>37</v>
      </c>
      <c r="CR11" s="29">
        <f>IF(CQ11="x",'Gemensamma Tjänster'!$A12,0)</f>
        <v>471216</v>
      </c>
      <c r="CS11" s="32" t="e">
        <f t="shared" si="23"/>
        <v>#DIV/0!</v>
      </c>
      <c r="CT11" s="14">
        <f t="shared" si="53"/>
        <v>0</v>
      </c>
      <c r="CU11" s="19" t="s">
        <v>37</v>
      </c>
      <c r="CV11" s="29">
        <f>IF(CU11="x",'Gemensamma Tjänster'!$A12,0)</f>
        <v>471216</v>
      </c>
      <c r="CW11" s="32" t="e">
        <f t="shared" si="24"/>
        <v>#DIV/0!</v>
      </c>
      <c r="CX11" s="14">
        <f t="shared" si="54"/>
        <v>0</v>
      </c>
      <c r="CY11" s="19" t="s">
        <v>37</v>
      </c>
      <c r="CZ11" s="29">
        <f>IF(CY11="x",'Gemensamma Tjänster'!$A12,0)</f>
        <v>471216</v>
      </c>
      <c r="DA11" s="32" t="e">
        <f t="shared" si="25"/>
        <v>#DIV/0!</v>
      </c>
      <c r="DB11" s="14">
        <f t="shared" si="55"/>
        <v>0</v>
      </c>
      <c r="DC11" s="19" t="s">
        <v>37</v>
      </c>
      <c r="DD11" s="29">
        <f>IF(DC11="x",'Gemensamma Tjänster'!$A12,0)</f>
        <v>471216</v>
      </c>
      <c r="DE11" s="32" t="e">
        <f t="shared" si="26"/>
        <v>#DIV/0!</v>
      </c>
      <c r="DF11" s="14">
        <f t="shared" si="56"/>
        <v>0</v>
      </c>
      <c r="DG11" s="19" t="s">
        <v>37</v>
      </c>
      <c r="DH11" s="29">
        <f>IF(DG11="x",'Gemensamma Tjänster'!$A12,0)</f>
        <v>471216</v>
      </c>
      <c r="DI11" s="32" t="e">
        <f t="shared" si="27"/>
        <v>#DIV/0!</v>
      </c>
      <c r="DJ11" s="14">
        <f t="shared" si="57"/>
        <v>0</v>
      </c>
      <c r="DK11" s="19" t="s">
        <v>37</v>
      </c>
      <c r="DL11" s="29">
        <f>IF(DK11="x",'Gemensamma Tjänster'!$A12,0)</f>
        <v>471216</v>
      </c>
      <c r="DM11" s="32" t="e">
        <f t="shared" si="28"/>
        <v>#DIV/0!</v>
      </c>
      <c r="DN11" s="14">
        <f t="shared" si="58"/>
        <v>0</v>
      </c>
    </row>
    <row r="12" spans="1:118" x14ac:dyDescent="0.25">
      <c r="A12" s="20" t="s">
        <v>14</v>
      </c>
      <c r="B12" s="25">
        <f t="shared" si="29"/>
        <v>1508473.5745253458</v>
      </c>
      <c r="C12" s="42" t="s">
        <v>37</v>
      </c>
      <c r="D12" s="30">
        <f>IF(C12="x",'Gemensamma Tjänster'!$A13,0)</f>
        <v>368753</v>
      </c>
      <c r="E12" s="33">
        <f t="shared" si="0"/>
        <v>4.681458389060749E-2</v>
      </c>
      <c r="F12" s="15">
        <f t="shared" si="30"/>
        <v>298416.4313227461</v>
      </c>
      <c r="G12" s="20" t="s">
        <v>37</v>
      </c>
      <c r="H12" s="30">
        <f>IF(G12="x",'Gemensamma Tjänster'!$A13,0)</f>
        <v>368753</v>
      </c>
      <c r="I12" s="33">
        <f t="shared" si="1"/>
        <v>4.7380797949105921E-2</v>
      </c>
      <c r="J12" s="15">
        <f t="shared" si="31"/>
        <v>1037006.4859692999</v>
      </c>
      <c r="K12" s="42" t="s">
        <v>37</v>
      </c>
      <c r="L12" s="30">
        <f>IF(K12="x",'Gemensamma Tjänster'!$A13,0)</f>
        <v>368753</v>
      </c>
      <c r="M12" s="33">
        <f t="shared" si="2"/>
        <v>5.0103044990334099E-2</v>
      </c>
      <c r="N12" s="15">
        <f t="shared" si="32"/>
        <v>173050.65723330001</v>
      </c>
      <c r="O12" s="42" t="s">
        <v>37</v>
      </c>
      <c r="P12" s="30">
        <f>IF(O12="x",'Gemensamma Tjänster'!$A13,0)</f>
        <v>368753</v>
      </c>
      <c r="Q12" s="33">
        <f t="shared" si="3"/>
        <v>3.5109439159002713E-2</v>
      </c>
      <c r="R12" s="15">
        <f t="shared" si="33"/>
        <v>0</v>
      </c>
      <c r="S12" s="20" t="s">
        <v>37</v>
      </c>
      <c r="T12" s="30">
        <f>IF(S12="x",'Gemensamma Tjänster'!$A13,0)</f>
        <v>368753</v>
      </c>
      <c r="U12" s="33">
        <f t="shared" si="4"/>
        <v>4.681458389060749E-2</v>
      </c>
      <c r="V12" s="15">
        <f t="shared" si="34"/>
        <v>0</v>
      </c>
      <c r="W12" s="20" t="s">
        <v>37</v>
      </c>
      <c r="X12" s="30">
        <f>IF(W12="x",'Gemensamma Tjänster'!$A13,0)</f>
        <v>368753</v>
      </c>
      <c r="Y12" s="33">
        <f t="shared" si="5"/>
        <v>3.5109439159002713E-2</v>
      </c>
      <c r="Z12" s="15">
        <f t="shared" si="35"/>
        <v>0</v>
      </c>
      <c r="AA12" s="20"/>
      <c r="AB12" s="30">
        <f>IF(AA12="x",'Gemensamma Tjänster'!$A13,0)</f>
        <v>0</v>
      </c>
      <c r="AC12" s="33">
        <f t="shared" si="6"/>
        <v>0</v>
      </c>
      <c r="AD12" s="15">
        <f t="shared" si="36"/>
        <v>0</v>
      </c>
      <c r="AE12" s="20"/>
      <c r="AF12" s="30">
        <f>IF(AE12="x",'Gemensamma Tjänster'!$A13,0)</f>
        <v>0</v>
      </c>
      <c r="AG12" s="33">
        <f t="shared" si="7"/>
        <v>0</v>
      </c>
      <c r="AH12" s="15">
        <f t="shared" si="37"/>
        <v>0</v>
      </c>
      <c r="AI12" s="20"/>
      <c r="AJ12" s="30">
        <f>IF(AI12="x",'Gemensamma Tjänster'!$A13,0)</f>
        <v>0</v>
      </c>
      <c r="AK12" s="33">
        <f t="shared" si="8"/>
        <v>0</v>
      </c>
      <c r="AL12" s="15">
        <f t="shared" si="38"/>
        <v>0</v>
      </c>
      <c r="AM12" s="20"/>
      <c r="AN12" s="30">
        <f>IF(AM12="x",'Gemensamma Tjänster'!$A13,0)</f>
        <v>0</v>
      </c>
      <c r="AO12" s="33">
        <f t="shared" si="9"/>
        <v>0</v>
      </c>
      <c r="AP12" s="15">
        <f t="shared" si="39"/>
        <v>0</v>
      </c>
      <c r="AQ12" s="20" t="s">
        <v>37</v>
      </c>
      <c r="AR12" s="30">
        <f>IF(AQ12="x",'Gemensamma Tjänster'!$A13,0)</f>
        <v>368753</v>
      </c>
      <c r="AS12" s="33">
        <f t="shared" si="10"/>
        <v>3.5109439159002713E-2</v>
      </c>
      <c r="AT12" s="15">
        <f t="shared" si="40"/>
        <v>0</v>
      </c>
      <c r="AU12" s="20" t="s">
        <v>37</v>
      </c>
      <c r="AV12" s="30">
        <f>IF(AU12="x",'Gemensamma Tjänster'!$A13,0)</f>
        <v>368753</v>
      </c>
      <c r="AW12" s="33" t="e">
        <f t="shared" si="11"/>
        <v>#DIV/0!</v>
      </c>
      <c r="AX12" s="15">
        <f t="shared" si="41"/>
        <v>0</v>
      </c>
      <c r="AY12" s="20" t="s">
        <v>37</v>
      </c>
      <c r="AZ12" s="30">
        <f>IF(AY12="x",'Gemensamma Tjänster'!$A13,0)</f>
        <v>368753</v>
      </c>
      <c r="BA12" s="33" t="e">
        <f t="shared" si="12"/>
        <v>#DIV/0!</v>
      </c>
      <c r="BB12" s="15">
        <f t="shared" si="42"/>
        <v>0</v>
      </c>
      <c r="BC12" s="20" t="s">
        <v>37</v>
      </c>
      <c r="BD12" s="30">
        <f>IF(BC12="x",'Gemensamma Tjänster'!$A13,0)</f>
        <v>368753</v>
      </c>
      <c r="BE12" s="33" t="e">
        <f t="shared" si="13"/>
        <v>#DIV/0!</v>
      </c>
      <c r="BF12" s="15">
        <f t="shared" si="43"/>
        <v>0</v>
      </c>
      <c r="BG12" s="20" t="s">
        <v>37</v>
      </c>
      <c r="BH12" s="30">
        <f>IF(BG12="x",'Gemensamma Tjänster'!$A13,0)</f>
        <v>368753</v>
      </c>
      <c r="BI12" s="33" t="e">
        <f t="shared" si="14"/>
        <v>#DIV/0!</v>
      </c>
      <c r="BJ12" s="15">
        <f t="shared" si="44"/>
        <v>0</v>
      </c>
      <c r="BK12" s="20" t="s">
        <v>37</v>
      </c>
      <c r="BL12" s="30">
        <f>IF(BK12="x",'Gemensamma Tjänster'!$A13,0)</f>
        <v>368753</v>
      </c>
      <c r="BM12" s="33" t="e">
        <f t="shared" si="15"/>
        <v>#DIV/0!</v>
      </c>
      <c r="BN12" s="15">
        <f t="shared" si="45"/>
        <v>0</v>
      </c>
      <c r="BO12" s="20" t="s">
        <v>37</v>
      </c>
      <c r="BP12" s="30">
        <f>IF(BO12="x",'Gemensamma Tjänster'!$A13,0)</f>
        <v>368753</v>
      </c>
      <c r="BQ12" s="33" t="e">
        <f t="shared" si="16"/>
        <v>#DIV/0!</v>
      </c>
      <c r="BR12" s="15">
        <f t="shared" si="46"/>
        <v>0</v>
      </c>
      <c r="BS12" s="20" t="s">
        <v>37</v>
      </c>
      <c r="BT12" s="30">
        <f>IF(BS12="x",'Gemensamma Tjänster'!$A13,0)</f>
        <v>368753</v>
      </c>
      <c r="BU12" s="33" t="e">
        <f t="shared" si="17"/>
        <v>#DIV/0!</v>
      </c>
      <c r="BV12" s="15">
        <f t="shared" si="47"/>
        <v>0</v>
      </c>
      <c r="BW12" s="20" t="s">
        <v>37</v>
      </c>
      <c r="BX12" s="30">
        <f>IF(BW12="x",'Gemensamma Tjänster'!$A13,0)</f>
        <v>368753</v>
      </c>
      <c r="BY12" s="33" t="e">
        <f t="shared" si="18"/>
        <v>#DIV/0!</v>
      </c>
      <c r="BZ12" s="15">
        <f t="shared" si="48"/>
        <v>0</v>
      </c>
      <c r="CA12" s="20" t="s">
        <v>37</v>
      </c>
      <c r="CB12" s="30">
        <f>IF(CA12="x",'Gemensamma Tjänster'!$A13,0)</f>
        <v>368753</v>
      </c>
      <c r="CC12" s="33" t="e">
        <f t="shared" si="19"/>
        <v>#DIV/0!</v>
      </c>
      <c r="CD12" s="15">
        <f t="shared" si="49"/>
        <v>0</v>
      </c>
      <c r="CE12" s="20" t="s">
        <v>37</v>
      </c>
      <c r="CF12" s="30">
        <f>IF(CE12="x",'Gemensamma Tjänster'!$A13,0)</f>
        <v>368753</v>
      </c>
      <c r="CG12" s="33" t="e">
        <f t="shared" si="20"/>
        <v>#DIV/0!</v>
      </c>
      <c r="CH12" s="15">
        <f t="shared" si="50"/>
        <v>0</v>
      </c>
      <c r="CI12" s="20" t="s">
        <v>37</v>
      </c>
      <c r="CJ12" s="30">
        <f>IF(CI12="x",'Gemensamma Tjänster'!$A13,0)</f>
        <v>368753</v>
      </c>
      <c r="CK12" s="33" t="e">
        <f t="shared" si="21"/>
        <v>#DIV/0!</v>
      </c>
      <c r="CL12" s="15">
        <f t="shared" si="51"/>
        <v>0</v>
      </c>
      <c r="CM12" s="20" t="s">
        <v>37</v>
      </c>
      <c r="CN12" s="30">
        <f>IF(CM12="x",'Gemensamma Tjänster'!$A13,0)</f>
        <v>368753</v>
      </c>
      <c r="CO12" s="33" t="e">
        <f t="shared" si="22"/>
        <v>#DIV/0!</v>
      </c>
      <c r="CP12" s="15">
        <f t="shared" si="52"/>
        <v>0</v>
      </c>
      <c r="CQ12" s="20" t="s">
        <v>37</v>
      </c>
      <c r="CR12" s="30">
        <f>IF(CQ12="x",'Gemensamma Tjänster'!$A13,0)</f>
        <v>368753</v>
      </c>
      <c r="CS12" s="33" t="e">
        <f t="shared" si="23"/>
        <v>#DIV/0!</v>
      </c>
      <c r="CT12" s="15">
        <f t="shared" si="53"/>
        <v>0</v>
      </c>
      <c r="CU12" s="20" t="s">
        <v>37</v>
      </c>
      <c r="CV12" s="30">
        <f>IF(CU12="x",'Gemensamma Tjänster'!$A13,0)</f>
        <v>368753</v>
      </c>
      <c r="CW12" s="33" t="e">
        <f t="shared" si="24"/>
        <v>#DIV/0!</v>
      </c>
      <c r="CX12" s="15">
        <f t="shared" si="54"/>
        <v>0</v>
      </c>
      <c r="CY12" s="20" t="s">
        <v>37</v>
      </c>
      <c r="CZ12" s="30">
        <f>IF(CY12="x",'Gemensamma Tjänster'!$A13,0)</f>
        <v>368753</v>
      </c>
      <c r="DA12" s="33" t="e">
        <f t="shared" si="25"/>
        <v>#DIV/0!</v>
      </c>
      <c r="DB12" s="15">
        <f t="shared" si="55"/>
        <v>0</v>
      </c>
      <c r="DC12" s="20" t="s">
        <v>37</v>
      </c>
      <c r="DD12" s="30">
        <f>IF(DC12="x",'Gemensamma Tjänster'!$A13,0)</f>
        <v>368753</v>
      </c>
      <c r="DE12" s="33" t="e">
        <f t="shared" si="26"/>
        <v>#DIV/0!</v>
      </c>
      <c r="DF12" s="15">
        <f t="shared" si="56"/>
        <v>0</v>
      </c>
      <c r="DG12" s="20" t="s">
        <v>37</v>
      </c>
      <c r="DH12" s="30">
        <f>IF(DG12="x",'Gemensamma Tjänster'!$A13,0)</f>
        <v>368753</v>
      </c>
      <c r="DI12" s="33" t="e">
        <f t="shared" si="27"/>
        <v>#DIV/0!</v>
      </c>
      <c r="DJ12" s="15">
        <f t="shared" si="57"/>
        <v>0</v>
      </c>
      <c r="DK12" s="20" t="s">
        <v>37</v>
      </c>
      <c r="DL12" s="30">
        <f>IF(DK12="x",'Gemensamma Tjänster'!$A13,0)</f>
        <v>368753</v>
      </c>
      <c r="DM12" s="33" t="e">
        <f t="shared" si="28"/>
        <v>#DIV/0!</v>
      </c>
      <c r="DN12" s="15">
        <f t="shared" si="58"/>
        <v>0</v>
      </c>
    </row>
    <row r="13" spans="1:118" x14ac:dyDescent="0.25">
      <c r="A13" s="19" t="s">
        <v>15</v>
      </c>
      <c r="B13" s="24">
        <f t="shared" si="29"/>
        <v>834401.02295210713</v>
      </c>
      <c r="C13" s="41" t="s">
        <v>37</v>
      </c>
      <c r="D13" s="29">
        <f>IF(C13="x",'Gemensamma Tjänster'!$A14,0)</f>
        <v>203973</v>
      </c>
      <c r="E13" s="32">
        <f t="shared" si="0"/>
        <v>2.5895141517272759E-2</v>
      </c>
      <c r="F13" s="14">
        <f t="shared" si="30"/>
        <v>165066.84622550727</v>
      </c>
      <c r="G13" s="19" t="s">
        <v>37</v>
      </c>
      <c r="H13" s="29">
        <f>IF(G13="x",'Gemensamma Tjänster'!$A14,0)</f>
        <v>203973</v>
      </c>
      <c r="I13" s="32">
        <f t="shared" si="1"/>
        <v>2.6208338644222506E-2</v>
      </c>
      <c r="J13" s="14">
        <f t="shared" si="31"/>
        <v>573612.48305129993</v>
      </c>
      <c r="K13" s="41" t="s">
        <v>37</v>
      </c>
      <c r="L13" s="29">
        <f>IF(K13="x",'Gemensamma Tjänster'!$A14,0)</f>
        <v>203973</v>
      </c>
      <c r="M13" s="32">
        <f t="shared" si="2"/>
        <v>2.7714129500813329E-2</v>
      </c>
      <c r="N13" s="14">
        <f t="shared" si="32"/>
        <v>95721.69367529999</v>
      </c>
      <c r="O13" s="41" t="s">
        <v>37</v>
      </c>
      <c r="P13" s="29">
        <f>IF(O13="x",'Gemensamma Tjänster'!$A14,0)</f>
        <v>203973</v>
      </c>
      <c r="Q13" s="32">
        <f t="shared" si="3"/>
        <v>1.942052711050286E-2</v>
      </c>
      <c r="R13" s="14">
        <f t="shared" si="33"/>
        <v>0</v>
      </c>
      <c r="S13" s="19" t="s">
        <v>37</v>
      </c>
      <c r="T13" s="29">
        <f>IF(S13="x",'Gemensamma Tjänster'!$A14,0)</f>
        <v>203973</v>
      </c>
      <c r="U13" s="32">
        <f t="shared" si="4"/>
        <v>2.5895141517272759E-2</v>
      </c>
      <c r="V13" s="14">
        <f t="shared" si="34"/>
        <v>0</v>
      </c>
      <c r="W13" s="19" t="s">
        <v>37</v>
      </c>
      <c r="X13" s="29">
        <f>IF(W13="x",'Gemensamma Tjänster'!$A14,0)</f>
        <v>203973</v>
      </c>
      <c r="Y13" s="32">
        <f t="shared" si="5"/>
        <v>1.942052711050286E-2</v>
      </c>
      <c r="Z13" s="14">
        <f t="shared" si="35"/>
        <v>0</v>
      </c>
      <c r="AA13" s="19"/>
      <c r="AB13" s="29">
        <f>IF(AA13="x",'Gemensamma Tjänster'!$A14,0)</f>
        <v>0</v>
      </c>
      <c r="AC13" s="32">
        <f t="shared" si="6"/>
        <v>0</v>
      </c>
      <c r="AD13" s="14">
        <f t="shared" si="36"/>
        <v>0</v>
      </c>
      <c r="AE13" s="19"/>
      <c r="AF13" s="29">
        <f>IF(AE13="x",'Gemensamma Tjänster'!$A14,0)</f>
        <v>0</v>
      </c>
      <c r="AG13" s="32">
        <f t="shared" si="7"/>
        <v>0</v>
      </c>
      <c r="AH13" s="14">
        <f t="shared" si="37"/>
        <v>0</v>
      </c>
      <c r="AI13" s="19"/>
      <c r="AJ13" s="29">
        <f>IF(AI13="x",'Gemensamma Tjänster'!$A14,0)</f>
        <v>0</v>
      </c>
      <c r="AK13" s="32">
        <f t="shared" si="8"/>
        <v>0</v>
      </c>
      <c r="AL13" s="14">
        <f t="shared" si="38"/>
        <v>0</v>
      </c>
      <c r="AM13" s="19"/>
      <c r="AN13" s="29">
        <f>IF(AM13="x",'Gemensamma Tjänster'!$A14,0)</f>
        <v>0</v>
      </c>
      <c r="AO13" s="32">
        <f t="shared" si="9"/>
        <v>0</v>
      </c>
      <c r="AP13" s="14">
        <f t="shared" si="39"/>
        <v>0</v>
      </c>
      <c r="AQ13" s="19" t="s">
        <v>37</v>
      </c>
      <c r="AR13" s="29">
        <f>IF(AQ13="x",'Gemensamma Tjänster'!$A14,0)</f>
        <v>203973</v>
      </c>
      <c r="AS13" s="32">
        <f t="shared" si="10"/>
        <v>1.942052711050286E-2</v>
      </c>
      <c r="AT13" s="14">
        <f t="shared" si="40"/>
        <v>0</v>
      </c>
      <c r="AU13" s="19" t="s">
        <v>37</v>
      </c>
      <c r="AV13" s="29">
        <f>IF(AU13="x",'Gemensamma Tjänster'!$A14,0)</f>
        <v>203973</v>
      </c>
      <c r="AW13" s="32" t="e">
        <f t="shared" si="11"/>
        <v>#DIV/0!</v>
      </c>
      <c r="AX13" s="14">
        <f t="shared" si="41"/>
        <v>0</v>
      </c>
      <c r="AY13" s="19" t="s">
        <v>37</v>
      </c>
      <c r="AZ13" s="29">
        <f>IF(AY13="x",'Gemensamma Tjänster'!$A14,0)</f>
        <v>203973</v>
      </c>
      <c r="BA13" s="32" t="e">
        <f t="shared" si="12"/>
        <v>#DIV/0!</v>
      </c>
      <c r="BB13" s="14">
        <f t="shared" si="42"/>
        <v>0</v>
      </c>
      <c r="BC13" s="19" t="s">
        <v>37</v>
      </c>
      <c r="BD13" s="29">
        <f>IF(BC13="x",'Gemensamma Tjänster'!$A14,0)</f>
        <v>203973</v>
      </c>
      <c r="BE13" s="32" t="e">
        <f t="shared" si="13"/>
        <v>#DIV/0!</v>
      </c>
      <c r="BF13" s="14">
        <f t="shared" si="43"/>
        <v>0</v>
      </c>
      <c r="BG13" s="19" t="s">
        <v>37</v>
      </c>
      <c r="BH13" s="29">
        <f>IF(BG13="x",'Gemensamma Tjänster'!$A14,0)</f>
        <v>203973</v>
      </c>
      <c r="BI13" s="32" t="e">
        <f t="shared" si="14"/>
        <v>#DIV/0!</v>
      </c>
      <c r="BJ13" s="14">
        <f t="shared" si="44"/>
        <v>0</v>
      </c>
      <c r="BK13" s="19" t="s">
        <v>37</v>
      </c>
      <c r="BL13" s="29">
        <f>IF(BK13="x",'Gemensamma Tjänster'!$A14,0)</f>
        <v>203973</v>
      </c>
      <c r="BM13" s="32" t="e">
        <f t="shared" si="15"/>
        <v>#DIV/0!</v>
      </c>
      <c r="BN13" s="14">
        <f t="shared" si="45"/>
        <v>0</v>
      </c>
      <c r="BO13" s="19" t="s">
        <v>37</v>
      </c>
      <c r="BP13" s="29">
        <f>IF(BO13="x",'Gemensamma Tjänster'!$A14,0)</f>
        <v>203973</v>
      </c>
      <c r="BQ13" s="32" t="e">
        <f t="shared" si="16"/>
        <v>#DIV/0!</v>
      </c>
      <c r="BR13" s="14">
        <f t="shared" si="46"/>
        <v>0</v>
      </c>
      <c r="BS13" s="19" t="s">
        <v>37</v>
      </c>
      <c r="BT13" s="29">
        <f>IF(BS13="x",'Gemensamma Tjänster'!$A14,0)</f>
        <v>203973</v>
      </c>
      <c r="BU13" s="32" t="e">
        <f t="shared" si="17"/>
        <v>#DIV/0!</v>
      </c>
      <c r="BV13" s="14">
        <f t="shared" si="47"/>
        <v>0</v>
      </c>
      <c r="BW13" s="19" t="s">
        <v>37</v>
      </c>
      <c r="BX13" s="29">
        <f>IF(BW13="x",'Gemensamma Tjänster'!$A14,0)</f>
        <v>203973</v>
      </c>
      <c r="BY13" s="32" t="e">
        <f t="shared" si="18"/>
        <v>#DIV/0!</v>
      </c>
      <c r="BZ13" s="14">
        <f t="shared" si="48"/>
        <v>0</v>
      </c>
      <c r="CA13" s="19" t="s">
        <v>37</v>
      </c>
      <c r="CB13" s="29">
        <f>IF(CA13="x",'Gemensamma Tjänster'!$A14,0)</f>
        <v>203973</v>
      </c>
      <c r="CC13" s="32" t="e">
        <f t="shared" si="19"/>
        <v>#DIV/0!</v>
      </c>
      <c r="CD13" s="14">
        <f t="shared" si="49"/>
        <v>0</v>
      </c>
      <c r="CE13" s="19" t="s">
        <v>37</v>
      </c>
      <c r="CF13" s="29">
        <f>IF(CE13="x",'Gemensamma Tjänster'!$A14,0)</f>
        <v>203973</v>
      </c>
      <c r="CG13" s="32" t="e">
        <f t="shared" si="20"/>
        <v>#DIV/0!</v>
      </c>
      <c r="CH13" s="14">
        <f t="shared" si="50"/>
        <v>0</v>
      </c>
      <c r="CI13" s="19" t="s">
        <v>37</v>
      </c>
      <c r="CJ13" s="29">
        <f>IF(CI13="x",'Gemensamma Tjänster'!$A14,0)</f>
        <v>203973</v>
      </c>
      <c r="CK13" s="32" t="e">
        <f t="shared" si="21"/>
        <v>#DIV/0!</v>
      </c>
      <c r="CL13" s="14">
        <f t="shared" si="51"/>
        <v>0</v>
      </c>
      <c r="CM13" s="19" t="s">
        <v>37</v>
      </c>
      <c r="CN13" s="29">
        <f>IF(CM13="x",'Gemensamma Tjänster'!$A14,0)</f>
        <v>203973</v>
      </c>
      <c r="CO13" s="32" t="e">
        <f t="shared" si="22"/>
        <v>#DIV/0!</v>
      </c>
      <c r="CP13" s="14">
        <f t="shared" si="52"/>
        <v>0</v>
      </c>
      <c r="CQ13" s="19" t="s">
        <v>37</v>
      </c>
      <c r="CR13" s="29">
        <f>IF(CQ13="x",'Gemensamma Tjänster'!$A14,0)</f>
        <v>203973</v>
      </c>
      <c r="CS13" s="32" t="e">
        <f t="shared" si="23"/>
        <v>#DIV/0!</v>
      </c>
      <c r="CT13" s="14">
        <f t="shared" si="53"/>
        <v>0</v>
      </c>
      <c r="CU13" s="19" t="s">
        <v>37</v>
      </c>
      <c r="CV13" s="29">
        <f>IF(CU13="x",'Gemensamma Tjänster'!$A14,0)</f>
        <v>203973</v>
      </c>
      <c r="CW13" s="32" t="e">
        <f t="shared" si="24"/>
        <v>#DIV/0!</v>
      </c>
      <c r="CX13" s="14">
        <f t="shared" si="54"/>
        <v>0</v>
      </c>
      <c r="CY13" s="19" t="s">
        <v>37</v>
      </c>
      <c r="CZ13" s="29">
        <f>IF(CY13="x",'Gemensamma Tjänster'!$A14,0)</f>
        <v>203973</v>
      </c>
      <c r="DA13" s="32" t="e">
        <f t="shared" si="25"/>
        <v>#DIV/0!</v>
      </c>
      <c r="DB13" s="14">
        <f t="shared" si="55"/>
        <v>0</v>
      </c>
      <c r="DC13" s="19" t="s">
        <v>37</v>
      </c>
      <c r="DD13" s="29">
        <f>IF(DC13="x",'Gemensamma Tjänster'!$A14,0)</f>
        <v>203973</v>
      </c>
      <c r="DE13" s="32" t="e">
        <f t="shared" si="26"/>
        <v>#DIV/0!</v>
      </c>
      <c r="DF13" s="14">
        <f t="shared" si="56"/>
        <v>0</v>
      </c>
      <c r="DG13" s="19" t="s">
        <v>37</v>
      </c>
      <c r="DH13" s="29">
        <f>IF(DG13="x",'Gemensamma Tjänster'!$A14,0)</f>
        <v>203973</v>
      </c>
      <c r="DI13" s="32" t="e">
        <f t="shared" si="27"/>
        <v>#DIV/0!</v>
      </c>
      <c r="DJ13" s="14">
        <f t="shared" si="57"/>
        <v>0</v>
      </c>
      <c r="DK13" s="19" t="s">
        <v>37</v>
      </c>
      <c r="DL13" s="29">
        <f>IF(DK13="x",'Gemensamma Tjänster'!$A14,0)</f>
        <v>203973</v>
      </c>
      <c r="DM13" s="32" t="e">
        <f t="shared" si="28"/>
        <v>#DIV/0!</v>
      </c>
      <c r="DN13" s="14">
        <f t="shared" si="58"/>
        <v>0</v>
      </c>
    </row>
    <row r="14" spans="1:118" x14ac:dyDescent="0.25">
      <c r="A14" s="20" t="s">
        <v>123</v>
      </c>
      <c r="B14" s="25">
        <f t="shared" si="29"/>
        <v>1014234.1546410935</v>
      </c>
      <c r="C14" s="42" t="s">
        <v>37</v>
      </c>
      <c r="D14" s="30">
        <f>IF(C14="x",'Gemensamma Tjänster'!$A15,0)</f>
        <v>247934</v>
      </c>
      <c r="E14" s="33">
        <f t="shared" si="0"/>
        <v>3.1476156240990247E-2</v>
      </c>
      <c r="F14" s="15">
        <f t="shared" si="30"/>
        <v>200642.65099829351</v>
      </c>
      <c r="G14" s="20" t="s">
        <v>37</v>
      </c>
      <c r="H14" s="30">
        <f>IF(G14="x",'Gemensamma Tjänster'!$A15,0)</f>
        <v>247934</v>
      </c>
      <c r="I14" s="33">
        <f t="shared" si="1"/>
        <v>3.1856854747523755E-2</v>
      </c>
      <c r="J14" s="15">
        <f t="shared" si="31"/>
        <v>697239.52372539998</v>
      </c>
      <c r="K14" s="42" t="s">
        <v>37</v>
      </c>
      <c r="L14" s="30">
        <f>IF(K14="x",'Gemensamma Tjänster'!$A15,0)</f>
        <v>247934</v>
      </c>
      <c r="M14" s="33">
        <f t="shared" si="2"/>
        <v>3.368717910534557E-2</v>
      </c>
      <c r="N14" s="15">
        <f t="shared" si="32"/>
        <v>116351.97991739999</v>
      </c>
      <c r="O14" s="42" t="s">
        <v>37</v>
      </c>
      <c r="P14" s="30">
        <f>IF(O14="x",'Gemensamma Tjänster'!$A15,0)</f>
        <v>247934</v>
      </c>
      <c r="Q14" s="33">
        <f t="shared" si="3"/>
        <v>2.3606109478290831E-2</v>
      </c>
      <c r="R14" s="15">
        <f t="shared" si="33"/>
        <v>0</v>
      </c>
      <c r="S14" s="20" t="s">
        <v>37</v>
      </c>
      <c r="T14" s="30">
        <f>IF(S14="x",'Gemensamma Tjänster'!$A15,0)</f>
        <v>247934</v>
      </c>
      <c r="U14" s="33">
        <f t="shared" si="4"/>
        <v>3.1476156240990247E-2</v>
      </c>
      <c r="V14" s="15">
        <f t="shared" si="34"/>
        <v>0</v>
      </c>
      <c r="W14" s="20" t="s">
        <v>37</v>
      </c>
      <c r="X14" s="30">
        <f>IF(W14="x",'Gemensamma Tjänster'!$A15,0)</f>
        <v>247934</v>
      </c>
      <c r="Y14" s="33">
        <f t="shared" si="5"/>
        <v>2.3606109478290831E-2</v>
      </c>
      <c r="Z14" s="15">
        <f t="shared" si="35"/>
        <v>0</v>
      </c>
      <c r="AA14" s="20"/>
      <c r="AB14" s="30">
        <f>IF(AA14="x",'Gemensamma Tjänster'!$A15,0)</f>
        <v>0</v>
      </c>
      <c r="AC14" s="33">
        <f t="shared" si="6"/>
        <v>0</v>
      </c>
      <c r="AD14" s="15">
        <f t="shared" si="36"/>
        <v>0</v>
      </c>
      <c r="AE14" s="20"/>
      <c r="AF14" s="30">
        <f>IF(AE14="x",'Gemensamma Tjänster'!$A15,0)</f>
        <v>0</v>
      </c>
      <c r="AG14" s="33">
        <f t="shared" si="7"/>
        <v>0</v>
      </c>
      <c r="AH14" s="15">
        <f t="shared" si="37"/>
        <v>0</v>
      </c>
      <c r="AI14" s="20"/>
      <c r="AJ14" s="30">
        <f>IF(AI14="x",'Gemensamma Tjänster'!$A15,0)</f>
        <v>0</v>
      </c>
      <c r="AK14" s="33">
        <f t="shared" si="8"/>
        <v>0</v>
      </c>
      <c r="AL14" s="15">
        <f t="shared" si="38"/>
        <v>0</v>
      </c>
      <c r="AM14" s="20"/>
      <c r="AN14" s="30">
        <f>IF(AM14="x",'Gemensamma Tjänster'!$A15,0)</f>
        <v>0</v>
      </c>
      <c r="AO14" s="33">
        <f t="shared" si="9"/>
        <v>0</v>
      </c>
      <c r="AP14" s="15">
        <f t="shared" si="39"/>
        <v>0</v>
      </c>
      <c r="AQ14" s="20" t="s">
        <v>37</v>
      </c>
      <c r="AR14" s="30">
        <f>IF(AQ14="x",'Gemensamma Tjänster'!$A15,0)</f>
        <v>247934</v>
      </c>
      <c r="AS14" s="33">
        <f t="shared" si="10"/>
        <v>2.3606109478290831E-2</v>
      </c>
      <c r="AT14" s="15">
        <f t="shared" si="40"/>
        <v>0</v>
      </c>
      <c r="AU14" s="20" t="s">
        <v>37</v>
      </c>
      <c r="AV14" s="30">
        <f>IF(AU14="x",'Gemensamma Tjänster'!$A15,0)</f>
        <v>247934</v>
      </c>
      <c r="AW14" s="33" t="e">
        <f t="shared" si="11"/>
        <v>#DIV/0!</v>
      </c>
      <c r="AX14" s="15">
        <f t="shared" si="41"/>
        <v>0</v>
      </c>
      <c r="AY14" s="20" t="s">
        <v>37</v>
      </c>
      <c r="AZ14" s="30">
        <f>IF(AY14="x",'Gemensamma Tjänster'!$A15,0)</f>
        <v>247934</v>
      </c>
      <c r="BA14" s="33" t="e">
        <f t="shared" si="12"/>
        <v>#DIV/0!</v>
      </c>
      <c r="BB14" s="15">
        <f t="shared" si="42"/>
        <v>0</v>
      </c>
      <c r="BC14" s="20" t="s">
        <v>37</v>
      </c>
      <c r="BD14" s="30">
        <f>IF(BC14="x",'Gemensamma Tjänster'!$A15,0)</f>
        <v>247934</v>
      </c>
      <c r="BE14" s="33" t="e">
        <f t="shared" si="13"/>
        <v>#DIV/0!</v>
      </c>
      <c r="BF14" s="15">
        <f t="shared" si="43"/>
        <v>0</v>
      </c>
      <c r="BG14" s="20" t="s">
        <v>37</v>
      </c>
      <c r="BH14" s="30">
        <f>IF(BG14="x",'Gemensamma Tjänster'!$A15,0)</f>
        <v>247934</v>
      </c>
      <c r="BI14" s="33" t="e">
        <f t="shared" si="14"/>
        <v>#DIV/0!</v>
      </c>
      <c r="BJ14" s="15">
        <f t="shared" si="44"/>
        <v>0</v>
      </c>
      <c r="BK14" s="20" t="s">
        <v>37</v>
      </c>
      <c r="BL14" s="30">
        <f>IF(BK14="x",'Gemensamma Tjänster'!$A15,0)</f>
        <v>247934</v>
      </c>
      <c r="BM14" s="33" t="e">
        <f t="shared" si="15"/>
        <v>#DIV/0!</v>
      </c>
      <c r="BN14" s="15">
        <f t="shared" si="45"/>
        <v>0</v>
      </c>
      <c r="BO14" s="20" t="s">
        <v>37</v>
      </c>
      <c r="BP14" s="30">
        <f>IF(BO14="x",'Gemensamma Tjänster'!$A15,0)</f>
        <v>247934</v>
      </c>
      <c r="BQ14" s="33" t="e">
        <f t="shared" si="16"/>
        <v>#DIV/0!</v>
      </c>
      <c r="BR14" s="15">
        <f t="shared" si="46"/>
        <v>0</v>
      </c>
      <c r="BS14" s="20" t="s">
        <v>37</v>
      </c>
      <c r="BT14" s="30">
        <f>IF(BS14="x",'Gemensamma Tjänster'!$A15,0)</f>
        <v>247934</v>
      </c>
      <c r="BU14" s="33" t="e">
        <f t="shared" si="17"/>
        <v>#DIV/0!</v>
      </c>
      <c r="BV14" s="15">
        <f t="shared" si="47"/>
        <v>0</v>
      </c>
      <c r="BW14" s="20" t="s">
        <v>37</v>
      </c>
      <c r="BX14" s="30">
        <f>IF(BW14="x",'Gemensamma Tjänster'!$A15,0)</f>
        <v>247934</v>
      </c>
      <c r="BY14" s="33" t="e">
        <f t="shared" si="18"/>
        <v>#DIV/0!</v>
      </c>
      <c r="BZ14" s="15">
        <f t="shared" si="48"/>
        <v>0</v>
      </c>
      <c r="CA14" s="20" t="s">
        <v>37</v>
      </c>
      <c r="CB14" s="30">
        <f>IF(CA14="x",'Gemensamma Tjänster'!$A15,0)</f>
        <v>247934</v>
      </c>
      <c r="CC14" s="33" t="e">
        <f t="shared" si="19"/>
        <v>#DIV/0!</v>
      </c>
      <c r="CD14" s="15">
        <f t="shared" si="49"/>
        <v>0</v>
      </c>
      <c r="CE14" s="20" t="s">
        <v>37</v>
      </c>
      <c r="CF14" s="30">
        <f>IF(CE14="x",'Gemensamma Tjänster'!$A15,0)</f>
        <v>247934</v>
      </c>
      <c r="CG14" s="33" t="e">
        <f t="shared" si="20"/>
        <v>#DIV/0!</v>
      </c>
      <c r="CH14" s="15">
        <f t="shared" si="50"/>
        <v>0</v>
      </c>
      <c r="CI14" s="20" t="s">
        <v>37</v>
      </c>
      <c r="CJ14" s="30">
        <f>IF(CI14="x",'Gemensamma Tjänster'!$A15,0)</f>
        <v>247934</v>
      </c>
      <c r="CK14" s="33" t="e">
        <f t="shared" si="21"/>
        <v>#DIV/0!</v>
      </c>
      <c r="CL14" s="15">
        <f t="shared" si="51"/>
        <v>0</v>
      </c>
      <c r="CM14" s="20" t="s">
        <v>37</v>
      </c>
      <c r="CN14" s="30">
        <f>IF(CM14="x",'Gemensamma Tjänster'!$A15,0)</f>
        <v>247934</v>
      </c>
      <c r="CO14" s="33" t="e">
        <f t="shared" si="22"/>
        <v>#DIV/0!</v>
      </c>
      <c r="CP14" s="15">
        <f t="shared" si="52"/>
        <v>0</v>
      </c>
      <c r="CQ14" s="20" t="s">
        <v>37</v>
      </c>
      <c r="CR14" s="30">
        <f>IF(CQ14="x",'Gemensamma Tjänster'!$A15,0)</f>
        <v>247934</v>
      </c>
      <c r="CS14" s="33" t="e">
        <f t="shared" si="23"/>
        <v>#DIV/0!</v>
      </c>
      <c r="CT14" s="15">
        <f t="shared" si="53"/>
        <v>0</v>
      </c>
      <c r="CU14" s="20" t="s">
        <v>37</v>
      </c>
      <c r="CV14" s="30">
        <f>IF(CU14="x",'Gemensamma Tjänster'!$A15,0)</f>
        <v>247934</v>
      </c>
      <c r="CW14" s="33" t="e">
        <f t="shared" si="24"/>
        <v>#DIV/0!</v>
      </c>
      <c r="CX14" s="15">
        <f t="shared" si="54"/>
        <v>0</v>
      </c>
      <c r="CY14" s="20" t="s">
        <v>37</v>
      </c>
      <c r="CZ14" s="30">
        <f>IF(CY14="x",'Gemensamma Tjänster'!$A15,0)</f>
        <v>247934</v>
      </c>
      <c r="DA14" s="33" t="e">
        <f t="shared" si="25"/>
        <v>#DIV/0!</v>
      </c>
      <c r="DB14" s="15">
        <f t="shared" si="55"/>
        <v>0</v>
      </c>
      <c r="DC14" s="20" t="s">
        <v>37</v>
      </c>
      <c r="DD14" s="30">
        <f>IF(DC14="x",'Gemensamma Tjänster'!$A15,0)</f>
        <v>247934</v>
      </c>
      <c r="DE14" s="33" t="e">
        <f t="shared" si="26"/>
        <v>#DIV/0!</v>
      </c>
      <c r="DF14" s="15">
        <f t="shared" si="56"/>
        <v>0</v>
      </c>
      <c r="DG14" s="20" t="s">
        <v>37</v>
      </c>
      <c r="DH14" s="30">
        <f>IF(DG14="x",'Gemensamma Tjänster'!$A15,0)</f>
        <v>247934</v>
      </c>
      <c r="DI14" s="33" t="e">
        <f t="shared" si="27"/>
        <v>#DIV/0!</v>
      </c>
      <c r="DJ14" s="15">
        <f t="shared" si="57"/>
        <v>0</v>
      </c>
      <c r="DK14" s="20" t="s">
        <v>37</v>
      </c>
      <c r="DL14" s="30">
        <f>IF(DK14="x",'Gemensamma Tjänster'!$A15,0)</f>
        <v>247934</v>
      </c>
      <c r="DM14" s="33" t="e">
        <f t="shared" si="28"/>
        <v>#DIV/0!</v>
      </c>
      <c r="DN14" s="15">
        <f t="shared" si="58"/>
        <v>0</v>
      </c>
    </row>
    <row r="15" spans="1:118" x14ac:dyDescent="0.25">
      <c r="A15" s="19" t="s">
        <v>17</v>
      </c>
      <c r="B15" s="24">
        <f t="shared" si="29"/>
        <v>200413.36603079998</v>
      </c>
      <c r="C15" s="41"/>
      <c r="D15" s="29">
        <f>IF(C15="x",'Gemensamma Tjänster'!$A16,0)</f>
        <v>0</v>
      </c>
      <c r="E15" s="32">
        <f t="shared" si="0"/>
        <v>0</v>
      </c>
      <c r="F15" s="14">
        <f t="shared" si="30"/>
        <v>0</v>
      </c>
      <c r="G15" s="19" t="s">
        <v>37</v>
      </c>
      <c r="H15" s="29">
        <f>IF(G15="x",'Gemensamma Tjänster'!$A16,0)</f>
        <v>61074</v>
      </c>
      <c r="I15" s="32">
        <f t="shared" si="1"/>
        <v>7.84735271019814E-3</v>
      </c>
      <c r="J15" s="14">
        <f t="shared" si="31"/>
        <v>171752.18675939998</v>
      </c>
      <c r="K15" s="41" t="s">
        <v>37</v>
      </c>
      <c r="L15" s="29">
        <f>IF(K15="x",'Gemensamma Tjänster'!$A16,0)</f>
        <v>61074</v>
      </c>
      <c r="M15" s="32">
        <f t="shared" si="2"/>
        <v>8.2982195934396871E-3</v>
      </c>
      <c r="N15" s="14">
        <f t="shared" si="32"/>
        <v>28661.1792714</v>
      </c>
      <c r="O15" s="41" t="s">
        <v>37</v>
      </c>
      <c r="P15" s="29">
        <f>IF(O15="x",'Gemensamma Tjänster'!$A16,0)</f>
        <v>61074</v>
      </c>
      <c r="Q15" s="32">
        <f t="shared" si="3"/>
        <v>5.81493272514917E-3</v>
      </c>
      <c r="R15" s="14">
        <f t="shared" si="33"/>
        <v>0</v>
      </c>
      <c r="S15" s="19"/>
      <c r="T15" s="29">
        <f>IF(S15="x",'Gemensamma Tjänster'!$A16,0)</f>
        <v>0</v>
      </c>
      <c r="U15" s="32">
        <f t="shared" si="4"/>
        <v>0</v>
      </c>
      <c r="V15" s="14">
        <f t="shared" si="34"/>
        <v>0</v>
      </c>
      <c r="W15" s="19" t="s">
        <v>37</v>
      </c>
      <c r="X15" s="29">
        <f>IF(W15="x",'Gemensamma Tjänster'!$A16,0)</f>
        <v>61074</v>
      </c>
      <c r="Y15" s="32">
        <f t="shared" si="5"/>
        <v>5.81493272514917E-3</v>
      </c>
      <c r="Z15" s="14">
        <f t="shared" si="35"/>
        <v>0</v>
      </c>
      <c r="AA15" s="19"/>
      <c r="AB15" s="29">
        <f>IF(AA15="x",'Gemensamma Tjänster'!$A16,0)</f>
        <v>0</v>
      </c>
      <c r="AC15" s="32">
        <f t="shared" si="6"/>
        <v>0</v>
      </c>
      <c r="AD15" s="14">
        <f t="shared" si="36"/>
        <v>0</v>
      </c>
      <c r="AE15" s="19"/>
      <c r="AF15" s="29">
        <f>IF(AE15="x",'Gemensamma Tjänster'!$A16,0)</f>
        <v>0</v>
      </c>
      <c r="AG15" s="32">
        <f t="shared" si="7"/>
        <v>0</v>
      </c>
      <c r="AH15" s="14">
        <f t="shared" si="37"/>
        <v>0</v>
      </c>
      <c r="AI15" s="19"/>
      <c r="AJ15" s="29">
        <f>IF(AI15="x",'Gemensamma Tjänster'!$A16,0)</f>
        <v>0</v>
      </c>
      <c r="AK15" s="32">
        <f t="shared" si="8"/>
        <v>0</v>
      </c>
      <c r="AL15" s="14">
        <f t="shared" si="38"/>
        <v>0</v>
      </c>
      <c r="AM15" s="19"/>
      <c r="AN15" s="29">
        <f>IF(AM15="x",'Gemensamma Tjänster'!$A16,0)</f>
        <v>0</v>
      </c>
      <c r="AO15" s="32">
        <f t="shared" si="9"/>
        <v>0</v>
      </c>
      <c r="AP15" s="14">
        <f t="shared" si="39"/>
        <v>0</v>
      </c>
      <c r="AQ15" s="19" t="s">
        <v>37</v>
      </c>
      <c r="AR15" s="29">
        <f>IF(AQ15="x",'Gemensamma Tjänster'!$A16,0)</f>
        <v>61074</v>
      </c>
      <c r="AS15" s="32">
        <f t="shared" si="10"/>
        <v>5.81493272514917E-3</v>
      </c>
      <c r="AT15" s="14">
        <f t="shared" si="40"/>
        <v>0</v>
      </c>
      <c r="AU15" s="19" t="s">
        <v>37</v>
      </c>
      <c r="AV15" s="29">
        <f>IF(AU15="x",'Gemensamma Tjänster'!$A16,0)</f>
        <v>61074</v>
      </c>
      <c r="AW15" s="32" t="e">
        <f t="shared" si="11"/>
        <v>#DIV/0!</v>
      </c>
      <c r="AX15" s="14">
        <f t="shared" si="41"/>
        <v>0</v>
      </c>
      <c r="AY15" s="19" t="s">
        <v>37</v>
      </c>
      <c r="AZ15" s="29">
        <f>IF(AY15="x",'Gemensamma Tjänster'!$A16,0)</f>
        <v>61074</v>
      </c>
      <c r="BA15" s="32" t="e">
        <f t="shared" si="12"/>
        <v>#DIV/0!</v>
      </c>
      <c r="BB15" s="14">
        <f t="shared" si="42"/>
        <v>0</v>
      </c>
      <c r="BC15" s="19" t="s">
        <v>37</v>
      </c>
      <c r="BD15" s="29">
        <f>IF(BC15="x",'Gemensamma Tjänster'!$A16,0)</f>
        <v>61074</v>
      </c>
      <c r="BE15" s="32" t="e">
        <f t="shared" si="13"/>
        <v>#DIV/0!</v>
      </c>
      <c r="BF15" s="14">
        <f t="shared" si="43"/>
        <v>0</v>
      </c>
      <c r="BG15" s="19" t="s">
        <v>37</v>
      </c>
      <c r="BH15" s="29">
        <f>IF(BG15="x",'Gemensamma Tjänster'!$A16,0)</f>
        <v>61074</v>
      </c>
      <c r="BI15" s="32" t="e">
        <f t="shared" si="14"/>
        <v>#DIV/0!</v>
      </c>
      <c r="BJ15" s="14">
        <f t="shared" si="44"/>
        <v>0</v>
      </c>
      <c r="BK15" s="19" t="s">
        <v>37</v>
      </c>
      <c r="BL15" s="29">
        <f>IF(BK15="x",'Gemensamma Tjänster'!$A16,0)</f>
        <v>61074</v>
      </c>
      <c r="BM15" s="32" t="e">
        <f t="shared" si="15"/>
        <v>#DIV/0!</v>
      </c>
      <c r="BN15" s="14">
        <f t="shared" si="45"/>
        <v>0</v>
      </c>
      <c r="BO15" s="19" t="s">
        <v>37</v>
      </c>
      <c r="BP15" s="29">
        <f>IF(BO15="x",'Gemensamma Tjänster'!$A16,0)</f>
        <v>61074</v>
      </c>
      <c r="BQ15" s="32" t="e">
        <f t="shared" si="16"/>
        <v>#DIV/0!</v>
      </c>
      <c r="BR15" s="14">
        <f t="shared" si="46"/>
        <v>0</v>
      </c>
      <c r="BS15" s="19" t="s">
        <v>37</v>
      </c>
      <c r="BT15" s="29">
        <f>IF(BS15="x",'Gemensamma Tjänster'!$A16,0)</f>
        <v>61074</v>
      </c>
      <c r="BU15" s="32" t="e">
        <f t="shared" si="17"/>
        <v>#DIV/0!</v>
      </c>
      <c r="BV15" s="14">
        <f t="shared" si="47"/>
        <v>0</v>
      </c>
      <c r="BW15" s="19" t="s">
        <v>37</v>
      </c>
      <c r="BX15" s="29">
        <f>IF(BW15="x",'Gemensamma Tjänster'!$A16,0)</f>
        <v>61074</v>
      </c>
      <c r="BY15" s="32" t="e">
        <f t="shared" si="18"/>
        <v>#DIV/0!</v>
      </c>
      <c r="BZ15" s="14">
        <f t="shared" si="48"/>
        <v>0</v>
      </c>
      <c r="CA15" s="19" t="s">
        <v>37</v>
      </c>
      <c r="CB15" s="29">
        <f>IF(CA15="x",'Gemensamma Tjänster'!$A16,0)</f>
        <v>61074</v>
      </c>
      <c r="CC15" s="32" t="e">
        <f t="shared" si="19"/>
        <v>#DIV/0!</v>
      </c>
      <c r="CD15" s="14">
        <f t="shared" si="49"/>
        <v>0</v>
      </c>
      <c r="CE15" s="19" t="s">
        <v>37</v>
      </c>
      <c r="CF15" s="29">
        <f>IF(CE15="x",'Gemensamma Tjänster'!$A16,0)</f>
        <v>61074</v>
      </c>
      <c r="CG15" s="32" t="e">
        <f t="shared" si="20"/>
        <v>#DIV/0!</v>
      </c>
      <c r="CH15" s="14">
        <f t="shared" si="50"/>
        <v>0</v>
      </c>
      <c r="CI15" s="19" t="s">
        <v>37</v>
      </c>
      <c r="CJ15" s="29">
        <f>IF(CI15="x",'Gemensamma Tjänster'!$A16,0)</f>
        <v>61074</v>
      </c>
      <c r="CK15" s="32" t="e">
        <f t="shared" si="21"/>
        <v>#DIV/0!</v>
      </c>
      <c r="CL15" s="14">
        <f t="shared" si="51"/>
        <v>0</v>
      </c>
      <c r="CM15" s="19" t="s">
        <v>37</v>
      </c>
      <c r="CN15" s="29">
        <f>IF(CM15="x",'Gemensamma Tjänster'!$A16,0)</f>
        <v>61074</v>
      </c>
      <c r="CO15" s="32" t="e">
        <f t="shared" si="22"/>
        <v>#DIV/0!</v>
      </c>
      <c r="CP15" s="14">
        <f t="shared" si="52"/>
        <v>0</v>
      </c>
      <c r="CQ15" s="19" t="s">
        <v>37</v>
      </c>
      <c r="CR15" s="29">
        <f>IF(CQ15="x",'Gemensamma Tjänster'!$A16,0)</f>
        <v>61074</v>
      </c>
      <c r="CS15" s="32" t="e">
        <f t="shared" si="23"/>
        <v>#DIV/0!</v>
      </c>
      <c r="CT15" s="14">
        <f t="shared" si="53"/>
        <v>0</v>
      </c>
      <c r="CU15" s="19" t="s">
        <v>37</v>
      </c>
      <c r="CV15" s="29">
        <f>IF(CU15="x",'Gemensamma Tjänster'!$A16,0)</f>
        <v>61074</v>
      </c>
      <c r="CW15" s="32" t="e">
        <f t="shared" si="24"/>
        <v>#DIV/0!</v>
      </c>
      <c r="CX15" s="14">
        <f t="shared" si="54"/>
        <v>0</v>
      </c>
      <c r="CY15" s="19" t="s">
        <v>37</v>
      </c>
      <c r="CZ15" s="29">
        <f>IF(CY15="x",'Gemensamma Tjänster'!$A16,0)</f>
        <v>61074</v>
      </c>
      <c r="DA15" s="32" t="e">
        <f t="shared" si="25"/>
        <v>#DIV/0!</v>
      </c>
      <c r="DB15" s="14">
        <f t="shared" si="55"/>
        <v>0</v>
      </c>
      <c r="DC15" s="19" t="s">
        <v>37</v>
      </c>
      <c r="DD15" s="29">
        <f>IF(DC15="x",'Gemensamma Tjänster'!$A16,0)</f>
        <v>61074</v>
      </c>
      <c r="DE15" s="32" t="e">
        <f t="shared" si="26"/>
        <v>#DIV/0!</v>
      </c>
      <c r="DF15" s="14">
        <f t="shared" si="56"/>
        <v>0</v>
      </c>
      <c r="DG15" s="19" t="s">
        <v>37</v>
      </c>
      <c r="DH15" s="29">
        <f>IF(DG15="x",'Gemensamma Tjänster'!$A16,0)</f>
        <v>61074</v>
      </c>
      <c r="DI15" s="32" t="e">
        <f t="shared" si="27"/>
        <v>#DIV/0!</v>
      </c>
      <c r="DJ15" s="14">
        <f t="shared" si="57"/>
        <v>0</v>
      </c>
      <c r="DK15" s="19" t="s">
        <v>37</v>
      </c>
      <c r="DL15" s="29">
        <f>IF(DK15="x",'Gemensamma Tjänster'!$A16,0)</f>
        <v>61074</v>
      </c>
      <c r="DM15" s="32" t="e">
        <f t="shared" si="28"/>
        <v>#DIV/0!</v>
      </c>
      <c r="DN15" s="14">
        <f t="shared" si="58"/>
        <v>0</v>
      </c>
    </row>
    <row r="16" spans="1:118" x14ac:dyDescent="0.25">
      <c r="A16" s="20" t="s">
        <v>124</v>
      </c>
      <c r="B16" s="25">
        <f t="shared" si="29"/>
        <v>575279.21584527683</v>
      </c>
      <c r="C16" s="42" t="s">
        <v>37</v>
      </c>
      <c r="D16" s="30">
        <f>IF(C16="x",'Gemensamma Tjänster'!$A17,0)</f>
        <v>158853</v>
      </c>
      <c r="E16" s="33">
        <f t="shared" si="0"/>
        <v>2.016698737305099E-2</v>
      </c>
      <c r="F16" s="15">
        <f t="shared" si="30"/>
        <v>128553.1110659769</v>
      </c>
      <c r="G16" s="20" t="s">
        <v>37</v>
      </c>
      <c r="H16" s="30">
        <f>IF(G16="x",'Gemensamma Tjänster'!$A17,0)</f>
        <v>158853</v>
      </c>
      <c r="I16" s="33">
        <f t="shared" si="1"/>
        <v>2.0410903495318881E-2</v>
      </c>
      <c r="J16" s="15">
        <f t="shared" si="31"/>
        <v>446726.10477929999</v>
      </c>
      <c r="K16" s="42"/>
      <c r="L16" s="30">
        <f>IF(K16="x",'Gemensamma Tjänster'!$A17,0)</f>
        <v>0</v>
      </c>
      <c r="M16" s="33">
        <f t="shared" si="2"/>
        <v>0</v>
      </c>
      <c r="N16" s="15">
        <f t="shared" si="32"/>
        <v>0</v>
      </c>
      <c r="O16" s="42" t="s">
        <v>37</v>
      </c>
      <c r="P16" s="30">
        <f>IF(O16="x",'Gemensamma Tjänster'!$A17,0)</f>
        <v>158853</v>
      </c>
      <c r="Q16" s="33">
        <f t="shared" si="3"/>
        <v>1.5124594887973951E-2</v>
      </c>
      <c r="R16" s="15">
        <f t="shared" si="33"/>
        <v>0</v>
      </c>
      <c r="S16" s="20" t="s">
        <v>37</v>
      </c>
      <c r="T16" s="30">
        <f>IF(S16="x",'Gemensamma Tjänster'!$A17,0)</f>
        <v>158853</v>
      </c>
      <c r="U16" s="33">
        <f t="shared" si="4"/>
        <v>2.016698737305099E-2</v>
      </c>
      <c r="V16" s="15">
        <f t="shared" si="34"/>
        <v>0</v>
      </c>
      <c r="W16" s="20" t="s">
        <v>37</v>
      </c>
      <c r="X16" s="30">
        <f>IF(W16="x",'Gemensamma Tjänster'!$A17,0)</f>
        <v>158853</v>
      </c>
      <c r="Y16" s="33">
        <f t="shared" si="5"/>
        <v>1.5124594887973951E-2</v>
      </c>
      <c r="Z16" s="15">
        <f t="shared" si="35"/>
        <v>0</v>
      </c>
      <c r="AA16" s="20"/>
      <c r="AB16" s="30">
        <f>IF(AA16="x",'Gemensamma Tjänster'!$A17,0)</f>
        <v>0</v>
      </c>
      <c r="AC16" s="33">
        <f t="shared" si="6"/>
        <v>0</v>
      </c>
      <c r="AD16" s="15">
        <f t="shared" si="36"/>
        <v>0</v>
      </c>
      <c r="AE16" s="20"/>
      <c r="AF16" s="30">
        <f>IF(AE16="x",'Gemensamma Tjänster'!$A17,0)</f>
        <v>0</v>
      </c>
      <c r="AG16" s="33">
        <f t="shared" si="7"/>
        <v>0</v>
      </c>
      <c r="AH16" s="15">
        <f t="shared" si="37"/>
        <v>0</v>
      </c>
      <c r="AI16" s="20"/>
      <c r="AJ16" s="30">
        <f>IF(AI16="x",'Gemensamma Tjänster'!$A17,0)</f>
        <v>0</v>
      </c>
      <c r="AK16" s="33">
        <f t="shared" si="8"/>
        <v>0</v>
      </c>
      <c r="AL16" s="15">
        <f t="shared" si="38"/>
        <v>0</v>
      </c>
      <c r="AM16" s="20"/>
      <c r="AN16" s="30">
        <f>IF(AM16="x",'Gemensamma Tjänster'!$A17,0)</f>
        <v>0</v>
      </c>
      <c r="AO16" s="33">
        <f t="shared" si="9"/>
        <v>0</v>
      </c>
      <c r="AP16" s="15">
        <f t="shared" si="39"/>
        <v>0</v>
      </c>
      <c r="AQ16" s="20" t="s">
        <v>37</v>
      </c>
      <c r="AR16" s="30">
        <f>IF(AQ16="x",'Gemensamma Tjänster'!$A17,0)</f>
        <v>158853</v>
      </c>
      <c r="AS16" s="33">
        <f t="shared" si="10"/>
        <v>1.5124594887973951E-2</v>
      </c>
      <c r="AT16" s="15">
        <f t="shared" si="40"/>
        <v>0</v>
      </c>
      <c r="AU16" s="20" t="s">
        <v>37</v>
      </c>
      <c r="AV16" s="30">
        <f>IF(AU16="x",'Gemensamma Tjänster'!$A17,0)</f>
        <v>158853</v>
      </c>
      <c r="AW16" s="33" t="e">
        <f t="shared" si="11"/>
        <v>#DIV/0!</v>
      </c>
      <c r="AX16" s="15">
        <f t="shared" si="41"/>
        <v>0</v>
      </c>
      <c r="AY16" s="20" t="s">
        <v>37</v>
      </c>
      <c r="AZ16" s="30">
        <f>IF(AY16="x",'Gemensamma Tjänster'!$A17,0)</f>
        <v>158853</v>
      </c>
      <c r="BA16" s="33" t="e">
        <f t="shared" si="12"/>
        <v>#DIV/0!</v>
      </c>
      <c r="BB16" s="15">
        <f t="shared" si="42"/>
        <v>0</v>
      </c>
      <c r="BC16" s="20" t="s">
        <v>37</v>
      </c>
      <c r="BD16" s="30">
        <f>IF(BC16="x",'Gemensamma Tjänster'!$A17,0)</f>
        <v>158853</v>
      </c>
      <c r="BE16" s="33" t="e">
        <f t="shared" si="13"/>
        <v>#DIV/0!</v>
      </c>
      <c r="BF16" s="15">
        <f t="shared" si="43"/>
        <v>0</v>
      </c>
      <c r="BG16" s="20" t="s">
        <v>37</v>
      </c>
      <c r="BH16" s="30">
        <f>IF(BG16="x",'Gemensamma Tjänster'!$A17,0)</f>
        <v>158853</v>
      </c>
      <c r="BI16" s="33" t="e">
        <f t="shared" si="14"/>
        <v>#DIV/0!</v>
      </c>
      <c r="BJ16" s="15">
        <f t="shared" si="44"/>
        <v>0</v>
      </c>
      <c r="BK16" s="20" t="s">
        <v>37</v>
      </c>
      <c r="BL16" s="30">
        <f>IF(BK16="x",'Gemensamma Tjänster'!$A17,0)</f>
        <v>158853</v>
      </c>
      <c r="BM16" s="33" t="e">
        <f t="shared" si="15"/>
        <v>#DIV/0!</v>
      </c>
      <c r="BN16" s="15">
        <f t="shared" si="45"/>
        <v>0</v>
      </c>
      <c r="BO16" s="20" t="s">
        <v>37</v>
      </c>
      <c r="BP16" s="30">
        <f>IF(BO16="x",'Gemensamma Tjänster'!$A17,0)</f>
        <v>158853</v>
      </c>
      <c r="BQ16" s="33" t="e">
        <f t="shared" si="16"/>
        <v>#DIV/0!</v>
      </c>
      <c r="BR16" s="15">
        <f t="shared" si="46"/>
        <v>0</v>
      </c>
      <c r="BS16" s="20" t="s">
        <v>37</v>
      </c>
      <c r="BT16" s="30">
        <f>IF(BS16="x",'Gemensamma Tjänster'!$A17,0)</f>
        <v>158853</v>
      </c>
      <c r="BU16" s="33" t="e">
        <f t="shared" si="17"/>
        <v>#DIV/0!</v>
      </c>
      <c r="BV16" s="15">
        <f t="shared" si="47"/>
        <v>0</v>
      </c>
      <c r="BW16" s="20" t="s">
        <v>37</v>
      </c>
      <c r="BX16" s="30">
        <f>IF(BW16="x",'Gemensamma Tjänster'!$A17,0)</f>
        <v>158853</v>
      </c>
      <c r="BY16" s="33" t="e">
        <f t="shared" si="18"/>
        <v>#DIV/0!</v>
      </c>
      <c r="BZ16" s="15">
        <f t="shared" si="48"/>
        <v>0</v>
      </c>
      <c r="CA16" s="20" t="s">
        <v>37</v>
      </c>
      <c r="CB16" s="30">
        <f>IF(CA16="x",'Gemensamma Tjänster'!$A17,0)</f>
        <v>158853</v>
      </c>
      <c r="CC16" s="33" t="e">
        <f t="shared" si="19"/>
        <v>#DIV/0!</v>
      </c>
      <c r="CD16" s="15">
        <f t="shared" si="49"/>
        <v>0</v>
      </c>
      <c r="CE16" s="20" t="s">
        <v>37</v>
      </c>
      <c r="CF16" s="30">
        <f>IF(CE16="x",'Gemensamma Tjänster'!$A17,0)</f>
        <v>158853</v>
      </c>
      <c r="CG16" s="33" t="e">
        <f t="shared" si="20"/>
        <v>#DIV/0!</v>
      </c>
      <c r="CH16" s="15">
        <f t="shared" si="50"/>
        <v>0</v>
      </c>
      <c r="CI16" s="20" t="s">
        <v>37</v>
      </c>
      <c r="CJ16" s="30">
        <f>IF(CI16="x",'Gemensamma Tjänster'!$A17,0)</f>
        <v>158853</v>
      </c>
      <c r="CK16" s="33" t="e">
        <f t="shared" si="21"/>
        <v>#DIV/0!</v>
      </c>
      <c r="CL16" s="15">
        <f t="shared" si="51"/>
        <v>0</v>
      </c>
      <c r="CM16" s="20" t="s">
        <v>37</v>
      </c>
      <c r="CN16" s="30">
        <f>IF(CM16="x",'Gemensamma Tjänster'!$A17,0)</f>
        <v>158853</v>
      </c>
      <c r="CO16" s="33" t="e">
        <f t="shared" si="22"/>
        <v>#DIV/0!</v>
      </c>
      <c r="CP16" s="15">
        <f t="shared" si="52"/>
        <v>0</v>
      </c>
      <c r="CQ16" s="20" t="s">
        <v>37</v>
      </c>
      <c r="CR16" s="30">
        <f>IF(CQ16="x",'Gemensamma Tjänster'!$A17,0)</f>
        <v>158853</v>
      </c>
      <c r="CS16" s="33" t="e">
        <f t="shared" si="23"/>
        <v>#DIV/0!</v>
      </c>
      <c r="CT16" s="15">
        <f t="shared" si="53"/>
        <v>0</v>
      </c>
      <c r="CU16" s="20" t="s">
        <v>37</v>
      </c>
      <c r="CV16" s="30">
        <f>IF(CU16="x",'Gemensamma Tjänster'!$A17,0)</f>
        <v>158853</v>
      </c>
      <c r="CW16" s="33" t="e">
        <f t="shared" si="24"/>
        <v>#DIV/0!</v>
      </c>
      <c r="CX16" s="15">
        <f t="shared" si="54"/>
        <v>0</v>
      </c>
      <c r="CY16" s="20" t="s">
        <v>37</v>
      </c>
      <c r="CZ16" s="30">
        <f>IF(CY16="x",'Gemensamma Tjänster'!$A17,0)</f>
        <v>158853</v>
      </c>
      <c r="DA16" s="33" t="e">
        <f t="shared" si="25"/>
        <v>#DIV/0!</v>
      </c>
      <c r="DB16" s="15">
        <f t="shared" si="55"/>
        <v>0</v>
      </c>
      <c r="DC16" s="20" t="s">
        <v>37</v>
      </c>
      <c r="DD16" s="30">
        <f>IF(DC16="x",'Gemensamma Tjänster'!$A17,0)</f>
        <v>158853</v>
      </c>
      <c r="DE16" s="33" t="e">
        <f t="shared" si="26"/>
        <v>#DIV/0!</v>
      </c>
      <c r="DF16" s="15">
        <f t="shared" si="56"/>
        <v>0</v>
      </c>
      <c r="DG16" s="20" t="s">
        <v>37</v>
      </c>
      <c r="DH16" s="30">
        <f>IF(DG16="x",'Gemensamma Tjänster'!$A17,0)</f>
        <v>158853</v>
      </c>
      <c r="DI16" s="33" t="e">
        <f t="shared" si="27"/>
        <v>#DIV/0!</v>
      </c>
      <c r="DJ16" s="15">
        <f t="shared" si="57"/>
        <v>0</v>
      </c>
      <c r="DK16" s="20" t="s">
        <v>37</v>
      </c>
      <c r="DL16" s="30">
        <f>IF(DK16="x",'Gemensamma Tjänster'!$A17,0)</f>
        <v>158853</v>
      </c>
      <c r="DM16" s="33" t="e">
        <f t="shared" si="28"/>
        <v>#DIV/0!</v>
      </c>
      <c r="DN16" s="15">
        <f t="shared" si="58"/>
        <v>0</v>
      </c>
    </row>
    <row r="17" spans="1:118" x14ac:dyDescent="0.25">
      <c r="A17" s="19" t="s">
        <v>19</v>
      </c>
      <c r="B17" s="24">
        <f t="shared" si="29"/>
        <v>5771248.1749446914</v>
      </c>
      <c r="C17" s="41" t="s">
        <v>37</v>
      </c>
      <c r="D17" s="29">
        <f>IF(C17="x",'Gemensamma Tjänster'!$A18,0)</f>
        <v>1410807</v>
      </c>
      <c r="E17" s="32">
        <f t="shared" si="0"/>
        <v>0.1791072687000683</v>
      </c>
      <c r="F17" s="14">
        <f t="shared" si="30"/>
        <v>1141707.2951952918</v>
      </c>
      <c r="G17" s="19" t="s">
        <v>37</v>
      </c>
      <c r="H17" s="29">
        <f>IF(G17="x",'Gemensamma Tjänster'!$A18,0)</f>
        <v>1410807</v>
      </c>
      <c r="I17" s="32">
        <f t="shared" si="1"/>
        <v>0.18127353923136699</v>
      </c>
      <c r="J17" s="14">
        <f t="shared" si="31"/>
        <v>3967468.7648666999</v>
      </c>
      <c r="K17" s="41" t="s">
        <v>37</v>
      </c>
      <c r="L17" s="29">
        <f>IF(K17="x",'Gemensamma Tjänster'!$A18,0)</f>
        <v>1410807</v>
      </c>
      <c r="M17" s="32">
        <f t="shared" si="2"/>
        <v>0.19168854651671519</v>
      </c>
      <c r="N17" s="14">
        <f t="shared" si="32"/>
        <v>662072.11488270003</v>
      </c>
      <c r="O17" s="41" t="s">
        <v>37</v>
      </c>
      <c r="P17" s="29">
        <f>IF(O17="x",'Gemensamma Tjänster'!$A18,0)</f>
        <v>1410807</v>
      </c>
      <c r="Q17" s="32">
        <f t="shared" si="3"/>
        <v>0.13432471744391272</v>
      </c>
      <c r="R17" s="14">
        <f t="shared" si="33"/>
        <v>0</v>
      </c>
      <c r="S17" s="19" t="s">
        <v>37</v>
      </c>
      <c r="T17" s="29">
        <f>IF(S17="x",'Gemensamma Tjänster'!$A18,0)</f>
        <v>1410807</v>
      </c>
      <c r="U17" s="32">
        <f t="shared" si="4"/>
        <v>0.1791072687000683</v>
      </c>
      <c r="V17" s="14">
        <f t="shared" si="34"/>
        <v>0</v>
      </c>
      <c r="W17" s="19" t="s">
        <v>37</v>
      </c>
      <c r="X17" s="29">
        <f>IF(W17="x",'Gemensamma Tjänster'!$A18,0)</f>
        <v>1410807</v>
      </c>
      <c r="Y17" s="32">
        <f t="shared" si="5"/>
        <v>0.13432471744391272</v>
      </c>
      <c r="Z17" s="14">
        <f t="shared" si="35"/>
        <v>0</v>
      </c>
      <c r="AA17" s="19"/>
      <c r="AB17" s="29">
        <f>IF(AA17="x",'Gemensamma Tjänster'!$A18,0)</f>
        <v>0</v>
      </c>
      <c r="AC17" s="32">
        <f t="shared" si="6"/>
        <v>0</v>
      </c>
      <c r="AD17" s="14">
        <f t="shared" si="36"/>
        <v>0</v>
      </c>
      <c r="AE17" s="19"/>
      <c r="AF17" s="29">
        <f>IF(AE17="x",'Gemensamma Tjänster'!$A18,0)</f>
        <v>0</v>
      </c>
      <c r="AG17" s="32">
        <f t="shared" si="7"/>
        <v>0</v>
      </c>
      <c r="AH17" s="14">
        <f t="shared" si="37"/>
        <v>0</v>
      </c>
      <c r="AI17" s="19"/>
      <c r="AJ17" s="29">
        <f>IF(AI17="x",'Gemensamma Tjänster'!$A18,0)</f>
        <v>0</v>
      </c>
      <c r="AK17" s="32">
        <f t="shared" si="8"/>
        <v>0</v>
      </c>
      <c r="AL17" s="14">
        <f t="shared" si="38"/>
        <v>0</v>
      </c>
      <c r="AM17" s="19"/>
      <c r="AN17" s="29">
        <f>IF(AM17="x",'Gemensamma Tjänster'!$A18,0)</f>
        <v>0</v>
      </c>
      <c r="AO17" s="32">
        <f t="shared" si="9"/>
        <v>0</v>
      </c>
      <c r="AP17" s="14">
        <f t="shared" si="39"/>
        <v>0</v>
      </c>
      <c r="AQ17" s="19" t="s">
        <v>37</v>
      </c>
      <c r="AR17" s="29">
        <f>IF(AQ17="x",'Gemensamma Tjänster'!$A18,0)</f>
        <v>1410807</v>
      </c>
      <c r="AS17" s="32">
        <f t="shared" si="10"/>
        <v>0.13432471744391272</v>
      </c>
      <c r="AT17" s="14">
        <f t="shared" si="40"/>
        <v>0</v>
      </c>
      <c r="AU17" s="19" t="s">
        <v>37</v>
      </c>
      <c r="AV17" s="29">
        <f>IF(AU17="x",'Gemensamma Tjänster'!$A18,0)</f>
        <v>1410807</v>
      </c>
      <c r="AW17" s="32" t="e">
        <f t="shared" si="11"/>
        <v>#DIV/0!</v>
      </c>
      <c r="AX17" s="14">
        <f t="shared" si="41"/>
        <v>0</v>
      </c>
      <c r="AY17" s="19" t="s">
        <v>37</v>
      </c>
      <c r="AZ17" s="29">
        <f>IF(AY17="x",'Gemensamma Tjänster'!$A18,0)</f>
        <v>1410807</v>
      </c>
      <c r="BA17" s="32" t="e">
        <f t="shared" si="12"/>
        <v>#DIV/0!</v>
      </c>
      <c r="BB17" s="14">
        <f t="shared" si="42"/>
        <v>0</v>
      </c>
      <c r="BC17" s="19" t="s">
        <v>37</v>
      </c>
      <c r="BD17" s="29">
        <f>IF(BC17="x",'Gemensamma Tjänster'!$A18,0)</f>
        <v>1410807</v>
      </c>
      <c r="BE17" s="32" t="e">
        <f t="shared" si="13"/>
        <v>#DIV/0!</v>
      </c>
      <c r="BF17" s="14">
        <f t="shared" si="43"/>
        <v>0</v>
      </c>
      <c r="BG17" s="19" t="s">
        <v>37</v>
      </c>
      <c r="BH17" s="29">
        <f>IF(BG17="x",'Gemensamma Tjänster'!$A18,0)</f>
        <v>1410807</v>
      </c>
      <c r="BI17" s="32" t="e">
        <f t="shared" si="14"/>
        <v>#DIV/0!</v>
      </c>
      <c r="BJ17" s="14">
        <f t="shared" si="44"/>
        <v>0</v>
      </c>
      <c r="BK17" s="19" t="s">
        <v>37</v>
      </c>
      <c r="BL17" s="29">
        <f>IF(BK17="x",'Gemensamma Tjänster'!$A18,0)</f>
        <v>1410807</v>
      </c>
      <c r="BM17" s="32" t="e">
        <f t="shared" si="15"/>
        <v>#DIV/0!</v>
      </c>
      <c r="BN17" s="14">
        <f t="shared" si="45"/>
        <v>0</v>
      </c>
      <c r="BO17" s="19" t="s">
        <v>37</v>
      </c>
      <c r="BP17" s="29">
        <f>IF(BO17="x",'Gemensamma Tjänster'!$A18,0)</f>
        <v>1410807</v>
      </c>
      <c r="BQ17" s="32" t="e">
        <f t="shared" si="16"/>
        <v>#DIV/0!</v>
      </c>
      <c r="BR17" s="14">
        <f t="shared" si="46"/>
        <v>0</v>
      </c>
      <c r="BS17" s="19" t="s">
        <v>37</v>
      </c>
      <c r="BT17" s="29">
        <f>IF(BS17="x",'Gemensamma Tjänster'!$A18,0)</f>
        <v>1410807</v>
      </c>
      <c r="BU17" s="32" t="e">
        <f t="shared" si="17"/>
        <v>#DIV/0!</v>
      </c>
      <c r="BV17" s="14">
        <f t="shared" si="47"/>
        <v>0</v>
      </c>
      <c r="BW17" s="19" t="s">
        <v>37</v>
      </c>
      <c r="BX17" s="29">
        <f>IF(BW17="x",'Gemensamma Tjänster'!$A18,0)</f>
        <v>1410807</v>
      </c>
      <c r="BY17" s="32" t="e">
        <f t="shared" si="18"/>
        <v>#DIV/0!</v>
      </c>
      <c r="BZ17" s="14">
        <f t="shared" si="48"/>
        <v>0</v>
      </c>
      <c r="CA17" s="19" t="s">
        <v>37</v>
      </c>
      <c r="CB17" s="29">
        <f>IF(CA17="x",'Gemensamma Tjänster'!$A18,0)</f>
        <v>1410807</v>
      </c>
      <c r="CC17" s="32" t="e">
        <f t="shared" si="19"/>
        <v>#DIV/0!</v>
      </c>
      <c r="CD17" s="14">
        <f t="shared" si="49"/>
        <v>0</v>
      </c>
      <c r="CE17" s="19" t="s">
        <v>37</v>
      </c>
      <c r="CF17" s="29">
        <f>IF(CE17="x",'Gemensamma Tjänster'!$A18,0)</f>
        <v>1410807</v>
      </c>
      <c r="CG17" s="32" t="e">
        <f t="shared" si="20"/>
        <v>#DIV/0!</v>
      </c>
      <c r="CH17" s="14">
        <f t="shared" si="50"/>
        <v>0</v>
      </c>
      <c r="CI17" s="19" t="s">
        <v>37</v>
      </c>
      <c r="CJ17" s="29">
        <f>IF(CI17="x",'Gemensamma Tjänster'!$A18,0)</f>
        <v>1410807</v>
      </c>
      <c r="CK17" s="32" t="e">
        <f t="shared" si="21"/>
        <v>#DIV/0!</v>
      </c>
      <c r="CL17" s="14">
        <f t="shared" si="51"/>
        <v>0</v>
      </c>
      <c r="CM17" s="19" t="s">
        <v>37</v>
      </c>
      <c r="CN17" s="29">
        <f>IF(CM17="x",'Gemensamma Tjänster'!$A18,0)</f>
        <v>1410807</v>
      </c>
      <c r="CO17" s="32" t="e">
        <f t="shared" si="22"/>
        <v>#DIV/0!</v>
      </c>
      <c r="CP17" s="14">
        <f t="shared" si="52"/>
        <v>0</v>
      </c>
      <c r="CQ17" s="19" t="s">
        <v>37</v>
      </c>
      <c r="CR17" s="29">
        <f>IF(CQ17="x",'Gemensamma Tjänster'!$A18,0)</f>
        <v>1410807</v>
      </c>
      <c r="CS17" s="32" t="e">
        <f t="shared" si="23"/>
        <v>#DIV/0!</v>
      </c>
      <c r="CT17" s="14">
        <f t="shared" si="53"/>
        <v>0</v>
      </c>
      <c r="CU17" s="19" t="s">
        <v>37</v>
      </c>
      <c r="CV17" s="29">
        <f>IF(CU17="x",'Gemensamma Tjänster'!$A18,0)</f>
        <v>1410807</v>
      </c>
      <c r="CW17" s="32" t="e">
        <f t="shared" si="24"/>
        <v>#DIV/0!</v>
      </c>
      <c r="CX17" s="14">
        <f t="shared" si="54"/>
        <v>0</v>
      </c>
      <c r="CY17" s="19" t="s">
        <v>37</v>
      </c>
      <c r="CZ17" s="29">
        <f>IF(CY17="x",'Gemensamma Tjänster'!$A18,0)</f>
        <v>1410807</v>
      </c>
      <c r="DA17" s="32" t="e">
        <f t="shared" si="25"/>
        <v>#DIV/0!</v>
      </c>
      <c r="DB17" s="14">
        <f t="shared" si="55"/>
        <v>0</v>
      </c>
      <c r="DC17" s="19" t="s">
        <v>37</v>
      </c>
      <c r="DD17" s="29">
        <f>IF(DC17="x",'Gemensamma Tjänster'!$A18,0)</f>
        <v>1410807</v>
      </c>
      <c r="DE17" s="32" t="e">
        <f t="shared" si="26"/>
        <v>#DIV/0!</v>
      </c>
      <c r="DF17" s="14">
        <f t="shared" si="56"/>
        <v>0</v>
      </c>
      <c r="DG17" s="19" t="s">
        <v>37</v>
      </c>
      <c r="DH17" s="29">
        <f>IF(DG17="x",'Gemensamma Tjänster'!$A18,0)</f>
        <v>1410807</v>
      </c>
      <c r="DI17" s="32" t="e">
        <f t="shared" si="27"/>
        <v>#DIV/0!</v>
      </c>
      <c r="DJ17" s="14">
        <f t="shared" si="57"/>
        <v>0</v>
      </c>
      <c r="DK17" s="19" t="s">
        <v>37</v>
      </c>
      <c r="DL17" s="29">
        <f>IF(DK17="x",'Gemensamma Tjänster'!$A18,0)</f>
        <v>1410807</v>
      </c>
      <c r="DM17" s="32" t="e">
        <f t="shared" si="28"/>
        <v>#DIV/0!</v>
      </c>
      <c r="DN17" s="14">
        <f t="shared" si="58"/>
        <v>0</v>
      </c>
    </row>
    <row r="18" spans="1:118" x14ac:dyDescent="0.25">
      <c r="A18" s="20" t="s">
        <v>20</v>
      </c>
      <c r="B18" s="25">
        <f t="shared" si="29"/>
        <v>1240207.5852365985</v>
      </c>
      <c r="C18" s="42" t="s">
        <v>37</v>
      </c>
      <c r="D18" s="30">
        <f>IF(C18="x",'Gemensamma Tjänster'!$A19,0)</f>
        <v>342461</v>
      </c>
      <c r="E18" s="33">
        <f t="shared" si="0"/>
        <v>4.3476715345397411E-2</v>
      </c>
      <c r="F18" s="15">
        <f t="shared" si="30"/>
        <v>277139.41171249846</v>
      </c>
      <c r="G18" s="20" t="s">
        <v>37</v>
      </c>
      <c r="H18" s="30">
        <f>IF(G18="x",'Gemensamma Tjänster'!$A19,0)</f>
        <v>342461</v>
      </c>
      <c r="I18" s="33">
        <f t="shared" si="1"/>
        <v>4.4002558478029363E-2</v>
      </c>
      <c r="J18" s="15">
        <f t="shared" si="31"/>
        <v>963068.17352409998</v>
      </c>
      <c r="K18" s="42"/>
      <c r="L18" s="30">
        <f>IF(K18="x",'Gemensamma Tjänster'!$A19,0)</f>
        <v>0</v>
      </c>
      <c r="M18" s="33">
        <f t="shared" si="2"/>
        <v>0</v>
      </c>
      <c r="N18" s="15">
        <f t="shared" si="32"/>
        <v>0</v>
      </c>
      <c r="O18" s="42" t="s">
        <v>37</v>
      </c>
      <c r="P18" s="30">
        <f>IF(O18="x",'Gemensamma Tjänster'!$A19,0)</f>
        <v>342461</v>
      </c>
      <c r="Q18" s="33">
        <f t="shared" si="3"/>
        <v>3.2606144611247175E-2</v>
      </c>
      <c r="R18" s="15">
        <f t="shared" si="33"/>
        <v>0</v>
      </c>
      <c r="S18" s="20" t="s">
        <v>37</v>
      </c>
      <c r="T18" s="30">
        <f>IF(S18="x",'Gemensamma Tjänster'!$A19,0)</f>
        <v>342461</v>
      </c>
      <c r="U18" s="33">
        <f t="shared" si="4"/>
        <v>4.3476715345397411E-2</v>
      </c>
      <c r="V18" s="15">
        <f t="shared" si="34"/>
        <v>0</v>
      </c>
      <c r="W18" s="20" t="s">
        <v>37</v>
      </c>
      <c r="X18" s="30">
        <f>IF(W18="x",'Gemensamma Tjänster'!$A19,0)</f>
        <v>342461</v>
      </c>
      <c r="Y18" s="33">
        <f t="shared" si="5"/>
        <v>3.2606144611247175E-2</v>
      </c>
      <c r="Z18" s="15">
        <f t="shared" si="35"/>
        <v>0</v>
      </c>
      <c r="AA18" s="20"/>
      <c r="AB18" s="30">
        <f>IF(AA18="x",'Gemensamma Tjänster'!$A19,0)</f>
        <v>0</v>
      </c>
      <c r="AC18" s="33">
        <f t="shared" si="6"/>
        <v>0</v>
      </c>
      <c r="AD18" s="15">
        <f t="shared" si="36"/>
        <v>0</v>
      </c>
      <c r="AE18" s="20"/>
      <c r="AF18" s="30">
        <f>IF(AE18="x",'Gemensamma Tjänster'!$A19,0)</f>
        <v>0</v>
      </c>
      <c r="AG18" s="33">
        <f t="shared" si="7"/>
        <v>0</v>
      </c>
      <c r="AH18" s="15">
        <f t="shared" si="37"/>
        <v>0</v>
      </c>
      <c r="AI18" s="20"/>
      <c r="AJ18" s="30">
        <f>IF(AI18="x",'Gemensamma Tjänster'!$A19,0)</f>
        <v>0</v>
      </c>
      <c r="AK18" s="33">
        <f t="shared" si="8"/>
        <v>0</v>
      </c>
      <c r="AL18" s="15">
        <f t="shared" si="38"/>
        <v>0</v>
      </c>
      <c r="AM18" s="20"/>
      <c r="AN18" s="30">
        <f>IF(AM18="x",'Gemensamma Tjänster'!$A19,0)</f>
        <v>0</v>
      </c>
      <c r="AO18" s="33">
        <f t="shared" si="9"/>
        <v>0</v>
      </c>
      <c r="AP18" s="15">
        <f t="shared" si="39"/>
        <v>0</v>
      </c>
      <c r="AQ18" s="20" t="s">
        <v>37</v>
      </c>
      <c r="AR18" s="30">
        <f>IF(AQ18="x",'Gemensamma Tjänster'!$A19,0)</f>
        <v>342461</v>
      </c>
      <c r="AS18" s="33">
        <f t="shared" si="10"/>
        <v>3.2606144611247175E-2</v>
      </c>
      <c r="AT18" s="15">
        <f t="shared" si="40"/>
        <v>0</v>
      </c>
      <c r="AU18" s="20" t="s">
        <v>37</v>
      </c>
      <c r="AV18" s="30">
        <f>IF(AU18="x",'Gemensamma Tjänster'!$A19,0)</f>
        <v>342461</v>
      </c>
      <c r="AW18" s="33" t="e">
        <f t="shared" si="11"/>
        <v>#DIV/0!</v>
      </c>
      <c r="AX18" s="15">
        <f t="shared" si="41"/>
        <v>0</v>
      </c>
      <c r="AY18" s="20" t="s">
        <v>37</v>
      </c>
      <c r="AZ18" s="30">
        <f>IF(AY18="x",'Gemensamma Tjänster'!$A19,0)</f>
        <v>342461</v>
      </c>
      <c r="BA18" s="33" t="e">
        <f t="shared" si="12"/>
        <v>#DIV/0!</v>
      </c>
      <c r="BB18" s="15">
        <f t="shared" si="42"/>
        <v>0</v>
      </c>
      <c r="BC18" s="20" t="s">
        <v>37</v>
      </c>
      <c r="BD18" s="30">
        <f>IF(BC18="x",'Gemensamma Tjänster'!$A19,0)</f>
        <v>342461</v>
      </c>
      <c r="BE18" s="33" t="e">
        <f t="shared" si="13"/>
        <v>#DIV/0!</v>
      </c>
      <c r="BF18" s="15">
        <f t="shared" si="43"/>
        <v>0</v>
      </c>
      <c r="BG18" s="20" t="s">
        <v>37</v>
      </c>
      <c r="BH18" s="30">
        <f>IF(BG18="x",'Gemensamma Tjänster'!$A19,0)</f>
        <v>342461</v>
      </c>
      <c r="BI18" s="33" t="e">
        <f t="shared" si="14"/>
        <v>#DIV/0!</v>
      </c>
      <c r="BJ18" s="15">
        <f t="shared" si="44"/>
        <v>0</v>
      </c>
      <c r="BK18" s="20" t="s">
        <v>37</v>
      </c>
      <c r="BL18" s="30">
        <f>IF(BK18="x",'Gemensamma Tjänster'!$A19,0)</f>
        <v>342461</v>
      </c>
      <c r="BM18" s="33" t="e">
        <f t="shared" si="15"/>
        <v>#DIV/0!</v>
      </c>
      <c r="BN18" s="15">
        <f t="shared" si="45"/>
        <v>0</v>
      </c>
      <c r="BO18" s="20" t="s">
        <v>37</v>
      </c>
      <c r="BP18" s="30">
        <f>IF(BO18="x",'Gemensamma Tjänster'!$A19,0)</f>
        <v>342461</v>
      </c>
      <c r="BQ18" s="33" t="e">
        <f t="shared" si="16"/>
        <v>#DIV/0!</v>
      </c>
      <c r="BR18" s="15">
        <f t="shared" si="46"/>
        <v>0</v>
      </c>
      <c r="BS18" s="20" t="s">
        <v>37</v>
      </c>
      <c r="BT18" s="30">
        <f>IF(BS18="x",'Gemensamma Tjänster'!$A19,0)</f>
        <v>342461</v>
      </c>
      <c r="BU18" s="33" t="e">
        <f t="shared" si="17"/>
        <v>#DIV/0!</v>
      </c>
      <c r="BV18" s="15">
        <f t="shared" si="47"/>
        <v>0</v>
      </c>
      <c r="BW18" s="20" t="s">
        <v>37</v>
      </c>
      <c r="BX18" s="30">
        <f>IF(BW18="x",'Gemensamma Tjänster'!$A19,0)</f>
        <v>342461</v>
      </c>
      <c r="BY18" s="33" t="e">
        <f t="shared" si="18"/>
        <v>#DIV/0!</v>
      </c>
      <c r="BZ18" s="15">
        <f t="shared" si="48"/>
        <v>0</v>
      </c>
      <c r="CA18" s="20" t="s">
        <v>37</v>
      </c>
      <c r="CB18" s="30">
        <f>IF(CA18="x",'Gemensamma Tjänster'!$A19,0)</f>
        <v>342461</v>
      </c>
      <c r="CC18" s="33" t="e">
        <f t="shared" si="19"/>
        <v>#DIV/0!</v>
      </c>
      <c r="CD18" s="15">
        <f t="shared" si="49"/>
        <v>0</v>
      </c>
      <c r="CE18" s="20" t="s">
        <v>37</v>
      </c>
      <c r="CF18" s="30">
        <f>IF(CE18="x",'Gemensamma Tjänster'!$A19,0)</f>
        <v>342461</v>
      </c>
      <c r="CG18" s="33" t="e">
        <f t="shared" si="20"/>
        <v>#DIV/0!</v>
      </c>
      <c r="CH18" s="15">
        <f t="shared" si="50"/>
        <v>0</v>
      </c>
      <c r="CI18" s="20" t="s">
        <v>37</v>
      </c>
      <c r="CJ18" s="30">
        <f>IF(CI18="x",'Gemensamma Tjänster'!$A19,0)</f>
        <v>342461</v>
      </c>
      <c r="CK18" s="33" t="e">
        <f t="shared" si="21"/>
        <v>#DIV/0!</v>
      </c>
      <c r="CL18" s="15">
        <f t="shared" si="51"/>
        <v>0</v>
      </c>
      <c r="CM18" s="20" t="s">
        <v>37</v>
      </c>
      <c r="CN18" s="30">
        <f>IF(CM18="x",'Gemensamma Tjänster'!$A19,0)</f>
        <v>342461</v>
      </c>
      <c r="CO18" s="33" t="e">
        <f t="shared" si="22"/>
        <v>#DIV/0!</v>
      </c>
      <c r="CP18" s="15">
        <f t="shared" si="52"/>
        <v>0</v>
      </c>
      <c r="CQ18" s="20" t="s">
        <v>37</v>
      </c>
      <c r="CR18" s="30">
        <f>IF(CQ18="x",'Gemensamma Tjänster'!$A19,0)</f>
        <v>342461</v>
      </c>
      <c r="CS18" s="33" t="e">
        <f t="shared" si="23"/>
        <v>#DIV/0!</v>
      </c>
      <c r="CT18" s="15">
        <f t="shared" si="53"/>
        <v>0</v>
      </c>
      <c r="CU18" s="20" t="s">
        <v>37</v>
      </c>
      <c r="CV18" s="30">
        <f>IF(CU18="x",'Gemensamma Tjänster'!$A19,0)</f>
        <v>342461</v>
      </c>
      <c r="CW18" s="33" t="e">
        <f t="shared" si="24"/>
        <v>#DIV/0!</v>
      </c>
      <c r="CX18" s="15">
        <f t="shared" si="54"/>
        <v>0</v>
      </c>
      <c r="CY18" s="20" t="s">
        <v>37</v>
      </c>
      <c r="CZ18" s="30">
        <f>IF(CY18="x",'Gemensamma Tjänster'!$A19,0)</f>
        <v>342461</v>
      </c>
      <c r="DA18" s="33" t="e">
        <f t="shared" si="25"/>
        <v>#DIV/0!</v>
      </c>
      <c r="DB18" s="15">
        <f t="shared" si="55"/>
        <v>0</v>
      </c>
      <c r="DC18" s="20" t="s">
        <v>37</v>
      </c>
      <c r="DD18" s="30">
        <f>IF(DC18="x",'Gemensamma Tjänster'!$A19,0)</f>
        <v>342461</v>
      </c>
      <c r="DE18" s="33" t="e">
        <f t="shared" si="26"/>
        <v>#DIV/0!</v>
      </c>
      <c r="DF18" s="15">
        <f t="shared" si="56"/>
        <v>0</v>
      </c>
      <c r="DG18" s="20" t="s">
        <v>37</v>
      </c>
      <c r="DH18" s="30">
        <f>IF(DG18="x",'Gemensamma Tjänster'!$A19,0)</f>
        <v>342461</v>
      </c>
      <c r="DI18" s="33" t="e">
        <f t="shared" si="27"/>
        <v>#DIV/0!</v>
      </c>
      <c r="DJ18" s="15">
        <f t="shared" si="57"/>
        <v>0</v>
      </c>
      <c r="DK18" s="20" t="s">
        <v>37</v>
      </c>
      <c r="DL18" s="30">
        <f>IF(DK18="x",'Gemensamma Tjänster'!$A19,0)</f>
        <v>342461</v>
      </c>
      <c r="DM18" s="33" t="e">
        <f t="shared" si="28"/>
        <v>#DIV/0!</v>
      </c>
      <c r="DN18" s="15">
        <f t="shared" si="58"/>
        <v>0</v>
      </c>
    </row>
    <row r="19" spans="1:118" x14ac:dyDescent="0.25">
      <c r="A19" s="19" t="s">
        <v>21</v>
      </c>
      <c r="B19" s="24">
        <f t="shared" si="29"/>
        <v>7178823.5853448156</v>
      </c>
      <c r="C19" s="41" t="s">
        <v>37</v>
      </c>
      <c r="D19" s="29">
        <f>IF(C19="x",'Gemensamma Tjänster'!$A20,0)</f>
        <v>1754895</v>
      </c>
      <c r="E19" s="32">
        <f t="shared" si="0"/>
        <v>0.22279053783076377</v>
      </c>
      <c r="F19" s="14">
        <f t="shared" si="30"/>
        <v>1420163.3701858167</v>
      </c>
      <c r="G19" s="19" t="s">
        <v>37</v>
      </c>
      <c r="H19" s="29">
        <f>IF(G19="x",'Gemensamma Tjänster'!$A20,0)</f>
        <v>1754895</v>
      </c>
      <c r="I19" s="32">
        <f t="shared" si="1"/>
        <v>0.22548514972595812</v>
      </c>
      <c r="J19" s="14">
        <f t="shared" si="31"/>
        <v>4935112.3846994992</v>
      </c>
      <c r="K19" s="41" t="s">
        <v>37</v>
      </c>
      <c r="L19" s="29">
        <f>IF(K19="x",'Gemensamma Tjänster'!$A20,0)</f>
        <v>1754895</v>
      </c>
      <c r="M19" s="32">
        <f t="shared" si="2"/>
        <v>0.23844031950468839</v>
      </c>
      <c r="N19" s="14">
        <f t="shared" si="32"/>
        <v>823547.83045949996</v>
      </c>
      <c r="O19" s="41" t="s">
        <v>37</v>
      </c>
      <c r="P19" s="29">
        <f>IF(O19="x",'Gemensamma Tjänster'!$A20,0)</f>
        <v>1754895</v>
      </c>
      <c r="Q19" s="32">
        <f t="shared" si="3"/>
        <v>0.16708577078135789</v>
      </c>
      <c r="R19" s="14">
        <f t="shared" si="33"/>
        <v>0</v>
      </c>
      <c r="S19" s="19" t="s">
        <v>37</v>
      </c>
      <c r="T19" s="29">
        <f>IF(S19="x",'Gemensamma Tjänster'!$A20,0)</f>
        <v>1754895</v>
      </c>
      <c r="U19" s="32">
        <f t="shared" si="4"/>
        <v>0.22279053783076377</v>
      </c>
      <c r="V19" s="14">
        <f t="shared" si="34"/>
        <v>0</v>
      </c>
      <c r="W19" s="19" t="s">
        <v>37</v>
      </c>
      <c r="X19" s="29">
        <f>IF(W19="x",'Gemensamma Tjänster'!$A20,0)</f>
        <v>1754895</v>
      </c>
      <c r="Y19" s="32">
        <f t="shared" si="5"/>
        <v>0.16708577078135789</v>
      </c>
      <c r="Z19" s="14">
        <f t="shared" si="35"/>
        <v>0</v>
      </c>
      <c r="AA19" s="19"/>
      <c r="AB19" s="29">
        <f>IF(AA19="x",'Gemensamma Tjänster'!$A20,0)</f>
        <v>0</v>
      </c>
      <c r="AC19" s="32">
        <f t="shared" si="6"/>
        <v>0</v>
      </c>
      <c r="AD19" s="14">
        <f t="shared" si="36"/>
        <v>0</v>
      </c>
      <c r="AE19" s="19"/>
      <c r="AF19" s="29">
        <f>IF(AE19="x",'Gemensamma Tjänster'!$A20,0)</f>
        <v>0</v>
      </c>
      <c r="AG19" s="32">
        <f t="shared" si="7"/>
        <v>0</v>
      </c>
      <c r="AH19" s="14">
        <f t="shared" si="37"/>
        <v>0</v>
      </c>
      <c r="AI19" s="19"/>
      <c r="AJ19" s="29">
        <f>IF(AI19="x",'Gemensamma Tjänster'!$A20,0)</f>
        <v>0</v>
      </c>
      <c r="AK19" s="32">
        <f t="shared" si="8"/>
        <v>0</v>
      </c>
      <c r="AL19" s="14">
        <f t="shared" si="38"/>
        <v>0</v>
      </c>
      <c r="AM19" s="19"/>
      <c r="AN19" s="29">
        <f>IF(AM19="x",'Gemensamma Tjänster'!$A20,0)</f>
        <v>0</v>
      </c>
      <c r="AO19" s="32">
        <f t="shared" si="9"/>
        <v>0</v>
      </c>
      <c r="AP19" s="14">
        <f t="shared" si="39"/>
        <v>0</v>
      </c>
      <c r="AQ19" s="19" t="s">
        <v>37</v>
      </c>
      <c r="AR19" s="29">
        <f>IF(AQ19="x",'Gemensamma Tjänster'!$A20,0)</f>
        <v>1754895</v>
      </c>
      <c r="AS19" s="32">
        <f t="shared" si="10"/>
        <v>0.16708577078135789</v>
      </c>
      <c r="AT19" s="14">
        <f t="shared" si="40"/>
        <v>0</v>
      </c>
      <c r="AU19" s="19" t="s">
        <v>37</v>
      </c>
      <c r="AV19" s="29">
        <f>IF(AU19="x",'Gemensamma Tjänster'!$A20,0)</f>
        <v>1754895</v>
      </c>
      <c r="AW19" s="32" t="e">
        <f t="shared" si="11"/>
        <v>#DIV/0!</v>
      </c>
      <c r="AX19" s="14">
        <f t="shared" si="41"/>
        <v>0</v>
      </c>
      <c r="AY19" s="19" t="s">
        <v>37</v>
      </c>
      <c r="AZ19" s="29">
        <f>IF(AY19="x",'Gemensamma Tjänster'!$A20,0)</f>
        <v>1754895</v>
      </c>
      <c r="BA19" s="32" t="e">
        <f t="shared" si="12"/>
        <v>#DIV/0!</v>
      </c>
      <c r="BB19" s="14">
        <f t="shared" si="42"/>
        <v>0</v>
      </c>
      <c r="BC19" s="19" t="s">
        <v>37</v>
      </c>
      <c r="BD19" s="29">
        <f>IF(BC19="x",'Gemensamma Tjänster'!$A20,0)</f>
        <v>1754895</v>
      </c>
      <c r="BE19" s="32" t="e">
        <f t="shared" si="13"/>
        <v>#DIV/0!</v>
      </c>
      <c r="BF19" s="14">
        <f t="shared" si="43"/>
        <v>0</v>
      </c>
      <c r="BG19" s="19" t="s">
        <v>37</v>
      </c>
      <c r="BH19" s="29">
        <f>IF(BG19="x",'Gemensamma Tjänster'!$A20,0)</f>
        <v>1754895</v>
      </c>
      <c r="BI19" s="32" t="e">
        <f t="shared" si="14"/>
        <v>#DIV/0!</v>
      </c>
      <c r="BJ19" s="14">
        <f t="shared" si="44"/>
        <v>0</v>
      </c>
      <c r="BK19" s="19" t="s">
        <v>37</v>
      </c>
      <c r="BL19" s="29">
        <f>IF(BK19="x",'Gemensamma Tjänster'!$A20,0)</f>
        <v>1754895</v>
      </c>
      <c r="BM19" s="32" t="e">
        <f t="shared" si="15"/>
        <v>#DIV/0!</v>
      </c>
      <c r="BN19" s="14">
        <f t="shared" si="45"/>
        <v>0</v>
      </c>
      <c r="BO19" s="19" t="s">
        <v>37</v>
      </c>
      <c r="BP19" s="29">
        <f>IF(BO19="x",'Gemensamma Tjänster'!$A20,0)</f>
        <v>1754895</v>
      </c>
      <c r="BQ19" s="32" t="e">
        <f t="shared" si="16"/>
        <v>#DIV/0!</v>
      </c>
      <c r="BR19" s="14">
        <f t="shared" si="46"/>
        <v>0</v>
      </c>
      <c r="BS19" s="19" t="s">
        <v>37</v>
      </c>
      <c r="BT19" s="29">
        <f>IF(BS19="x",'Gemensamma Tjänster'!$A20,0)</f>
        <v>1754895</v>
      </c>
      <c r="BU19" s="32" t="e">
        <f t="shared" si="17"/>
        <v>#DIV/0!</v>
      </c>
      <c r="BV19" s="14">
        <f t="shared" si="47"/>
        <v>0</v>
      </c>
      <c r="BW19" s="19" t="s">
        <v>37</v>
      </c>
      <c r="BX19" s="29">
        <f>IF(BW19="x",'Gemensamma Tjänster'!$A20,0)</f>
        <v>1754895</v>
      </c>
      <c r="BY19" s="32" t="e">
        <f t="shared" si="18"/>
        <v>#DIV/0!</v>
      </c>
      <c r="BZ19" s="14">
        <f t="shared" si="48"/>
        <v>0</v>
      </c>
      <c r="CA19" s="19" t="s">
        <v>37</v>
      </c>
      <c r="CB19" s="29">
        <f>IF(CA19="x",'Gemensamma Tjänster'!$A20,0)</f>
        <v>1754895</v>
      </c>
      <c r="CC19" s="32" t="e">
        <f t="shared" si="19"/>
        <v>#DIV/0!</v>
      </c>
      <c r="CD19" s="14">
        <f t="shared" si="49"/>
        <v>0</v>
      </c>
      <c r="CE19" s="19" t="s">
        <v>37</v>
      </c>
      <c r="CF19" s="29">
        <f>IF(CE19="x",'Gemensamma Tjänster'!$A20,0)</f>
        <v>1754895</v>
      </c>
      <c r="CG19" s="32" t="e">
        <f t="shared" si="20"/>
        <v>#DIV/0!</v>
      </c>
      <c r="CH19" s="14">
        <f t="shared" si="50"/>
        <v>0</v>
      </c>
      <c r="CI19" s="19" t="s">
        <v>37</v>
      </c>
      <c r="CJ19" s="29">
        <f>IF(CI19="x",'Gemensamma Tjänster'!$A20,0)</f>
        <v>1754895</v>
      </c>
      <c r="CK19" s="32" t="e">
        <f t="shared" si="21"/>
        <v>#DIV/0!</v>
      </c>
      <c r="CL19" s="14">
        <f t="shared" si="51"/>
        <v>0</v>
      </c>
      <c r="CM19" s="19" t="s">
        <v>37</v>
      </c>
      <c r="CN19" s="29">
        <f>IF(CM19="x",'Gemensamma Tjänster'!$A20,0)</f>
        <v>1754895</v>
      </c>
      <c r="CO19" s="32" t="e">
        <f t="shared" si="22"/>
        <v>#DIV/0!</v>
      </c>
      <c r="CP19" s="14">
        <f t="shared" si="52"/>
        <v>0</v>
      </c>
      <c r="CQ19" s="19" t="s">
        <v>37</v>
      </c>
      <c r="CR19" s="29">
        <f>IF(CQ19="x",'Gemensamma Tjänster'!$A20,0)</f>
        <v>1754895</v>
      </c>
      <c r="CS19" s="32" t="e">
        <f t="shared" si="23"/>
        <v>#DIV/0!</v>
      </c>
      <c r="CT19" s="14">
        <f t="shared" si="53"/>
        <v>0</v>
      </c>
      <c r="CU19" s="19" t="s">
        <v>37</v>
      </c>
      <c r="CV19" s="29">
        <f>IF(CU19="x",'Gemensamma Tjänster'!$A20,0)</f>
        <v>1754895</v>
      </c>
      <c r="CW19" s="32" t="e">
        <f t="shared" si="24"/>
        <v>#DIV/0!</v>
      </c>
      <c r="CX19" s="14">
        <f t="shared" si="54"/>
        <v>0</v>
      </c>
      <c r="CY19" s="19" t="s">
        <v>37</v>
      </c>
      <c r="CZ19" s="29">
        <f>IF(CY19="x",'Gemensamma Tjänster'!$A20,0)</f>
        <v>1754895</v>
      </c>
      <c r="DA19" s="32" t="e">
        <f t="shared" si="25"/>
        <v>#DIV/0!</v>
      </c>
      <c r="DB19" s="14">
        <f t="shared" si="55"/>
        <v>0</v>
      </c>
      <c r="DC19" s="19" t="s">
        <v>37</v>
      </c>
      <c r="DD19" s="29">
        <f>IF(DC19="x",'Gemensamma Tjänster'!$A20,0)</f>
        <v>1754895</v>
      </c>
      <c r="DE19" s="32" t="e">
        <f t="shared" si="26"/>
        <v>#DIV/0!</v>
      </c>
      <c r="DF19" s="14">
        <f t="shared" si="56"/>
        <v>0</v>
      </c>
      <c r="DG19" s="19" t="s">
        <v>37</v>
      </c>
      <c r="DH19" s="29">
        <f>IF(DG19="x",'Gemensamma Tjänster'!$A20,0)</f>
        <v>1754895</v>
      </c>
      <c r="DI19" s="32" t="e">
        <f t="shared" si="27"/>
        <v>#DIV/0!</v>
      </c>
      <c r="DJ19" s="14">
        <f t="shared" si="57"/>
        <v>0</v>
      </c>
      <c r="DK19" s="19" t="s">
        <v>37</v>
      </c>
      <c r="DL19" s="29">
        <f>IF(DK19="x",'Gemensamma Tjänster'!$A20,0)</f>
        <v>1754895</v>
      </c>
      <c r="DM19" s="32" t="e">
        <f t="shared" si="28"/>
        <v>#DIV/0!</v>
      </c>
      <c r="DN19" s="14">
        <f t="shared" si="58"/>
        <v>0</v>
      </c>
    </row>
    <row r="20" spans="1:118" x14ac:dyDescent="0.25">
      <c r="A20" s="20" t="s">
        <v>125</v>
      </c>
      <c r="B20" s="25">
        <f t="shared" si="29"/>
        <v>1160764.5515178591</v>
      </c>
      <c r="C20" s="42" t="s">
        <v>37</v>
      </c>
      <c r="D20" s="30">
        <f>IF(C20="x",'Gemensamma Tjänster'!$A21,0)</f>
        <v>283754</v>
      </c>
      <c r="E20" s="33">
        <f t="shared" si="0"/>
        <v>3.602364031559184E-2</v>
      </c>
      <c r="F20" s="15">
        <f t="shared" si="30"/>
        <v>229630.28383105897</v>
      </c>
      <c r="G20" s="20" t="s">
        <v>37</v>
      </c>
      <c r="H20" s="30">
        <f>IF(G20="x",'Gemensamma Tjänster'!$A21,0)</f>
        <v>283754</v>
      </c>
      <c r="I20" s="33">
        <f t="shared" si="1"/>
        <v>3.6459339832491132E-2</v>
      </c>
      <c r="J20" s="15">
        <f t="shared" si="31"/>
        <v>797972.45966739999</v>
      </c>
      <c r="K20" s="42" t="s">
        <v>37</v>
      </c>
      <c r="L20" s="30">
        <f>IF(K20="x",'Gemensamma Tjänster'!$A21,0)</f>
        <v>283754</v>
      </c>
      <c r="M20" s="33">
        <f t="shared" si="2"/>
        <v>3.8554098348182284E-2</v>
      </c>
      <c r="N20" s="15">
        <f t="shared" si="32"/>
        <v>133161.80801939999</v>
      </c>
      <c r="O20" s="42" t="s">
        <v>37</v>
      </c>
      <c r="P20" s="30">
        <f>IF(O20="x",'Gemensamma Tjänster'!$A21,0)</f>
        <v>283754</v>
      </c>
      <c r="Q20" s="33">
        <f t="shared" si="3"/>
        <v>2.7016576947505935E-2</v>
      </c>
      <c r="R20" s="15">
        <f t="shared" si="33"/>
        <v>0</v>
      </c>
      <c r="S20" s="20" t="s">
        <v>37</v>
      </c>
      <c r="T20" s="30">
        <f>IF(S20="x",'Gemensamma Tjänster'!$A21,0)</f>
        <v>283754</v>
      </c>
      <c r="U20" s="33">
        <f t="shared" si="4"/>
        <v>3.602364031559184E-2</v>
      </c>
      <c r="V20" s="15">
        <f t="shared" si="34"/>
        <v>0</v>
      </c>
      <c r="W20" s="20" t="s">
        <v>37</v>
      </c>
      <c r="X20" s="30">
        <f>IF(W20="x",'Gemensamma Tjänster'!$A21,0)</f>
        <v>283754</v>
      </c>
      <c r="Y20" s="33">
        <f t="shared" si="5"/>
        <v>2.7016576947505935E-2</v>
      </c>
      <c r="Z20" s="15">
        <f t="shared" si="35"/>
        <v>0</v>
      </c>
      <c r="AA20" s="20"/>
      <c r="AB20" s="30">
        <f>IF(AA20="x",'Gemensamma Tjänster'!$A21,0)</f>
        <v>0</v>
      </c>
      <c r="AC20" s="33">
        <f t="shared" si="6"/>
        <v>0</v>
      </c>
      <c r="AD20" s="15">
        <f t="shared" si="36"/>
        <v>0</v>
      </c>
      <c r="AE20" s="20"/>
      <c r="AF20" s="30">
        <f>IF(AE20="x",'Gemensamma Tjänster'!$A21,0)</f>
        <v>0</v>
      </c>
      <c r="AG20" s="33">
        <f t="shared" si="7"/>
        <v>0</v>
      </c>
      <c r="AH20" s="15">
        <f t="shared" si="37"/>
        <v>0</v>
      </c>
      <c r="AI20" s="20"/>
      <c r="AJ20" s="30">
        <f>IF(AI20="x",'Gemensamma Tjänster'!$A21,0)</f>
        <v>0</v>
      </c>
      <c r="AK20" s="33">
        <f t="shared" si="8"/>
        <v>0</v>
      </c>
      <c r="AL20" s="15">
        <f t="shared" si="38"/>
        <v>0</v>
      </c>
      <c r="AM20" s="20"/>
      <c r="AN20" s="30">
        <f>IF(AM20="x",'Gemensamma Tjänster'!$A21,0)</f>
        <v>0</v>
      </c>
      <c r="AO20" s="33">
        <f t="shared" si="9"/>
        <v>0</v>
      </c>
      <c r="AP20" s="15">
        <f t="shared" si="39"/>
        <v>0</v>
      </c>
      <c r="AQ20" s="20" t="s">
        <v>37</v>
      </c>
      <c r="AR20" s="30">
        <f>IF(AQ20="x",'Gemensamma Tjänster'!$A21,0)</f>
        <v>283754</v>
      </c>
      <c r="AS20" s="33">
        <f t="shared" si="10"/>
        <v>2.7016576947505935E-2</v>
      </c>
      <c r="AT20" s="15">
        <f t="shared" si="40"/>
        <v>0</v>
      </c>
      <c r="AU20" s="20" t="s">
        <v>37</v>
      </c>
      <c r="AV20" s="30">
        <f>IF(AU20="x",'Gemensamma Tjänster'!$A21,0)</f>
        <v>283754</v>
      </c>
      <c r="AW20" s="33" t="e">
        <f t="shared" si="11"/>
        <v>#DIV/0!</v>
      </c>
      <c r="AX20" s="15">
        <f t="shared" si="41"/>
        <v>0</v>
      </c>
      <c r="AY20" s="20" t="s">
        <v>37</v>
      </c>
      <c r="AZ20" s="30">
        <f>IF(AY20="x",'Gemensamma Tjänster'!$A21,0)</f>
        <v>283754</v>
      </c>
      <c r="BA20" s="33" t="e">
        <f t="shared" si="12"/>
        <v>#DIV/0!</v>
      </c>
      <c r="BB20" s="15">
        <f t="shared" si="42"/>
        <v>0</v>
      </c>
      <c r="BC20" s="20" t="s">
        <v>37</v>
      </c>
      <c r="BD20" s="30">
        <f>IF(BC20="x",'Gemensamma Tjänster'!$A21,0)</f>
        <v>283754</v>
      </c>
      <c r="BE20" s="33" t="e">
        <f t="shared" si="13"/>
        <v>#DIV/0!</v>
      </c>
      <c r="BF20" s="15">
        <f t="shared" si="43"/>
        <v>0</v>
      </c>
      <c r="BG20" s="20" t="s">
        <v>37</v>
      </c>
      <c r="BH20" s="30">
        <f>IF(BG20="x",'Gemensamma Tjänster'!$A21,0)</f>
        <v>283754</v>
      </c>
      <c r="BI20" s="33" t="e">
        <f t="shared" si="14"/>
        <v>#DIV/0!</v>
      </c>
      <c r="BJ20" s="15">
        <f t="shared" si="44"/>
        <v>0</v>
      </c>
      <c r="BK20" s="20" t="s">
        <v>37</v>
      </c>
      <c r="BL20" s="30">
        <f>IF(BK20="x",'Gemensamma Tjänster'!$A21,0)</f>
        <v>283754</v>
      </c>
      <c r="BM20" s="33" t="e">
        <f t="shared" si="15"/>
        <v>#DIV/0!</v>
      </c>
      <c r="BN20" s="15">
        <f t="shared" si="45"/>
        <v>0</v>
      </c>
      <c r="BO20" s="20" t="s">
        <v>37</v>
      </c>
      <c r="BP20" s="30">
        <f>IF(BO20="x",'Gemensamma Tjänster'!$A21,0)</f>
        <v>283754</v>
      </c>
      <c r="BQ20" s="33" t="e">
        <f t="shared" si="16"/>
        <v>#DIV/0!</v>
      </c>
      <c r="BR20" s="15">
        <f t="shared" si="46"/>
        <v>0</v>
      </c>
      <c r="BS20" s="20" t="s">
        <v>37</v>
      </c>
      <c r="BT20" s="30">
        <f>IF(BS20="x",'Gemensamma Tjänster'!$A21,0)</f>
        <v>283754</v>
      </c>
      <c r="BU20" s="33" t="e">
        <f t="shared" si="17"/>
        <v>#DIV/0!</v>
      </c>
      <c r="BV20" s="15">
        <f t="shared" si="47"/>
        <v>0</v>
      </c>
      <c r="BW20" s="20" t="s">
        <v>37</v>
      </c>
      <c r="BX20" s="30">
        <f>IF(BW20="x",'Gemensamma Tjänster'!$A21,0)</f>
        <v>283754</v>
      </c>
      <c r="BY20" s="33" t="e">
        <f t="shared" si="18"/>
        <v>#DIV/0!</v>
      </c>
      <c r="BZ20" s="15">
        <f t="shared" si="48"/>
        <v>0</v>
      </c>
      <c r="CA20" s="20" t="s">
        <v>37</v>
      </c>
      <c r="CB20" s="30">
        <f>IF(CA20="x",'Gemensamma Tjänster'!$A21,0)</f>
        <v>283754</v>
      </c>
      <c r="CC20" s="33" t="e">
        <f t="shared" si="19"/>
        <v>#DIV/0!</v>
      </c>
      <c r="CD20" s="15">
        <f t="shared" si="49"/>
        <v>0</v>
      </c>
      <c r="CE20" s="20" t="s">
        <v>37</v>
      </c>
      <c r="CF20" s="30">
        <f>IF(CE20="x",'Gemensamma Tjänster'!$A21,0)</f>
        <v>283754</v>
      </c>
      <c r="CG20" s="33" t="e">
        <f t="shared" si="20"/>
        <v>#DIV/0!</v>
      </c>
      <c r="CH20" s="15">
        <f t="shared" si="50"/>
        <v>0</v>
      </c>
      <c r="CI20" s="20" t="s">
        <v>37</v>
      </c>
      <c r="CJ20" s="30">
        <f>IF(CI20="x",'Gemensamma Tjänster'!$A21,0)</f>
        <v>283754</v>
      </c>
      <c r="CK20" s="33" t="e">
        <f t="shared" si="21"/>
        <v>#DIV/0!</v>
      </c>
      <c r="CL20" s="15">
        <f t="shared" si="51"/>
        <v>0</v>
      </c>
      <c r="CM20" s="20" t="s">
        <v>37</v>
      </c>
      <c r="CN20" s="30">
        <f>IF(CM20="x",'Gemensamma Tjänster'!$A21,0)</f>
        <v>283754</v>
      </c>
      <c r="CO20" s="33" t="e">
        <f t="shared" si="22"/>
        <v>#DIV/0!</v>
      </c>
      <c r="CP20" s="15">
        <f t="shared" si="52"/>
        <v>0</v>
      </c>
      <c r="CQ20" s="20" t="s">
        <v>37</v>
      </c>
      <c r="CR20" s="30">
        <f>IF(CQ20="x",'Gemensamma Tjänster'!$A21,0)</f>
        <v>283754</v>
      </c>
      <c r="CS20" s="33" t="e">
        <f t="shared" si="23"/>
        <v>#DIV/0!</v>
      </c>
      <c r="CT20" s="15">
        <f t="shared" si="53"/>
        <v>0</v>
      </c>
      <c r="CU20" s="20" t="s">
        <v>37</v>
      </c>
      <c r="CV20" s="30">
        <f>IF(CU20="x",'Gemensamma Tjänster'!$A21,0)</f>
        <v>283754</v>
      </c>
      <c r="CW20" s="33" t="e">
        <f t="shared" si="24"/>
        <v>#DIV/0!</v>
      </c>
      <c r="CX20" s="15">
        <f t="shared" si="54"/>
        <v>0</v>
      </c>
      <c r="CY20" s="20" t="s">
        <v>37</v>
      </c>
      <c r="CZ20" s="30">
        <f>IF(CY20="x",'Gemensamma Tjänster'!$A21,0)</f>
        <v>283754</v>
      </c>
      <c r="DA20" s="33" t="e">
        <f t="shared" si="25"/>
        <v>#DIV/0!</v>
      </c>
      <c r="DB20" s="15">
        <f t="shared" si="55"/>
        <v>0</v>
      </c>
      <c r="DC20" s="20" t="s">
        <v>37</v>
      </c>
      <c r="DD20" s="30">
        <f>IF(DC20="x",'Gemensamma Tjänster'!$A21,0)</f>
        <v>283754</v>
      </c>
      <c r="DE20" s="33" t="e">
        <f t="shared" si="26"/>
        <v>#DIV/0!</v>
      </c>
      <c r="DF20" s="15">
        <f t="shared" si="56"/>
        <v>0</v>
      </c>
      <c r="DG20" s="20" t="s">
        <v>37</v>
      </c>
      <c r="DH20" s="30">
        <f>IF(DG20="x",'Gemensamma Tjänster'!$A21,0)</f>
        <v>283754</v>
      </c>
      <c r="DI20" s="33" t="e">
        <f t="shared" si="27"/>
        <v>#DIV/0!</v>
      </c>
      <c r="DJ20" s="15">
        <f t="shared" si="57"/>
        <v>0</v>
      </c>
      <c r="DK20" s="20" t="s">
        <v>37</v>
      </c>
      <c r="DL20" s="30">
        <f>IF(DK20="x",'Gemensamma Tjänster'!$A21,0)</f>
        <v>283754</v>
      </c>
      <c r="DM20" s="33" t="e">
        <f t="shared" si="28"/>
        <v>#DIV/0!</v>
      </c>
      <c r="DN20" s="15">
        <f t="shared" si="58"/>
        <v>0</v>
      </c>
    </row>
    <row r="21" spans="1:118" x14ac:dyDescent="0.25">
      <c r="A21" s="19" t="s">
        <v>23</v>
      </c>
      <c r="B21" s="24">
        <f t="shared" si="29"/>
        <v>1257776.5102541093</v>
      </c>
      <c r="C21" s="41" t="s">
        <v>37</v>
      </c>
      <c r="D21" s="29">
        <f>IF(C21="x",'Gemensamma Tjänster'!$A22,0)</f>
        <v>307469</v>
      </c>
      <c r="E21" s="32">
        <f t="shared" si="0"/>
        <v>3.9034348993123295E-2</v>
      </c>
      <c r="F21" s="14">
        <f t="shared" si="30"/>
        <v>248821.84476430947</v>
      </c>
      <c r="G21" s="19" t="s">
        <v>37</v>
      </c>
      <c r="H21" s="29">
        <f>IF(G21="x",'Gemensamma Tjänster'!$A22,0)</f>
        <v>307469</v>
      </c>
      <c r="I21" s="32">
        <f t="shared" si="1"/>
        <v>3.9506462495528576E-2</v>
      </c>
      <c r="J21" s="14">
        <f t="shared" si="31"/>
        <v>864663.73760889994</v>
      </c>
      <c r="K21" s="41" t="s">
        <v>37</v>
      </c>
      <c r="L21" s="29">
        <f>IF(K21="x",'Gemensamma Tjänster'!$A22,0)</f>
        <v>307469</v>
      </c>
      <c r="M21" s="32">
        <f t="shared" si="2"/>
        <v>4.1776292369507598E-2</v>
      </c>
      <c r="N21" s="14">
        <f t="shared" si="32"/>
        <v>144290.92788089998</v>
      </c>
      <c r="O21" s="41" t="s">
        <v>37</v>
      </c>
      <c r="P21" s="29">
        <f>IF(O21="x",'Gemensamma Tjänster'!$A22,0)</f>
        <v>307469</v>
      </c>
      <c r="Q21" s="32">
        <f t="shared" si="3"/>
        <v>2.9274512068456136E-2</v>
      </c>
      <c r="R21" s="14">
        <f t="shared" si="33"/>
        <v>0</v>
      </c>
      <c r="S21" s="19" t="s">
        <v>37</v>
      </c>
      <c r="T21" s="29">
        <f>IF(S21="x",'Gemensamma Tjänster'!$A22,0)</f>
        <v>307469</v>
      </c>
      <c r="U21" s="32">
        <f t="shared" si="4"/>
        <v>3.9034348993123295E-2</v>
      </c>
      <c r="V21" s="14">
        <f t="shared" si="34"/>
        <v>0</v>
      </c>
      <c r="W21" s="19" t="s">
        <v>37</v>
      </c>
      <c r="X21" s="29">
        <f>IF(W21="x",'Gemensamma Tjänster'!$A22,0)</f>
        <v>307469</v>
      </c>
      <c r="Y21" s="32">
        <f t="shared" si="5"/>
        <v>2.9274512068456136E-2</v>
      </c>
      <c r="Z21" s="14">
        <f t="shared" si="35"/>
        <v>0</v>
      </c>
      <c r="AA21" s="19"/>
      <c r="AB21" s="29">
        <f>IF(AA21="x",'Gemensamma Tjänster'!$A22,0)</f>
        <v>0</v>
      </c>
      <c r="AC21" s="32">
        <f t="shared" si="6"/>
        <v>0</v>
      </c>
      <c r="AD21" s="14">
        <f t="shared" si="36"/>
        <v>0</v>
      </c>
      <c r="AE21" s="19"/>
      <c r="AF21" s="29">
        <f>IF(AE21="x",'Gemensamma Tjänster'!$A22,0)</f>
        <v>0</v>
      </c>
      <c r="AG21" s="32">
        <f t="shared" si="7"/>
        <v>0</v>
      </c>
      <c r="AH21" s="14">
        <f t="shared" si="37"/>
        <v>0</v>
      </c>
      <c r="AI21" s="19"/>
      <c r="AJ21" s="29">
        <f>IF(AI21="x",'Gemensamma Tjänster'!$A22,0)</f>
        <v>0</v>
      </c>
      <c r="AK21" s="32">
        <f t="shared" si="8"/>
        <v>0</v>
      </c>
      <c r="AL21" s="14">
        <f t="shared" si="38"/>
        <v>0</v>
      </c>
      <c r="AM21" s="19"/>
      <c r="AN21" s="29">
        <f>IF(AM21="x",'Gemensamma Tjänster'!$A22,0)</f>
        <v>0</v>
      </c>
      <c r="AO21" s="32">
        <f t="shared" si="9"/>
        <v>0</v>
      </c>
      <c r="AP21" s="14">
        <f t="shared" si="39"/>
        <v>0</v>
      </c>
      <c r="AQ21" s="19" t="s">
        <v>37</v>
      </c>
      <c r="AR21" s="29">
        <f>IF(AQ21="x",'Gemensamma Tjänster'!$A22,0)</f>
        <v>307469</v>
      </c>
      <c r="AS21" s="32">
        <f t="shared" si="10"/>
        <v>2.9274512068456136E-2</v>
      </c>
      <c r="AT21" s="14">
        <f t="shared" si="40"/>
        <v>0</v>
      </c>
      <c r="AU21" s="19" t="s">
        <v>37</v>
      </c>
      <c r="AV21" s="29">
        <f>IF(AU21="x",'Gemensamma Tjänster'!$A22,0)</f>
        <v>307469</v>
      </c>
      <c r="AW21" s="32" t="e">
        <f t="shared" si="11"/>
        <v>#DIV/0!</v>
      </c>
      <c r="AX21" s="14">
        <f t="shared" si="41"/>
        <v>0</v>
      </c>
      <c r="AY21" s="19" t="s">
        <v>37</v>
      </c>
      <c r="AZ21" s="29">
        <f>IF(AY21="x",'Gemensamma Tjänster'!$A22,0)</f>
        <v>307469</v>
      </c>
      <c r="BA21" s="32" t="e">
        <f t="shared" si="12"/>
        <v>#DIV/0!</v>
      </c>
      <c r="BB21" s="14">
        <f t="shared" si="42"/>
        <v>0</v>
      </c>
      <c r="BC21" s="19" t="s">
        <v>37</v>
      </c>
      <c r="BD21" s="29">
        <f>IF(BC21="x",'Gemensamma Tjänster'!$A22,0)</f>
        <v>307469</v>
      </c>
      <c r="BE21" s="32" t="e">
        <f t="shared" si="13"/>
        <v>#DIV/0!</v>
      </c>
      <c r="BF21" s="14">
        <f t="shared" si="43"/>
        <v>0</v>
      </c>
      <c r="BG21" s="19" t="s">
        <v>37</v>
      </c>
      <c r="BH21" s="29">
        <f>IF(BG21="x",'Gemensamma Tjänster'!$A22,0)</f>
        <v>307469</v>
      </c>
      <c r="BI21" s="32" t="e">
        <f t="shared" si="14"/>
        <v>#DIV/0!</v>
      </c>
      <c r="BJ21" s="14">
        <f t="shared" si="44"/>
        <v>0</v>
      </c>
      <c r="BK21" s="19" t="s">
        <v>37</v>
      </c>
      <c r="BL21" s="29">
        <f>IF(BK21="x",'Gemensamma Tjänster'!$A22,0)</f>
        <v>307469</v>
      </c>
      <c r="BM21" s="32" t="e">
        <f t="shared" si="15"/>
        <v>#DIV/0!</v>
      </c>
      <c r="BN21" s="14">
        <f t="shared" si="45"/>
        <v>0</v>
      </c>
      <c r="BO21" s="19" t="s">
        <v>37</v>
      </c>
      <c r="BP21" s="29">
        <f>IF(BO21="x",'Gemensamma Tjänster'!$A22,0)</f>
        <v>307469</v>
      </c>
      <c r="BQ21" s="32" t="e">
        <f t="shared" si="16"/>
        <v>#DIV/0!</v>
      </c>
      <c r="BR21" s="14">
        <f t="shared" si="46"/>
        <v>0</v>
      </c>
      <c r="BS21" s="19" t="s">
        <v>37</v>
      </c>
      <c r="BT21" s="29">
        <f>IF(BS21="x",'Gemensamma Tjänster'!$A22,0)</f>
        <v>307469</v>
      </c>
      <c r="BU21" s="32" t="e">
        <f t="shared" si="17"/>
        <v>#DIV/0!</v>
      </c>
      <c r="BV21" s="14">
        <f t="shared" si="47"/>
        <v>0</v>
      </c>
      <c r="BW21" s="19" t="s">
        <v>37</v>
      </c>
      <c r="BX21" s="29">
        <f>IF(BW21="x",'Gemensamma Tjänster'!$A22,0)</f>
        <v>307469</v>
      </c>
      <c r="BY21" s="32" t="e">
        <f t="shared" si="18"/>
        <v>#DIV/0!</v>
      </c>
      <c r="BZ21" s="14">
        <f t="shared" si="48"/>
        <v>0</v>
      </c>
      <c r="CA21" s="19" t="s">
        <v>37</v>
      </c>
      <c r="CB21" s="29">
        <f>IF(CA21="x",'Gemensamma Tjänster'!$A22,0)</f>
        <v>307469</v>
      </c>
      <c r="CC21" s="32" t="e">
        <f t="shared" si="19"/>
        <v>#DIV/0!</v>
      </c>
      <c r="CD21" s="14">
        <f t="shared" si="49"/>
        <v>0</v>
      </c>
      <c r="CE21" s="19" t="s">
        <v>37</v>
      </c>
      <c r="CF21" s="29">
        <f>IF(CE21="x",'Gemensamma Tjänster'!$A22,0)</f>
        <v>307469</v>
      </c>
      <c r="CG21" s="32" t="e">
        <f t="shared" si="20"/>
        <v>#DIV/0!</v>
      </c>
      <c r="CH21" s="14">
        <f t="shared" si="50"/>
        <v>0</v>
      </c>
      <c r="CI21" s="19" t="s">
        <v>37</v>
      </c>
      <c r="CJ21" s="29">
        <f>IF(CI21="x",'Gemensamma Tjänster'!$A22,0)</f>
        <v>307469</v>
      </c>
      <c r="CK21" s="32" t="e">
        <f t="shared" si="21"/>
        <v>#DIV/0!</v>
      </c>
      <c r="CL21" s="14">
        <f t="shared" si="51"/>
        <v>0</v>
      </c>
      <c r="CM21" s="19" t="s">
        <v>37</v>
      </c>
      <c r="CN21" s="29">
        <f>IF(CM21="x",'Gemensamma Tjänster'!$A22,0)</f>
        <v>307469</v>
      </c>
      <c r="CO21" s="32" t="e">
        <f t="shared" si="22"/>
        <v>#DIV/0!</v>
      </c>
      <c r="CP21" s="14">
        <f t="shared" si="52"/>
        <v>0</v>
      </c>
      <c r="CQ21" s="19" t="s">
        <v>37</v>
      </c>
      <c r="CR21" s="29">
        <f>IF(CQ21="x",'Gemensamma Tjänster'!$A22,0)</f>
        <v>307469</v>
      </c>
      <c r="CS21" s="32" t="e">
        <f t="shared" si="23"/>
        <v>#DIV/0!</v>
      </c>
      <c r="CT21" s="14">
        <f t="shared" si="53"/>
        <v>0</v>
      </c>
      <c r="CU21" s="19" t="s">
        <v>37</v>
      </c>
      <c r="CV21" s="29">
        <f>IF(CU21="x",'Gemensamma Tjänster'!$A22,0)</f>
        <v>307469</v>
      </c>
      <c r="CW21" s="32" t="e">
        <f t="shared" si="24"/>
        <v>#DIV/0!</v>
      </c>
      <c r="CX21" s="14">
        <f t="shared" si="54"/>
        <v>0</v>
      </c>
      <c r="CY21" s="19" t="s">
        <v>37</v>
      </c>
      <c r="CZ21" s="29">
        <f>IF(CY21="x",'Gemensamma Tjänster'!$A22,0)</f>
        <v>307469</v>
      </c>
      <c r="DA21" s="32" t="e">
        <f t="shared" si="25"/>
        <v>#DIV/0!</v>
      </c>
      <c r="DB21" s="14">
        <f t="shared" si="55"/>
        <v>0</v>
      </c>
      <c r="DC21" s="19" t="s">
        <v>37</v>
      </c>
      <c r="DD21" s="29">
        <f>IF(DC21="x",'Gemensamma Tjänster'!$A22,0)</f>
        <v>307469</v>
      </c>
      <c r="DE21" s="32" t="e">
        <f t="shared" si="26"/>
        <v>#DIV/0!</v>
      </c>
      <c r="DF21" s="14">
        <f t="shared" si="56"/>
        <v>0</v>
      </c>
      <c r="DG21" s="19" t="s">
        <v>37</v>
      </c>
      <c r="DH21" s="29">
        <f>IF(DG21="x",'Gemensamma Tjänster'!$A22,0)</f>
        <v>307469</v>
      </c>
      <c r="DI21" s="32" t="e">
        <f t="shared" si="27"/>
        <v>#DIV/0!</v>
      </c>
      <c r="DJ21" s="14">
        <f t="shared" si="57"/>
        <v>0</v>
      </c>
      <c r="DK21" s="19" t="s">
        <v>37</v>
      </c>
      <c r="DL21" s="29">
        <f>IF(DK21="x",'Gemensamma Tjänster'!$A22,0)</f>
        <v>307469</v>
      </c>
      <c r="DM21" s="32" t="e">
        <f t="shared" si="28"/>
        <v>#DIV/0!</v>
      </c>
      <c r="DN21" s="14">
        <f t="shared" si="58"/>
        <v>0</v>
      </c>
    </row>
    <row r="22" spans="1:118" x14ac:dyDescent="0.25">
      <c r="A22" s="20" t="s">
        <v>126</v>
      </c>
      <c r="B22" s="25">
        <f t="shared" si="29"/>
        <v>1015184.7694524324</v>
      </c>
      <c r="C22" s="42" t="s">
        <v>37</v>
      </c>
      <c r="D22" s="30">
        <f>IF(C22="x",'Gemensamma Tjänster'!$A23,0)</f>
        <v>280325</v>
      </c>
      <c r="E22" s="33">
        <f t="shared" si="0"/>
        <v>3.5588315835083498E-2</v>
      </c>
      <c r="F22" s="15">
        <f t="shared" si="30"/>
        <v>226855.33706993243</v>
      </c>
      <c r="G22" s="20" t="s">
        <v>37</v>
      </c>
      <c r="H22" s="30">
        <f>IF(G22="x",'Gemensamma Tjänster'!$A23,0)</f>
        <v>280325</v>
      </c>
      <c r="I22" s="33">
        <f t="shared" si="1"/>
        <v>3.6018750179884956E-2</v>
      </c>
      <c r="J22" s="15">
        <f t="shared" si="31"/>
        <v>788329.43238249992</v>
      </c>
      <c r="K22" s="42"/>
      <c r="L22" s="30">
        <f>IF(K22="x",'Gemensamma Tjänster'!$A23,0)</f>
        <v>0</v>
      </c>
      <c r="M22" s="33">
        <f t="shared" si="2"/>
        <v>0</v>
      </c>
      <c r="N22" s="15">
        <f t="shared" si="32"/>
        <v>0</v>
      </c>
      <c r="O22" s="42" t="s">
        <v>37</v>
      </c>
      <c r="P22" s="30">
        <f>IF(O22="x",'Gemensamma Tjänster'!$A23,0)</f>
        <v>280325</v>
      </c>
      <c r="Q22" s="33">
        <f t="shared" si="3"/>
        <v>2.6690097523945393E-2</v>
      </c>
      <c r="R22" s="15">
        <f t="shared" si="33"/>
        <v>0</v>
      </c>
      <c r="S22" s="20" t="s">
        <v>37</v>
      </c>
      <c r="T22" s="30">
        <f>IF(S22="x",'Gemensamma Tjänster'!$A23,0)</f>
        <v>280325</v>
      </c>
      <c r="U22" s="33">
        <f t="shared" si="4"/>
        <v>3.5588315835083498E-2</v>
      </c>
      <c r="V22" s="15">
        <f t="shared" si="34"/>
        <v>0</v>
      </c>
      <c r="W22" s="20" t="s">
        <v>37</v>
      </c>
      <c r="X22" s="30">
        <f>IF(W22="x",'Gemensamma Tjänster'!$A23,0)</f>
        <v>280325</v>
      </c>
      <c r="Y22" s="33">
        <f t="shared" si="5"/>
        <v>2.6690097523945393E-2</v>
      </c>
      <c r="Z22" s="15">
        <f t="shared" si="35"/>
        <v>0</v>
      </c>
      <c r="AA22" s="20"/>
      <c r="AB22" s="30">
        <f>IF(AA22="x",'Gemensamma Tjänster'!$A23,0)</f>
        <v>0</v>
      </c>
      <c r="AC22" s="33">
        <f t="shared" si="6"/>
        <v>0</v>
      </c>
      <c r="AD22" s="15">
        <f t="shared" si="36"/>
        <v>0</v>
      </c>
      <c r="AE22" s="20"/>
      <c r="AF22" s="30">
        <f>IF(AE22="x",'Gemensamma Tjänster'!$A23,0)</f>
        <v>0</v>
      </c>
      <c r="AG22" s="33">
        <f t="shared" si="7"/>
        <v>0</v>
      </c>
      <c r="AH22" s="15">
        <f t="shared" si="37"/>
        <v>0</v>
      </c>
      <c r="AI22" s="20"/>
      <c r="AJ22" s="30">
        <f>IF(AI22="x",'Gemensamma Tjänster'!$A23,0)</f>
        <v>0</v>
      </c>
      <c r="AK22" s="33">
        <f t="shared" si="8"/>
        <v>0</v>
      </c>
      <c r="AL22" s="15">
        <f t="shared" si="38"/>
        <v>0</v>
      </c>
      <c r="AM22" s="20"/>
      <c r="AN22" s="30">
        <f>IF(AM22="x",'Gemensamma Tjänster'!$A23,0)</f>
        <v>0</v>
      </c>
      <c r="AO22" s="33">
        <f t="shared" si="9"/>
        <v>0</v>
      </c>
      <c r="AP22" s="15">
        <f t="shared" si="39"/>
        <v>0</v>
      </c>
      <c r="AQ22" s="20" t="s">
        <v>37</v>
      </c>
      <c r="AR22" s="30">
        <f>IF(AQ22="x",'Gemensamma Tjänster'!$A23,0)</f>
        <v>280325</v>
      </c>
      <c r="AS22" s="33">
        <f t="shared" si="10"/>
        <v>2.6690097523945393E-2</v>
      </c>
      <c r="AT22" s="15">
        <f t="shared" si="40"/>
        <v>0</v>
      </c>
      <c r="AU22" s="20" t="s">
        <v>37</v>
      </c>
      <c r="AV22" s="30">
        <f>IF(AU22="x",'Gemensamma Tjänster'!$A23,0)</f>
        <v>280325</v>
      </c>
      <c r="AW22" s="33" t="e">
        <f t="shared" si="11"/>
        <v>#DIV/0!</v>
      </c>
      <c r="AX22" s="15">
        <f t="shared" si="41"/>
        <v>0</v>
      </c>
      <c r="AY22" s="20" t="s">
        <v>37</v>
      </c>
      <c r="AZ22" s="30">
        <f>IF(AY22="x",'Gemensamma Tjänster'!$A23,0)</f>
        <v>280325</v>
      </c>
      <c r="BA22" s="33" t="e">
        <f t="shared" si="12"/>
        <v>#DIV/0!</v>
      </c>
      <c r="BB22" s="15">
        <f t="shared" si="42"/>
        <v>0</v>
      </c>
      <c r="BC22" s="20" t="s">
        <v>37</v>
      </c>
      <c r="BD22" s="30">
        <f>IF(BC22="x",'Gemensamma Tjänster'!$A23,0)</f>
        <v>280325</v>
      </c>
      <c r="BE22" s="33" t="e">
        <f t="shared" si="13"/>
        <v>#DIV/0!</v>
      </c>
      <c r="BF22" s="15">
        <f t="shared" si="43"/>
        <v>0</v>
      </c>
      <c r="BG22" s="20" t="s">
        <v>37</v>
      </c>
      <c r="BH22" s="30">
        <f>IF(BG22="x",'Gemensamma Tjänster'!$A23,0)</f>
        <v>280325</v>
      </c>
      <c r="BI22" s="33" t="e">
        <f t="shared" si="14"/>
        <v>#DIV/0!</v>
      </c>
      <c r="BJ22" s="15">
        <f t="shared" si="44"/>
        <v>0</v>
      </c>
      <c r="BK22" s="20" t="s">
        <v>37</v>
      </c>
      <c r="BL22" s="30">
        <f>IF(BK22="x",'Gemensamma Tjänster'!$A23,0)</f>
        <v>280325</v>
      </c>
      <c r="BM22" s="33" t="e">
        <f t="shared" si="15"/>
        <v>#DIV/0!</v>
      </c>
      <c r="BN22" s="15">
        <f t="shared" si="45"/>
        <v>0</v>
      </c>
      <c r="BO22" s="20" t="s">
        <v>37</v>
      </c>
      <c r="BP22" s="30">
        <f>IF(BO22="x",'Gemensamma Tjänster'!$A23,0)</f>
        <v>280325</v>
      </c>
      <c r="BQ22" s="33" t="e">
        <f t="shared" si="16"/>
        <v>#DIV/0!</v>
      </c>
      <c r="BR22" s="15">
        <f t="shared" si="46"/>
        <v>0</v>
      </c>
      <c r="BS22" s="20" t="s">
        <v>37</v>
      </c>
      <c r="BT22" s="30">
        <f>IF(BS22="x",'Gemensamma Tjänster'!$A23,0)</f>
        <v>280325</v>
      </c>
      <c r="BU22" s="33" t="e">
        <f t="shared" si="17"/>
        <v>#DIV/0!</v>
      </c>
      <c r="BV22" s="15">
        <f t="shared" si="47"/>
        <v>0</v>
      </c>
      <c r="BW22" s="20" t="s">
        <v>37</v>
      </c>
      <c r="BX22" s="30">
        <f>IF(BW22="x",'Gemensamma Tjänster'!$A23,0)</f>
        <v>280325</v>
      </c>
      <c r="BY22" s="33" t="e">
        <f t="shared" si="18"/>
        <v>#DIV/0!</v>
      </c>
      <c r="BZ22" s="15">
        <f t="shared" si="48"/>
        <v>0</v>
      </c>
      <c r="CA22" s="20" t="s">
        <v>37</v>
      </c>
      <c r="CB22" s="30">
        <f>IF(CA22="x",'Gemensamma Tjänster'!$A23,0)</f>
        <v>280325</v>
      </c>
      <c r="CC22" s="33" t="e">
        <f t="shared" si="19"/>
        <v>#DIV/0!</v>
      </c>
      <c r="CD22" s="15">
        <f t="shared" si="49"/>
        <v>0</v>
      </c>
      <c r="CE22" s="20" t="s">
        <v>37</v>
      </c>
      <c r="CF22" s="30">
        <f>IF(CE22="x",'Gemensamma Tjänster'!$A23,0)</f>
        <v>280325</v>
      </c>
      <c r="CG22" s="33" t="e">
        <f t="shared" si="20"/>
        <v>#DIV/0!</v>
      </c>
      <c r="CH22" s="15">
        <f t="shared" si="50"/>
        <v>0</v>
      </c>
      <c r="CI22" s="20" t="s">
        <v>37</v>
      </c>
      <c r="CJ22" s="30">
        <f>IF(CI22="x",'Gemensamma Tjänster'!$A23,0)</f>
        <v>280325</v>
      </c>
      <c r="CK22" s="33" t="e">
        <f t="shared" si="21"/>
        <v>#DIV/0!</v>
      </c>
      <c r="CL22" s="15">
        <f t="shared" si="51"/>
        <v>0</v>
      </c>
      <c r="CM22" s="20" t="s">
        <v>37</v>
      </c>
      <c r="CN22" s="30">
        <f>IF(CM22="x",'Gemensamma Tjänster'!$A23,0)</f>
        <v>280325</v>
      </c>
      <c r="CO22" s="33" t="e">
        <f t="shared" si="22"/>
        <v>#DIV/0!</v>
      </c>
      <c r="CP22" s="15">
        <f t="shared" si="52"/>
        <v>0</v>
      </c>
      <c r="CQ22" s="20" t="s">
        <v>37</v>
      </c>
      <c r="CR22" s="30">
        <f>IF(CQ22="x",'Gemensamma Tjänster'!$A23,0)</f>
        <v>280325</v>
      </c>
      <c r="CS22" s="33" t="e">
        <f t="shared" si="23"/>
        <v>#DIV/0!</v>
      </c>
      <c r="CT22" s="15">
        <f t="shared" si="53"/>
        <v>0</v>
      </c>
      <c r="CU22" s="20" t="s">
        <v>37</v>
      </c>
      <c r="CV22" s="30">
        <f>IF(CU22="x",'Gemensamma Tjänster'!$A23,0)</f>
        <v>280325</v>
      </c>
      <c r="CW22" s="33" t="e">
        <f t="shared" si="24"/>
        <v>#DIV/0!</v>
      </c>
      <c r="CX22" s="15">
        <f t="shared" si="54"/>
        <v>0</v>
      </c>
      <c r="CY22" s="20" t="s">
        <v>37</v>
      </c>
      <c r="CZ22" s="30">
        <f>IF(CY22="x",'Gemensamma Tjänster'!$A23,0)</f>
        <v>280325</v>
      </c>
      <c r="DA22" s="33" t="e">
        <f t="shared" si="25"/>
        <v>#DIV/0!</v>
      </c>
      <c r="DB22" s="15">
        <f t="shared" si="55"/>
        <v>0</v>
      </c>
      <c r="DC22" s="20" t="s">
        <v>37</v>
      </c>
      <c r="DD22" s="30">
        <f>IF(DC22="x",'Gemensamma Tjänster'!$A23,0)</f>
        <v>280325</v>
      </c>
      <c r="DE22" s="33" t="e">
        <f t="shared" si="26"/>
        <v>#DIV/0!</v>
      </c>
      <c r="DF22" s="15">
        <f t="shared" si="56"/>
        <v>0</v>
      </c>
      <c r="DG22" s="20" t="s">
        <v>37</v>
      </c>
      <c r="DH22" s="30">
        <f>IF(DG22="x",'Gemensamma Tjänster'!$A23,0)</f>
        <v>280325</v>
      </c>
      <c r="DI22" s="33" t="e">
        <f t="shared" si="27"/>
        <v>#DIV/0!</v>
      </c>
      <c r="DJ22" s="15">
        <f t="shared" si="57"/>
        <v>0</v>
      </c>
      <c r="DK22" s="20" t="s">
        <v>37</v>
      </c>
      <c r="DL22" s="30">
        <f>IF(DK22="x",'Gemensamma Tjänster'!$A23,0)</f>
        <v>280325</v>
      </c>
      <c r="DM22" s="33" t="e">
        <f t="shared" si="28"/>
        <v>#DIV/0!</v>
      </c>
      <c r="DN22" s="15">
        <f t="shared" si="58"/>
        <v>0</v>
      </c>
    </row>
    <row r="23" spans="1:118" x14ac:dyDescent="0.25">
      <c r="A23" s="19" t="s">
        <v>127</v>
      </c>
      <c r="B23" s="24">
        <f t="shared" si="29"/>
        <v>1180809.1898399179</v>
      </c>
      <c r="C23" s="41" t="s">
        <v>37</v>
      </c>
      <c r="D23" s="29">
        <f>IF(C23="x",'Gemensamma Tjänster'!$A24,0)</f>
        <v>288654</v>
      </c>
      <c r="E23" s="32">
        <f t="shared" si="0"/>
        <v>3.6645713793133652E-2</v>
      </c>
      <c r="F23" s="14">
        <f t="shared" si="30"/>
        <v>233595.6495731179</v>
      </c>
      <c r="G23" s="19" t="s">
        <v>37</v>
      </c>
      <c r="H23" s="29">
        <f>IF(G23="x",'Gemensamma Tjänster'!$A24,0)</f>
        <v>288654</v>
      </c>
      <c r="I23" s="32">
        <f t="shared" si="1"/>
        <v>3.7088937178005932E-2</v>
      </c>
      <c r="J23" s="14">
        <f t="shared" si="31"/>
        <v>811752.23035739991</v>
      </c>
      <c r="K23" s="41" t="s">
        <v>37</v>
      </c>
      <c r="L23" s="29">
        <f>IF(K23="x",'Gemensamma Tjänster'!$A24,0)</f>
        <v>288654</v>
      </c>
      <c r="M23" s="32">
        <f t="shared" si="2"/>
        <v>3.9219868987207966E-2</v>
      </c>
      <c r="N23" s="14">
        <f t="shared" si="32"/>
        <v>135461.30990940001</v>
      </c>
      <c r="O23" s="41" t="s">
        <v>37</v>
      </c>
      <c r="P23" s="29">
        <f>IF(O23="x",'Gemensamma Tjänster'!$A24,0)</f>
        <v>288654</v>
      </c>
      <c r="Q23" s="32">
        <f t="shared" si="3"/>
        <v>2.7483112140112134E-2</v>
      </c>
      <c r="R23" s="14">
        <f t="shared" si="33"/>
        <v>0</v>
      </c>
      <c r="S23" s="19" t="s">
        <v>37</v>
      </c>
      <c r="T23" s="29">
        <f>IF(S23="x",'Gemensamma Tjänster'!$A24,0)</f>
        <v>288654</v>
      </c>
      <c r="U23" s="32">
        <f t="shared" si="4"/>
        <v>3.6645713793133652E-2</v>
      </c>
      <c r="V23" s="14">
        <f t="shared" si="34"/>
        <v>0</v>
      </c>
      <c r="W23" s="19" t="s">
        <v>37</v>
      </c>
      <c r="X23" s="29">
        <f>IF(W23="x",'Gemensamma Tjänster'!$A24,0)</f>
        <v>288654</v>
      </c>
      <c r="Y23" s="32">
        <f t="shared" si="5"/>
        <v>2.7483112140112134E-2</v>
      </c>
      <c r="Z23" s="14">
        <f t="shared" si="35"/>
        <v>0</v>
      </c>
      <c r="AA23" s="19"/>
      <c r="AB23" s="29">
        <f>IF(AA23="x",'Gemensamma Tjänster'!$A24,0)</f>
        <v>0</v>
      </c>
      <c r="AC23" s="32">
        <f t="shared" si="6"/>
        <v>0</v>
      </c>
      <c r="AD23" s="14">
        <f t="shared" si="36"/>
        <v>0</v>
      </c>
      <c r="AE23" s="19"/>
      <c r="AF23" s="29">
        <f>IF(AE23="x",'Gemensamma Tjänster'!$A24,0)</f>
        <v>0</v>
      </c>
      <c r="AG23" s="32">
        <f t="shared" si="7"/>
        <v>0</v>
      </c>
      <c r="AH23" s="14">
        <f t="shared" si="37"/>
        <v>0</v>
      </c>
      <c r="AI23" s="19"/>
      <c r="AJ23" s="29">
        <f>IF(AI23="x",'Gemensamma Tjänster'!$A24,0)</f>
        <v>0</v>
      </c>
      <c r="AK23" s="32">
        <f t="shared" si="8"/>
        <v>0</v>
      </c>
      <c r="AL23" s="14">
        <f t="shared" si="38"/>
        <v>0</v>
      </c>
      <c r="AM23" s="19"/>
      <c r="AN23" s="29">
        <f>IF(AM23="x",'Gemensamma Tjänster'!$A24,0)</f>
        <v>0</v>
      </c>
      <c r="AO23" s="32">
        <f t="shared" si="9"/>
        <v>0</v>
      </c>
      <c r="AP23" s="14">
        <f t="shared" si="39"/>
        <v>0</v>
      </c>
      <c r="AQ23" s="19" t="s">
        <v>37</v>
      </c>
      <c r="AR23" s="29">
        <f>IF(AQ23="x",'Gemensamma Tjänster'!$A24,0)</f>
        <v>288654</v>
      </c>
      <c r="AS23" s="32">
        <f t="shared" si="10"/>
        <v>2.7483112140112134E-2</v>
      </c>
      <c r="AT23" s="14">
        <f t="shared" si="40"/>
        <v>0</v>
      </c>
      <c r="AU23" s="19" t="s">
        <v>37</v>
      </c>
      <c r="AV23" s="29">
        <f>IF(AU23="x",'Gemensamma Tjänster'!$A24,0)</f>
        <v>288654</v>
      </c>
      <c r="AW23" s="32" t="e">
        <f t="shared" si="11"/>
        <v>#DIV/0!</v>
      </c>
      <c r="AX23" s="14">
        <f t="shared" si="41"/>
        <v>0</v>
      </c>
      <c r="AY23" s="19" t="s">
        <v>37</v>
      </c>
      <c r="AZ23" s="29">
        <f>IF(AY23="x",'Gemensamma Tjänster'!$A24,0)</f>
        <v>288654</v>
      </c>
      <c r="BA23" s="32" t="e">
        <f t="shared" si="12"/>
        <v>#DIV/0!</v>
      </c>
      <c r="BB23" s="14">
        <f t="shared" si="42"/>
        <v>0</v>
      </c>
      <c r="BC23" s="19" t="s">
        <v>37</v>
      </c>
      <c r="BD23" s="29">
        <f>IF(BC23="x",'Gemensamma Tjänster'!$A24,0)</f>
        <v>288654</v>
      </c>
      <c r="BE23" s="32" t="e">
        <f t="shared" si="13"/>
        <v>#DIV/0!</v>
      </c>
      <c r="BF23" s="14">
        <f t="shared" si="43"/>
        <v>0</v>
      </c>
      <c r="BG23" s="19" t="s">
        <v>37</v>
      </c>
      <c r="BH23" s="29">
        <f>IF(BG23="x",'Gemensamma Tjänster'!$A24,0)</f>
        <v>288654</v>
      </c>
      <c r="BI23" s="32" t="e">
        <f t="shared" si="14"/>
        <v>#DIV/0!</v>
      </c>
      <c r="BJ23" s="14">
        <f t="shared" si="44"/>
        <v>0</v>
      </c>
      <c r="BK23" s="19" t="s">
        <v>37</v>
      </c>
      <c r="BL23" s="29">
        <f>IF(BK23="x",'Gemensamma Tjänster'!$A24,0)</f>
        <v>288654</v>
      </c>
      <c r="BM23" s="32" t="e">
        <f t="shared" si="15"/>
        <v>#DIV/0!</v>
      </c>
      <c r="BN23" s="14">
        <f t="shared" si="45"/>
        <v>0</v>
      </c>
      <c r="BO23" s="19" t="s">
        <v>37</v>
      </c>
      <c r="BP23" s="29">
        <f>IF(BO23="x",'Gemensamma Tjänster'!$A24,0)</f>
        <v>288654</v>
      </c>
      <c r="BQ23" s="32" t="e">
        <f t="shared" si="16"/>
        <v>#DIV/0!</v>
      </c>
      <c r="BR23" s="14">
        <f t="shared" si="46"/>
        <v>0</v>
      </c>
      <c r="BS23" s="19" t="s">
        <v>37</v>
      </c>
      <c r="BT23" s="29">
        <f>IF(BS23="x",'Gemensamma Tjänster'!$A24,0)</f>
        <v>288654</v>
      </c>
      <c r="BU23" s="32" t="e">
        <f t="shared" si="17"/>
        <v>#DIV/0!</v>
      </c>
      <c r="BV23" s="14">
        <f t="shared" si="47"/>
        <v>0</v>
      </c>
      <c r="BW23" s="19" t="s">
        <v>37</v>
      </c>
      <c r="BX23" s="29">
        <f>IF(BW23="x",'Gemensamma Tjänster'!$A24,0)</f>
        <v>288654</v>
      </c>
      <c r="BY23" s="32" t="e">
        <f t="shared" si="18"/>
        <v>#DIV/0!</v>
      </c>
      <c r="BZ23" s="14">
        <f t="shared" si="48"/>
        <v>0</v>
      </c>
      <c r="CA23" s="19" t="s">
        <v>37</v>
      </c>
      <c r="CB23" s="29">
        <f>IF(CA23="x",'Gemensamma Tjänster'!$A24,0)</f>
        <v>288654</v>
      </c>
      <c r="CC23" s="32" t="e">
        <f t="shared" si="19"/>
        <v>#DIV/0!</v>
      </c>
      <c r="CD23" s="14">
        <f t="shared" si="49"/>
        <v>0</v>
      </c>
      <c r="CE23" s="19" t="s">
        <v>37</v>
      </c>
      <c r="CF23" s="29">
        <f>IF(CE23="x",'Gemensamma Tjänster'!$A24,0)</f>
        <v>288654</v>
      </c>
      <c r="CG23" s="32" t="e">
        <f t="shared" si="20"/>
        <v>#DIV/0!</v>
      </c>
      <c r="CH23" s="14">
        <f t="shared" si="50"/>
        <v>0</v>
      </c>
      <c r="CI23" s="19" t="s">
        <v>37</v>
      </c>
      <c r="CJ23" s="29">
        <f>IF(CI23="x",'Gemensamma Tjänster'!$A24,0)</f>
        <v>288654</v>
      </c>
      <c r="CK23" s="32" t="e">
        <f t="shared" si="21"/>
        <v>#DIV/0!</v>
      </c>
      <c r="CL23" s="14">
        <f t="shared" si="51"/>
        <v>0</v>
      </c>
      <c r="CM23" s="19" t="s">
        <v>37</v>
      </c>
      <c r="CN23" s="29">
        <f>IF(CM23="x",'Gemensamma Tjänster'!$A24,0)</f>
        <v>288654</v>
      </c>
      <c r="CO23" s="32" t="e">
        <f t="shared" si="22"/>
        <v>#DIV/0!</v>
      </c>
      <c r="CP23" s="14">
        <f t="shared" si="52"/>
        <v>0</v>
      </c>
      <c r="CQ23" s="19" t="s">
        <v>37</v>
      </c>
      <c r="CR23" s="29">
        <f>IF(CQ23="x",'Gemensamma Tjänster'!$A24,0)</f>
        <v>288654</v>
      </c>
      <c r="CS23" s="32" t="e">
        <f t="shared" si="23"/>
        <v>#DIV/0!</v>
      </c>
      <c r="CT23" s="14">
        <f t="shared" si="53"/>
        <v>0</v>
      </c>
      <c r="CU23" s="19" t="s">
        <v>37</v>
      </c>
      <c r="CV23" s="29">
        <f>IF(CU23="x",'Gemensamma Tjänster'!$A24,0)</f>
        <v>288654</v>
      </c>
      <c r="CW23" s="32" t="e">
        <f t="shared" si="24"/>
        <v>#DIV/0!</v>
      </c>
      <c r="CX23" s="14">
        <f t="shared" si="54"/>
        <v>0</v>
      </c>
      <c r="CY23" s="19" t="s">
        <v>37</v>
      </c>
      <c r="CZ23" s="29">
        <f>IF(CY23="x",'Gemensamma Tjänster'!$A24,0)</f>
        <v>288654</v>
      </c>
      <c r="DA23" s="32" t="e">
        <f t="shared" si="25"/>
        <v>#DIV/0!</v>
      </c>
      <c r="DB23" s="14">
        <f t="shared" si="55"/>
        <v>0</v>
      </c>
      <c r="DC23" s="19" t="s">
        <v>37</v>
      </c>
      <c r="DD23" s="29">
        <f>IF(DC23="x",'Gemensamma Tjänster'!$A24,0)</f>
        <v>288654</v>
      </c>
      <c r="DE23" s="32" t="e">
        <f t="shared" si="26"/>
        <v>#DIV/0!</v>
      </c>
      <c r="DF23" s="14">
        <f t="shared" si="56"/>
        <v>0</v>
      </c>
      <c r="DG23" s="19" t="s">
        <v>37</v>
      </c>
      <c r="DH23" s="29">
        <f>IF(DG23="x",'Gemensamma Tjänster'!$A24,0)</f>
        <v>288654</v>
      </c>
      <c r="DI23" s="32" t="e">
        <f t="shared" si="27"/>
        <v>#DIV/0!</v>
      </c>
      <c r="DJ23" s="14">
        <f t="shared" si="57"/>
        <v>0</v>
      </c>
      <c r="DK23" s="19" t="s">
        <v>37</v>
      </c>
      <c r="DL23" s="29">
        <f>IF(DK23="x",'Gemensamma Tjänster'!$A24,0)</f>
        <v>288654</v>
      </c>
      <c r="DM23" s="32" t="e">
        <f t="shared" si="28"/>
        <v>#DIV/0!</v>
      </c>
      <c r="DN23" s="14">
        <f t="shared" si="58"/>
        <v>0</v>
      </c>
    </row>
    <row r="24" spans="1:118" x14ac:dyDescent="0.25">
      <c r="A24" s="20" t="s">
        <v>26</v>
      </c>
      <c r="B24" s="25">
        <f t="shared" si="29"/>
        <v>232765.35054222963</v>
      </c>
      <c r="C24" s="42" t="s">
        <v>37</v>
      </c>
      <c r="D24" s="30">
        <f>IF(C24="x",'Gemensamma Tjänster'!$A25,0)</f>
        <v>287628</v>
      </c>
      <c r="E24" s="33">
        <f t="shared" si="0"/>
        <v>3.6515459224162654E-2</v>
      </c>
      <c r="F24" s="15">
        <f t="shared" si="30"/>
        <v>232765.35054222963</v>
      </c>
      <c r="G24" s="20"/>
      <c r="H24" s="30">
        <f>IF(G24="x",'Gemensamma Tjänster'!$A25,0)</f>
        <v>0</v>
      </c>
      <c r="I24" s="33">
        <f t="shared" si="1"/>
        <v>0</v>
      </c>
      <c r="J24" s="15">
        <f t="shared" si="31"/>
        <v>0</v>
      </c>
      <c r="K24" s="42"/>
      <c r="L24" s="30">
        <f>IF(K24="x",'Gemensamma Tjänster'!$A25,0)</f>
        <v>0</v>
      </c>
      <c r="M24" s="33">
        <f t="shared" si="2"/>
        <v>0</v>
      </c>
      <c r="N24" s="15">
        <f t="shared" si="32"/>
        <v>0</v>
      </c>
      <c r="O24" s="42" t="s">
        <v>37</v>
      </c>
      <c r="P24" s="30">
        <f>IF(O24="x",'Gemensamma Tjänster'!$A25,0)</f>
        <v>287628</v>
      </c>
      <c r="Q24" s="33">
        <f t="shared" si="3"/>
        <v>2.7385425383456223E-2</v>
      </c>
      <c r="R24" s="15">
        <f t="shared" si="33"/>
        <v>0</v>
      </c>
      <c r="S24" s="20" t="s">
        <v>37</v>
      </c>
      <c r="T24" s="30">
        <f>IF(S24="x",'Gemensamma Tjänster'!$A25,0)</f>
        <v>287628</v>
      </c>
      <c r="U24" s="33">
        <f t="shared" si="4"/>
        <v>3.6515459224162654E-2</v>
      </c>
      <c r="V24" s="15">
        <f t="shared" si="34"/>
        <v>0</v>
      </c>
      <c r="W24" s="20" t="s">
        <v>37</v>
      </c>
      <c r="X24" s="30">
        <f>IF(W24="x",'Gemensamma Tjänster'!$A25,0)</f>
        <v>287628</v>
      </c>
      <c r="Y24" s="33">
        <f t="shared" si="5"/>
        <v>2.7385425383456223E-2</v>
      </c>
      <c r="Z24" s="15">
        <f t="shared" si="35"/>
        <v>0</v>
      </c>
      <c r="AA24" s="20"/>
      <c r="AB24" s="30">
        <f>IF(AA24="x",'Gemensamma Tjänster'!$A25,0)</f>
        <v>0</v>
      </c>
      <c r="AC24" s="33">
        <f t="shared" si="6"/>
        <v>0</v>
      </c>
      <c r="AD24" s="15">
        <f t="shared" si="36"/>
        <v>0</v>
      </c>
      <c r="AE24" s="20"/>
      <c r="AF24" s="30">
        <f>IF(AE24="x",'Gemensamma Tjänster'!$A25,0)</f>
        <v>0</v>
      </c>
      <c r="AG24" s="33">
        <f t="shared" si="7"/>
        <v>0</v>
      </c>
      <c r="AH24" s="15">
        <f t="shared" si="37"/>
        <v>0</v>
      </c>
      <c r="AI24" s="20"/>
      <c r="AJ24" s="30">
        <f>IF(AI24="x",'Gemensamma Tjänster'!$A25,0)</f>
        <v>0</v>
      </c>
      <c r="AK24" s="33">
        <f t="shared" si="8"/>
        <v>0</v>
      </c>
      <c r="AL24" s="15">
        <f t="shared" si="38"/>
        <v>0</v>
      </c>
      <c r="AM24" s="20"/>
      <c r="AN24" s="30">
        <f>IF(AM24="x",'Gemensamma Tjänster'!$A25,0)</f>
        <v>0</v>
      </c>
      <c r="AO24" s="33">
        <f t="shared" si="9"/>
        <v>0</v>
      </c>
      <c r="AP24" s="15">
        <f t="shared" si="39"/>
        <v>0</v>
      </c>
      <c r="AQ24" s="20" t="s">
        <v>37</v>
      </c>
      <c r="AR24" s="30">
        <f>IF(AQ24="x",'Gemensamma Tjänster'!$A25,0)</f>
        <v>287628</v>
      </c>
      <c r="AS24" s="33">
        <f t="shared" si="10"/>
        <v>2.7385425383456223E-2</v>
      </c>
      <c r="AT24" s="15">
        <f t="shared" si="40"/>
        <v>0</v>
      </c>
      <c r="AU24" s="20" t="s">
        <v>37</v>
      </c>
      <c r="AV24" s="30">
        <f>IF(AU24="x",'Gemensamma Tjänster'!$A25,0)</f>
        <v>287628</v>
      </c>
      <c r="AW24" s="33" t="e">
        <f t="shared" si="11"/>
        <v>#DIV/0!</v>
      </c>
      <c r="AX24" s="15">
        <f t="shared" si="41"/>
        <v>0</v>
      </c>
      <c r="AY24" s="20" t="s">
        <v>37</v>
      </c>
      <c r="AZ24" s="30">
        <f>IF(AY24="x",'Gemensamma Tjänster'!$A25,0)</f>
        <v>287628</v>
      </c>
      <c r="BA24" s="33" t="e">
        <f t="shared" si="12"/>
        <v>#DIV/0!</v>
      </c>
      <c r="BB24" s="15">
        <f t="shared" si="42"/>
        <v>0</v>
      </c>
      <c r="BC24" s="20" t="s">
        <v>37</v>
      </c>
      <c r="BD24" s="30">
        <f>IF(BC24="x",'Gemensamma Tjänster'!$A25,0)</f>
        <v>287628</v>
      </c>
      <c r="BE24" s="33" t="e">
        <f t="shared" si="13"/>
        <v>#DIV/0!</v>
      </c>
      <c r="BF24" s="15">
        <f t="shared" si="43"/>
        <v>0</v>
      </c>
      <c r="BG24" s="20" t="s">
        <v>37</v>
      </c>
      <c r="BH24" s="30">
        <f>IF(BG24="x",'Gemensamma Tjänster'!$A25,0)</f>
        <v>287628</v>
      </c>
      <c r="BI24" s="33" t="e">
        <f t="shared" si="14"/>
        <v>#DIV/0!</v>
      </c>
      <c r="BJ24" s="15">
        <f t="shared" si="44"/>
        <v>0</v>
      </c>
      <c r="BK24" s="20" t="s">
        <v>37</v>
      </c>
      <c r="BL24" s="30">
        <f>IF(BK24="x",'Gemensamma Tjänster'!$A25,0)</f>
        <v>287628</v>
      </c>
      <c r="BM24" s="33" t="e">
        <f t="shared" si="15"/>
        <v>#DIV/0!</v>
      </c>
      <c r="BN24" s="15">
        <f t="shared" si="45"/>
        <v>0</v>
      </c>
      <c r="BO24" s="20" t="s">
        <v>37</v>
      </c>
      <c r="BP24" s="30">
        <f>IF(BO24="x",'Gemensamma Tjänster'!$A25,0)</f>
        <v>287628</v>
      </c>
      <c r="BQ24" s="33" t="e">
        <f t="shared" si="16"/>
        <v>#DIV/0!</v>
      </c>
      <c r="BR24" s="15">
        <f t="shared" si="46"/>
        <v>0</v>
      </c>
      <c r="BS24" s="20" t="s">
        <v>37</v>
      </c>
      <c r="BT24" s="30">
        <f>IF(BS24="x",'Gemensamma Tjänster'!$A25,0)</f>
        <v>287628</v>
      </c>
      <c r="BU24" s="33" t="e">
        <f t="shared" si="17"/>
        <v>#DIV/0!</v>
      </c>
      <c r="BV24" s="15">
        <f t="shared" si="47"/>
        <v>0</v>
      </c>
      <c r="BW24" s="20" t="s">
        <v>37</v>
      </c>
      <c r="BX24" s="30">
        <f>IF(BW24="x",'Gemensamma Tjänster'!$A25,0)</f>
        <v>287628</v>
      </c>
      <c r="BY24" s="33" t="e">
        <f t="shared" si="18"/>
        <v>#DIV/0!</v>
      </c>
      <c r="BZ24" s="15">
        <f t="shared" si="48"/>
        <v>0</v>
      </c>
      <c r="CA24" s="20" t="s">
        <v>37</v>
      </c>
      <c r="CB24" s="30">
        <f>IF(CA24="x",'Gemensamma Tjänster'!$A25,0)</f>
        <v>287628</v>
      </c>
      <c r="CC24" s="33" t="e">
        <f t="shared" si="19"/>
        <v>#DIV/0!</v>
      </c>
      <c r="CD24" s="15">
        <f t="shared" si="49"/>
        <v>0</v>
      </c>
      <c r="CE24" s="20" t="s">
        <v>37</v>
      </c>
      <c r="CF24" s="30">
        <f>IF(CE24="x",'Gemensamma Tjänster'!$A25,0)</f>
        <v>287628</v>
      </c>
      <c r="CG24" s="33" t="e">
        <f t="shared" si="20"/>
        <v>#DIV/0!</v>
      </c>
      <c r="CH24" s="15">
        <f t="shared" si="50"/>
        <v>0</v>
      </c>
      <c r="CI24" s="20" t="s">
        <v>37</v>
      </c>
      <c r="CJ24" s="30">
        <f>IF(CI24="x",'Gemensamma Tjänster'!$A25,0)</f>
        <v>287628</v>
      </c>
      <c r="CK24" s="33" t="e">
        <f t="shared" si="21"/>
        <v>#DIV/0!</v>
      </c>
      <c r="CL24" s="15">
        <f t="shared" si="51"/>
        <v>0</v>
      </c>
      <c r="CM24" s="20" t="s">
        <v>37</v>
      </c>
      <c r="CN24" s="30">
        <f>IF(CM24="x",'Gemensamma Tjänster'!$A25,0)</f>
        <v>287628</v>
      </c>
      <c r="CO24" s="33" t="e">
        <f t="shared" si="22"/>
        <v>#DIV/0!</v>
      </c>
      <c r="CP24" s="15">
        <f t="shared" si="52"/>
        <v>0</v>
      </c>
      <c r="CQ24" s="20" t="s">
        <v>37</v>
      </c>
      <c r="CR24" s="30">
        <f>IF(CQ24="x",'Gemensamma Tjänster'!$A25,0)</f>
        <v>287628</v>
      </c>
      <c r="CS24" s="33" t="e">
        <f t="shared" si="23"/>
        <v>#DIV/0!</v>
      </c>
      <c r="CT24" s="15">
        <f t="shared" si="53"/>
        <v>0</v>
      </c>
      <c r="CU24" s="20" t="s">
        <v>37</v>
      </c>
      <c r="CV24" s="30">
        <f>IF(CU24="x",'Gemensamma Tjänster'!$A25,0)</f>
        <v>287628</v>
      </c>
      <c r="CW24" s="33" t="e">
        <f t="shared" si="24"/>
        <v>#DIV/0!</v>
      </c>
      <c r="CX24" s="15">
        <f t="shared" si="54"/>
        <v>0</v>
      </c>
      <c r="CY24" s="20" t="s">
        <v>37</v>
      </c>
      <c r="CZ24" s="30">
        <f>IF(CY24="x",'Gemensamma Tjänster'!$A25,0)</f>
        <v>287628</v>
      </c>
      <c r="DA24" s="33" t="e">
        <f t="shared" si="25"/>
        <v>#DIV/0!</v>
      </c>
      <c r="DB24" s="15">
        <f t="shared" si="55"/>
        <v>0</v>
      </c>
      <c r="DC24" s="20" t="s">
        <v>37</v>
      </c>
      <c r="DD24" s="30">
        <f>IF(DC24="x",'Gemensamma Tjänster'!$A25,0)</f>
        <v>287628</v>
      </c>
      <c r="DE24" s="33" t="e">
        <f t="shared" si="26"/>
        <v>#DIV/0!</v>
      </c>
      <c r="DF24" s="15">
        <f t="shared" si="56"/>
        <v>0</v>
      </c>
      <c r="DG24" s="20" t="s">
        <v>37</v>
      </c>
      <c r="DH24" s="30">
        <f>IF(DG24="x",'Gemensamma Tjänster'!$A25,0)</f>
        <v>287628</v>
      </c>
      <c r="DI24" s="33" t="e">
        <f t="shared" si="27"/>
        <v>#DIV/0!</v>
      </c>
      <c r="DJ24" s="15">
        <f t="shared" si="57"/>
        <v>0</v>
      </c>
      <c r="DK24" s="20" t="s">
        <v>37</v>
      </c>
      <c r="DL24" s="30">
        <f>IF(DK24="x",'Gemensamma Tjänster'!$A25,0)</f>
        <v>287628</v>
      </c>
      <c r="DM24" s="33" t="e">
        <f t="shared" si="28"/>
        <v>#DIV/0!</v>
      </c>
      <c r="DN24" s="15">
        <f t="shared" si="58"/>
        <v>0</v>
      </c>
    </row>
    <row r="25" spans="1:118" x14ac:dyDescent="0.25">
      <c r="A25" s="19" t="s">
        <v>128</v>
      </c>
      <c r="B25" s="24">
        <f t="shared" si="29"/>
        <v>882762.59419229627</v>
      </c>
      <c r="C25" s="41" t="s">
        <v>37</v>
      </c>
      <c r="D25" s="29">
        <f>IF(C25="x",'Gemensamma Tjänster'!$A26,0)</f>
        <v>243759</v>
      </c>
      <c r="E25" s="32">
        <f t="shared" si="0"/>
        <v>3.0946124247370439E-2</v>
      </c>
      <c r="F25" s="14">
        <f t="shared" si="30"/>
        <v>197263.99753439636</v>
      </c>
      <c r="G25" s="19" t="s">
        <v>37</v>
      </c>
      <c r="H25" s="29">
        <f>IF(G25="x",'Gemensamma Tjänster'!$A26,0)</f>
        <v>243759</v>
      </c>
      <c r="I25" s="32">
        <f t="shared" si="1"/>
        <v>3.1320412111294306E-2</v>
      </c>
      <c r="J25" s="14">
        <f t="shared" si="31"/>
        <v>685498.59665789991</v>
      </c>
      <c r="K25" s="41"/>
      <c r="L25" s="29">
        <f>IF(K25="x",'Gemensamma Tjänster'!$A26,0)</f>
        <v>0</v>
      </c>
      <c r="M25" s="32">
        <f t="shared" si="2"/>
        <v>0</v>
      </c>
      <c r="N25" s="14">
        <f t="shared" si="32"/>
        <v>0</v>
      </c>
      <c r="O25" s="41" t="s">
        <v>37</v>
      </c>
      <c r="P25" s="29">
        <f>IF(O25="x",'Gemensamma Tjänster'!$A26,0)</f>
        <v>243759</v>
      </c>
      <c r="Q25" s="32">
        <f t="shared" si="3"/>
        <v>2.3208602451937593E-2</v>
      </c>
      <c r="R25" s="14">
        <f t="shared" si="33"/>
        <v>0</v>
      </c>
      <c r="S25" s="19" t="s">
        <v>37</v>
      </c>
      <c r="T25" s="29">
        <f>IF(S25="x",'Gemensamma Tjänster'!$A26,0)</f>
        <v>243759</v>
      </c>
      <c r="U25" s="32">
        <f t="shared" si="4"/>
        <v>3.0946124247370439E-2</v>
      </c>
      <c r="V25" s="14">
        <f t="shared" si="34"/>
        <v>0</v>
      </c>
      <c r="W25" s="19" t="s">
        <v>37</v>
      </c>
      <c r="X25" s="29">
        <f>IF(W25="x",'Gemensamma Tjänster'!$A26,0)</f>
        <v>243759</v>
      </c>
      <c r="Y25" s="32">
        <f t="shared" si="5"/>
        <v>2.3208602451937593E-2</v>
      </c>
      <c r="Z25" s="14">
        <f t="shared" si="35"/>
        <v>0</v>
      </c>
      <c r="AA25" s="19"/>
      <c r="AB25" s="29">
        <f>IF(AA25="x",'Gemensamma Tjänster'!$A26,0)</f>
        <v>0</v>
      </c>
      <c r="AC25" s="32">
        <f t="shared" si="6"/>
        <v>0</v>
      </c>
      <c r="AD25" s="14">
        <f t="shared" si="36"/>
        <v>0</v>
      </c>
      <c r="AE25" s="19"/>
      <c r="AF25" s="29">
        <f>IF(AE25="x",'Gemensamma Tjänster'!$A26,0)</f>
        <v>0</v>
      </c>
      <c r="AG25" s="32">
        <f t="shared" si="7"/>
        <v>0</v>
      </c>
      <c r="AH25" s="14">
        <f t="shared" si="37"/>
        <v>0</v>
      </c>
      <c r="AI25" s="19"/>
      <c r="AJ25" s="29">
        <f>IF(AI25="x",'Gemensamma Tjänster'!$A26,0)</f>
        <v>0</v>
      </c>
      <c r="AK25" s="32">
        <f t="shared" si="8"/>
        <v>0</v>
      </c>
      <c r="AL25" s="14">
        <f t="shared" si="38"/>
        <v>0</v>
      </c>
      <c r="AM25" s="19"/>
      <c r="AN25" s="29">
        <f>IF(AM25="x",'Gemensamma Tjänster'!$A26,0)</f>
        <v>0</v>
      </c>
      <c r="AO25" s="32">
        <f t="shared" si="9"/>
        <v>0</v>
      </c>
      <c r="AP25" s="14">
        <f t="shared" si="39"/>
        <v>0</v>
      </c>
      <c r="AQ25" s="19" t="s">
        <v>37</v>
      </c>
      <c r="AR25" s="29">
        <f>IF(AQ25="x",'Gemensamma Tjänster'!$A26,0)</f>
        <v>243759</v>
      </c>
      <c r="AS25" s="32">
        <f t="shared" si="10"/>
        <v>2.3208602451937593E-2</v>
      </c>
      <c r="AT25" s="14">
        <f t="shared" si="40"/>
        <v>0</v>
      </c>
      <c r="AU25" s="19" t="s">
        <v>37</v>
      </c>
      <c r="AV25" s="29">
        <f>IF(AU25="x",'Gemensamma Tjänster'!$A26,0)</f>
        <v>243759</v>
      </c>
      <c r="AW25" s="32" t="e">
        <f t="shared" si="11"/>
        <v>#DIV/0!</v>
      </c>
      <c r="AX25" s="14">
        <f t="shared" si="41"/>
        <v>0</v>
      </c>
      <c r="AY25" s="19" t="s">
        <v>37</v>
      </c>
      <c r="AZ25" s="29">
        <f>IF(AY25="x",'Gemensamma Tjänster'!$A26,0)</f>
        <v>243759</v>
      </c>
      <c r="BA25" s="32" t="e">
        <f t="shared" si="12"/>
        <v>#DIV/0!</v>
      </c>
      <c r="BB25" s="14">
        <f t="shared" si="42"/>
        <v>0</v>
      </c>
      <c r="BC25" s="19" t="s">
        <v>37</v>
      </c>
      <c r="BD25" s="29">
        <f>IF(BC25="x",'Gemensamma Tjänster'!$A26,0)</f>
        <v>243759</v>
      </c>
      <c r="BE25" s="32" t="e">
        <f t="shared" si="13"/>
        <v>#DIV/0!</v>
      </c>
      <c r="BF25" s="14">
        <f t="shared" si="43"/>
        <v>0</v>
      </c>
      <c r="BG25" s="19" t="s">
        <v>37</v>
      </c>
      <c r="BH25" s="29">
        <f>IF(BG25="x",'Gemensamma Tjänster'!$A26,0)</f>
        <v>243759</v>
      </c>
      <c r="BI25" s="32" t="e">
        <f t="shared" si="14"/>
        <v>#DIV/0!</v>
      </c>
      <c r="BJ25" s="14">
        <f t="shared" si="44"/>
        <v>0</v>
      </c>
      <c r="BK25" s="19" t="s">
        <v>37</v>
      </c>
      <c r="BL25" s="29">
        <f>IF(BK25="x",'Gemensamma Tjänster'!$A26,0)</f>
        <v>243759</v>
      </c>
      <c r="BM25" s="32" t="e">
        <f t="shared" si="15"/>
        <v>#DIV/0!</v>
      </c>
      <c r="BN25" s="14">
        <f t="shared" si="45"/>
        <v>0</v>
      </c>
      <c r="BO25" s="19" t="s">
        <v>37</v>
      </c>
      <c r="BP25" s="29">
        <f>IF(BO25="x",'Gemensamma Tjänster'!$A26,0)</f>
        <v>243759</v>
      </c>
      <c r="BQ25" s="32" t="e">
        <f t="shared" si="16"/>
        <v>#DIV/0!</v>
      </c>
      <c r="BR25" s="14">
        <f t="shared" si="46"/>
        <v>0</v>
      </c>
      <c r="BS25" s="19" t="s">
        <v>37</v>
      </c>
      <c r="BT25" s="29">
        <f>IF(BS25="x",'Gemensamma Tjänster'!$A26,0)</f>
        <v>243759</v>
      </c>
      <c r="BU25" s="32" t="e">
        <f t="shared" si="17"/>
        <v>#DIV/0!</v>
      </c>
      <c r="BV25" s="14">
        <f t="shared" si="47"/>
        <v>0</v>
      </c>
      <c r="BW25" s="19" t="s">
        <v>37</v>
      </c>
      <c r="BX25" s="29">
        <f>IF(BW25="x",'Gemensamma Tjänster'!$A26,0)</f>
        <v>243759</v>
      </c>
      <c r="BY25" s="32" t="e">
        <f t="shared" si="18"/>
        <v>#DIV/0!</v>
      </c>
      <c r="BZ25" s="14">
        <f t="shared" si="48"/>
        <v>0</v>
      </c>
      <c r="CA25" s="19" t="s">
        <v>37</v>
      </c>
      <c r="CB25" s="29">
        <f>IF(CA25="x",'Gemensamma Tjänster'!$A26,0)</f>
        <v>243759</v>
      </c>
      <c r="CC25" s="32" t="e">
        <f t="shared" si="19"/>
        <v>#DIV/0!</v>
      </c>
      <c r="CD25" s="14">
        <f t="shared" si="49"/>
        <v>0</v>
      </c>
      <c r="CE25" s="19" t="s">
        <v>37</v>
      </c>
      <c r="CF25" s="29">
        <f>IF(CE25="x",'Gemensamma Tjänster'!$A26,0)</f>
        <v>243759</v>
      </c>
      <c r="CG25" s="32" t="e">
        <f t="shared" si="20"/>
        <v>#DIV/0!</v>
      </c>
      <c r="CH25" s="14">
        <f t="shared" si="50"/>
        <v>0</v>
      </c>
      <c r="CI25" s="19" t="s">
        <v>37</v>
      </c>
      <c r="CJ25" s="29">
        <f>IF(CI25="x",'Gemensamma Tjänster'!$A26,0)</f>
        <v>243759</v>
      </c>
      <c r="CK25" s="32" t="e">
        <f t="shared" si="21"/>
        <v>#DIV/0!</v>
      </c>
      <c r="CL25" s="14">
        <f t="shared" si="51"/>
        <v>0</v>
      </c>
      <c r="CM25" s="19" t="s">
        <v>37</v>
      </c>
      <c r="CN25" s="29">
        <f>IF(CM25="x",'Gemensamma Tjänster'!$A26,0)</f>
        <v>243759</v>
      </c>
      <c r="CO25" s="32" t="e">
        <f t="shared" si="22"/>
        <v>#DIV/0!</v>
      </c>
      <c r="CP25" s="14">
        <f t="shared" si="52"/>
        <v>0</v>
      </c>
      <c r="CQ25" s="19" t="s">
        <v>37</v>
      </c>
      <c r="CR25" s="29">
        <f>IF(CQ25="x",'Gemensamma Tjänster'!$A26,0)</f>
        <v>243759</v>
      </c>
      <c r="CS25" s="32" t="e">
        <f t="shared" si="23"/>
        <v>#DIV/0!</v>
      </c>
      <c r="CT25" s="14">
        <f t="shared" si="53"/>
        <v>0</v>
      </c>
      <c r="CU25" s="19" t="s">
        <v>37</v>
      </c>
      <c r="CV25" s="29">
        <f>IF(CU25="x",'Gemensamma Tjänster'!$A26,0)</f>
        <v>243759</v>
      </c>
      <c r="CW25" s="32" t="e">
        <f t="shared" si="24"/>
        <v>#DIV/0!</v>
      </c>
      <c r="CX25" s="14">
        <f t="shared" si="54"/>
        <v>0</v>
      </c>
      <c r="CY25" s="19" t="s">
        <v>37</v>
      </c>
      <c r="CZ25" s="29">
        <f>IF(CY25="x",'Gemensamma Tjänster'!$A26,0)</f>
        <v>243759</v>
      </c>
      <c r="DA25" s="32" t="e">
        <f t="shared" si="25"/>
        <v>#DIV/0!</v>
      </c>
      <c r="DB25" s="14">
        <f t="shared" si="55"/>
        <v>0</v>
      </c>
      <c r="DC25" s="19" t="s">
        <v>37</v>
      </c>
      <c r="DD25" s="29">
        <f>IF(DC25="x",'Gemensamma Tjänster'!$A26,0)</f>
        <v>243759</v>
      </c>
      <c r="DE25" s="32" t="e">
        <f t="shared" si="26"/>
        <v>#DIV/0!</v>
      </c>
      <c r="DF25" s="14">
        <f t="shared" si="56"/>
        <v>0</v>
      </c>
      <c r="DG25" s="19" t="s">
        <v>37</v>
      </c>
      <c r="DH25" s="29">
        <f>IF(DG25="x",'Gemensamma Tjänster'!$A26,0)</f>
        <v>243759</v>
      </c>
      <c r="DI25" s="32" t="e">
        <f t="shared" si="27"/>
        <v>#DIV/0!</v>
      </c>
      <c r="DJ25" s="14">
        <f t="shared" si="57"/>
        <v>0</v>
      </c>
      <c r="DK25" s="19" t="s">
        <v>37</v>
      </c>
      <c r="DL25" s="29">
        <f>IF(DK25="x",'Gemensamma Tjänster'!$A26,0)</f>
        <v>243759</v>
      </c>
      <c r="DM25" s="32" t="e">
        <f t="shared" si="28"/>
        <v>#DIV/0!</v>
      </c>
      <c r="DN25" s="14">
        <f t="shared" si="58"/>
        <v>0</v>
      </c>
    </row>
    <row r="26" spans="1:118" x14ac:dyDescent="0.25">
      <c r="A26" s="20" t="s">
        <v>28</v>
      </c>
      <c r="B26" s="25">
        <f t="shared" si="29"/>
        <v>372399.7089963</v>
      </c>
      <c r="C26" s="42"/>
      <c r="D26" s="30">
        <f>IF(C26="x",'Gemensamma Tjänster'!$A27,0)</f>
        <v>0</v>
      </c>
      <c r="E26" s="33">
        <f t="shared" si="0"/>
        <v>0</v>
      </c>
      <c r="F26" s="15">
        <f t="shared" si="30"/>
        <v>0</v>
      </c>
      <c r="G26" s="20" t="s">
        <v>37</v>
      </c>
      <c r="H26" s="30">
        <f>IF(G26="x",'Gemensamma Tjänster'!$A27,0)</f>
        <v>132423</v>
      </c>
      <c r="I26" s="33">
        <f t="shared" si="1"/>
        <v>1.701493250716456E-2</v>
      </c>
      <c r="J26" s="15">
        <f t="shared" si="31"/>
        <v>372399.7089963</v>
      </c>
      <c r="K26" s="42"/>
      <c r="L26" s="30">
        <f>IF(K26="x",'Gemensamma Tjänster'!$A27,0)</f>
        <v>0</v>
      </c>
      <c r="M26" s="33">
        <f t="shared" si="2"/>
        <v>0</v>
      </c>
      <c r="N26" s="15">
        <f t="shared" si="32"/>
        <v>0</v>
      </c>
      <c r="O26" s="42" t="s">
        <v>37</v>
      </c>
      <c r="P26" s="30">
        <f>IF(O26="x",'Gemensamma Tjänster'!$A27,0)</f>
        <v>132423</v>
      </c>
      <c r="Q26" s="33">
        <f t="shared" si="3"/>
        <v>1.2608161185814398E-2</v>
      </c>
      <c r="R26" s="15">
        <f t="shared" si="33"/>
        <v>0</v>
      </c>
      <c r="S26" s="20"/>
      <c r="T26" s="30">
        <f>IF(S26="x",'Gemensamma Tjänster'!$A27,0)</f>
        <v>0</v>
      </c>
      <c r="U26" s="33">
        <f t="shared" si="4"/>
        <v>0</v>
      </c>
      <c r="V26" s="15">
        <f t="shared" si="34"/>
        <v>0</v>
      </c>
      <c r="W26" s="20" t="s">
        <v>37</v>
      </c>
      <c r="X26" s="30">
        <f>IF(W26="x",'Gemensamma Tjänster'!$A27,0)</f>
        <v>132423</v>
      </c>
      <c r="Y26" s="33">
        <f t="shared" si="5"/>
        <v>1.2608161185814398E-2</v>
      </c>
      <c r="Z26" s="15">
        <f t="shared" si="35"/>
        <v>0</v>
      </c>
      <c r="AA26" s="20"/>
      <c r="AB26" s="30">
        <f>IF(AA26="x",'Gemensamma Tjänster'!$A27,0)</f>
        <v>0</v>
      </c>
      <c r="AC26" s="33">
        <f t="shared" si="6"/>
        <v>0</v>
      </c>
      <c r="AD26" s="15">
        <f t="shared" si="36"/>
        <v>0</v>
      </c>
      <c r="AE26" s="20"/>
      <c r="AF26" s="30">
        <f>IF(AE26="x",'Gemensamma Tjänster'!$A27,0)</f>
        <v>0</v>
      </c>
      <c r="AG26" s="33">
        <f t="shared" si="7"/>
        <v>0</v>
      </c>
      <c r="AH26" s="15">
        <f t="shared" si="37"/>
        <v>0</v>
      </c>
      <c r="AI26" s="20"/>
      <c r="AJ26" s="30">
        <f>IF(AI26="x",'Gemensamma Tjänster'!$A27,0)</f>
        <v>0</v>
      </c>
      <c r="AK26" s="33">
        <f t="shared" si="8"/>
        <v>0</v>
      </c>
      <c r="AL26" s="15">
        <f t="shared" si="38"/>
        <v>0</v>
      </c>
      <c r="AM26" s="20"/>
      <c r="AN26" s="30">
        <f>IF(AM26="x",'Gemensamma Tjänster'!$A27,0)</f>
        <v>0</v>
      </c>
      <c r="AO26" s="33">
        <f t="shared" si="9"/>
        <v>0</v>
      </c>
      <c r="AP26" s="15">
        <f t="shared" si="39"/>
        <v>0</v>
      </c>
      <c r="AQ26" s="20" t="s">
        <v>37</v>
      </c>
      <c r="AR26" s="30">
        <f>IF(AQ26="x",'Gemensamma Tjänster'!$A27,0)</f>
        <v>132423</v>
      </c>
      <c r="AS26" s="33">
        <f t="shared" si="10"/>
        <v>1.2608161185814398E-2</v>
      </c>
      <c r="AT26" s="15">
        <f t="shared" si="40"/>
        <v>0</v>
      </c>
      <c r="AU26" s="20" t="s">
        <v>37</v>
      </c>
      <c r="AV26" s="30">
        <f>IF(AU26="x",'Gemensamma Tjänster'!$A27,0)</f>
        <v>132423</v>
      </c>
      <c r="AW26" s="33" t="e">
        <f t="shared" si="11"/>
        <v>#DIV/0!</v>
      </c>
      <c r="AX26" s="15">
        <f t="shared" si="41"/>
        <v>0</v>
      </c>
      <c r="AY26" s="20" t="s">
        <v>37</v>
      </c>
      <c r="AZ26" s="30">
        <f>IF(AY26="x",'Gemensamma Tjänster'!$A27,0)</f>
        <v>132423</v>
      </c>
      <c r="BA26" s="33" t="e">
        <f t="shared" si="12"/>
        <v>#DIV/0!</v>
      </c>
      <c r="BB26" s="15">
        <f t="shared" si="42"/>
        <v>0</v>
      </c>
      <c r="BC26" s="20" t="s">
        <v>37</v>
      </c>
      <c r="BD26" s="30">
        <f>IF(BC26="x",'Gemensamma Tjänster'!$A27,0)</f>
        <v>132423</v>
      </c>
      <c r="BE26" s="33" t="e">
        <f t="shared" si="13"/>
        <v>#DIV/0!</v>
      </c>
      <c r="BF26" s="15">
        <f t="shared" si="43"/>
        <v>0</v>
      </c>
      <c r="BG26" s="20" t="s">
        <v>37</v>
      </c>
      <c r="BH26" s="30">
        <f>IF(BG26="x",'Gemensamma Tjänster'!$A27,0)</f>
        <v>132423</v>
      </c>
      <c r="BI26" s="33" t="e">
        <f t="shared" si="14"/>
        <v>#DIV/0!</v>
      </c>
      <c r="BJ26" s="15">
        <f t="shared" si="44"/>
        <v>0</v>
      </c>
      <c r="BK26" s="20" t="s">
        <v>37</v>
      </c>
      <c r="BL26" s="30">
        <f>IF(BK26="x",'Gemensamma Tjänster'!$A27,0)</f>
        <v>132423</v>
      </c>
      <c r="BM26" s="33" t="e">
        <f t="shared" si="15"/>
        <v>#DIV/0!</v>
      </c>
      <c r="BN26" s="15">
        <f t="shared" si="45"/>
        <v>0</v>
      </c>
      <c r="BO26" s="20" t="s">
        <v>37</v>
      </c>
      <c r="BP26" s="30">
        <f>IF(BO26="x",'Gemensamma Tjänster'!$A27,0)</f>
        <v>132423</v>
      </c>
      <c r="BQ26" s="33" t="e">
        <f t="shared" si="16"/>
        <v>#DIV/0!</v>
      </c>
      <c r="BR26" s="15">
        <f t="shared" si="46"/>
        <v>0</v>
      </c>
      <c r="BS26" s="20" t="s">
        <v>37</v>
      </c>
      <c r="BT26" s="30">
        <f>IF(BS26="x",'Gemensamma Tjänster'!$A27,0)</f>
        <v>132423</v>
      </c>
      <c r="BU26" s="33" t="e">
        <f t="shared" si="17"/>
        <v>#DIV/0!</v>
      </c>
      <c r="BV26" s="15">
        <f t="shared" si="47"/>
        <v>0</v>
      </c>
      <c r="BW26" s="20" t="s">
        <v>37</v>
      </c>
      <c r="BX26" s="30">
        <f>IF(BW26="x",'Gemensamma Tjänster'!$A27,0)</f>
        <v>132423</v>
      </c>
      <c r="BY26" s="33" t="e">
        <f t="shared" si="18"/>
        <v>#DIV/0!</v>
      </c>
      <c r="BZ26" s="15">
        <f t="shared" si="48"/>
        <v>0</v>
      </c>
      <c r="CA26" s="20" t="s">
        <v>37</v>
      </c>
      <c r="CB26" s="30">
        <f>IF(CA26="x",'Gemensamma Tjänster'!$A27,0)</f>
        <v>132423</v>
      </c>
      <c r="CC26" s="33" t="e">
        <f t="shared" si="19"/>
        <v>#DIV/0!</v>
      </c>
      <c r="CD26" s="15">
        <f t="shared" si="49"/>
        <v>0</v>
      </c>
      <c r="CE26" s="20" t="s">
        <v>37</v>
      </c>
      <c r="CF26" s="30">
        <f>IF(CE26="x",'Gemensamma Tjänster'!$A27,0)</f>
        <v>132423</v>
      </c>
      <c r="CG26" s="33" t="e">
        <f t="shared" si="20"/>
        <v>#DIV/0!</v>
      </c>
      <c r="CH26" s="15">
        <f t="shared" si="50"/>
        <v>0</v>
      </c>
      <c r="CI26" s="20" t="s">
        <v>37</v>
      </c>
      <c r="CJ26" s="30">
        <f>IF(CI26="x",'Gemensamma Tjänster'!$A27,0)</f>
        <v>132423</v>
      </c>
      <c r="CK26" s="33" t="e">
        <f t="shared" si="21"/>
        <v>#DIV/0!</v>
      </c>
      <c r="CL26" s="15">
        <f t="shared" si="51"/>
        <v>0</v>
      </c>
      <c r="CM26" s="20" t="s">
        <v>37</v>
      </c>
      <c r="CN26" s="30">
        <f>IF(CM26="x",'Gemensamma Tjänster'!$A27,0)</f>
        <v>132423</v>
      </c>
      <c r="CO26" s="33" t="e">
        <f t="shared" si="22"/>
        <v>#DIV/0!</v>
      </c>
      <c r="CP26" s="15">
        <f t="shared" si="52"/>
        <v>0</v>
      </c>
      <c r="CQ26" s="20" t="s">
        <v>37</v>
      </c>
      <c r="CR26" s="30">
        <f>IF(CQ26="x",'Gemensamma Tjänster'!$A27,0)</f>
        <v>132423</v>
      </c>
      <c r="CS26" s="33" t="e">
        <f t="shared" si="23"/>
        <v>#DIV/0!</v>
      </c>
      <c r="CT26" s="15">
        <f t="shared" si="53"/>
        <v>0</v>
      </c>
      <c r="CU26" s="20" t="s">
        <v>37</v>
      </c>
      <c r="CV26" s="30">
        <f>IF(CU26="x",'Gemensamma Tjänster'!$A27,0)</f>
        <v>132423</v>
      </c>
      <c r="CW26" s="33" t="e">
        <f t="shared" si="24"/>
        <v>#DIV/0!</v>
      </c>
      <c r="CX26" s="15">
        <f t="shared" si="54"/>
        <v>0</v>
      </c>
      <c r="CY26" s="20" t="s">
        <v>37</v>
      </c>
      <c r="CZ26" s="30">
        <f>IF(CY26="x",'Gemensamma Tjänster'!$A27,0)</f>
        <v>132423</v>
      </c>
      <c r="DA26" s="33" t="e">
        <f t="shared" si="25"/>
        <v>#DIV/0!</v>
      </c>
      <c r="DB26" s="15">
        <f t="shared" si="55"/>
        <v>0</v>
      </c>
      <c r="DC26" s="20" t="s">
        <v>37</v>
      </c>
      <c r="DD26" s="30">
        <f>IF(DC26="x",'Gemensamma Tjänster'!$A27,0)</f>
        <v>132423</v>
      </c>
      <c r="DE26" s="33" t="e">
        <f t="shared" si="26"/>
        <v>#DIV/0!</v>
      </c>
      <c r="DF26" s="15">
        <f t="shared" si="56"/>
        <v>0</v>
      </c>
      <c r="DG26" s="20" t="s">
        <v>37</v>
      </c>
      <c r="DH26" s="30">
        <f>IF(DG26="x",'Gemensamma Tjänster'!$A27,0)</f>
        <v>132423</v>
      </c>
      <c r="DI26" s="33" t="e">
        <f t="shared" si="27"/>
        <v>#DIV/0!</v>
      </c>
      <c r="DJ26" s="15">
        <f t="shared" si="57"/>
        <v>0</v>
      </c>
      <c r="DK26" s="20" t="s">
        <v>37</v>
      </c>
      <c r="DL26" s="30">
        <f>IF(DK26="x",'Gemensamma Tjänster'!$A27,0)</f>
        <v>132423</v>
      </c>
      <c r="DM26" s="33" t="e">
        <f t="shared" si="28"/>
        <v>#DIV/0!</v>
      </c>
      <c r="DN26" s="15">
        <f t="shared" si="58"/>
        <v>0</v>
      </c>
    </row>
    <row r="27" spans="1:118" x14ac:dyDescent="0.25">
      <c r="A27" s="19" t="s">
        <v>129</v>
      </c>
      <c r="B27" s="24">
        <f t="shared" si="29"/>
        <v>997595.35564620583</v>
      </c>
      <c r="C27" s="41" t="s">
        <v>37</v>
      </c>
      <c r="D27" s="29">
        <f>IF(C27="x",'Gemensamma Tjänster'!$A28,0)</f>
        <v>275468</v>
      </c>
      <c r="E27" s="32">
        <f t="shared" si="0"/>
        <v>3.4971701369691542E-2</v>
      </c>
      <c r="F27" s="14">
        <f t="shared" si="30"/>
        <v>222924.76943540585</v>
      </c>
      <c r="G27" s="19" t="s">
        <v>37</v>
      </c>
      <c r="H27" s="29">
        <f>IF(G27="x",'Gemensamma Tjänster'!$A28,0)</f>
        <v>275468</v>
      </c>
      <c r="I27" s="32">
        <f t="shared" si="1"/>
        <v>3.5394677872300183E-2</v>
      </c>
      <c r="J27" s="14">
        <f t="shared" si="31"/>
        <v>774670.58621079999</v>
      </c>
      <c r="K27" s="41"/>
      <c r="L27" s="29">
        <f>IF(K27="x",'Gemensamma Tjänster'!$A28,0)</f>
        <v>0</v>
      </c>
      <c r="M27" s="32">
        <f t="shared" si="2"/>
        <v>0</v>
      </c>
      <c r="N27" s="14">
        <f t="shared" si="32"/>
        <v>0</v>
      </c>
      <c r="O27" s="41" t="s">
        <v>37</v>
      </c>
      <c r="P27" s="29">
        <f>IF(O27="x",'Gemensamma Tjänster'!$A28,0)</f>
        <v>275468</v>
      </c>
      <c r="Q27" s="32">
        <f t="shared" si="3"/>
        <v>2.6227656415682477E-2</v>
      </c>
      <c r="R27" s="14">
        <f t="shared" si="33"/>
        <v>0</v>
      </c>
      <c r="S27" s="19" t="s">
        <v>37</v>
      </c>
      <c r="T27" s="29">
        <f>IF(S27="x",'Gemensamma Tjänster'!$A28,0)</f>
        <v>275468</v>
      </c>
      <c r="U27" s="32">
        <f t="shared" si="4"/>
        <v>3.4971701369691542E-2</v>
      </c>
      <c r="V27" s="14">
        <f t="shared" si="34"/>
        <v>0</v>
      </c>
      <c r="W27" s="19" t="s">
        <v>37</v>
      </c>
      <c r="X27" s="29">
        <f>IF(W27="x",'Gemensamma Tjänster'!$A28,0)</f>
        <v>275468</v>
      </c>
      <c r="Y27" s="32">
        <f t="shared" si="5"/>
        <v>2.6227656415682477E-2</v>
      </c>
      <c r="Z27" s="14">
        <f t="shared" si="35"/>
        <v>0</v>
      </c>
      <c r="AA27" s="19"/>
      <c r="AB27" s="29">
        <f>IF(AA27="x",'Gemensamma Tjänster'!$A28,0)</f>
        <v>0</v>
      </c>
      <c r="AC27" s="32">
        <f t="shared" si="6"/>
        <v>0</v>
      </c>
      <c r="AD27" s="14">
        <f t="shared" si="36"/>
        <v>0</v>
      </c>
      <c r="AE27" s="19"/>
      <c r="AF27" s="29">
        <f>IF(AE27="x",'Gemensamma Tjänster'!$A28,0)</f>
        <v>0</v>
      </c>
      <c r="AG27" s="32">
        <f t="shared" si="7"/>
        <v>0</v>
      </c>
      <c r="AH27" s="14">
        <f t="shared" si="37"/>
        <v>0</v>
      </c>
      <c r="AI27" s="19"/>
      <c r="AJ27" s="29">
        <f>IF(AI27="x",'Gemensamma Tjänster'!$A28,0)</f>
        <v>0</v>
      </c>
      <c r="AK27" s="32">
        <f t="shared" si="8"/>
        <v>0</v>
      </c>
      <c r="AL27" s="14">
        <f t="shared" si="38"/>
        <v>0</v>
      </c>
      <c r="AM27" s="19"/>
      <c r="AN27" s="29">
        <f>IF(AM27="x",'Gemensamma Tjänster'!$A28,0)</f>
        <v>0</v>
      </c>
      <c r="AO27" s="32">
        <f t="shared" si="9"/>
        <v>0</v>
      </c>
      <c r="AP27" s="14">
        <f t="shared" si="39"/>
        <v>0</v>
      </c>
      <c r="AQ27" s="19" t="s">
        <v>37</v>
      </c>
      <c r="AR27" s="29">
        <f>IF(AQ27="x",'Gemensamma Tjänster'!$A28,0)</f>
        <v>275468</v>
      </c>
      <c r="AS27" s="32">
        <f t="shared" si="10"/>
        <v>2.6227656415682477E-2</v>
      </c>
      <c r="AT27" s="14">
        <f t="shared" si="40"/>
        <v>0</v>
      </c>
      <c r="AU27" s="19" t="s">
        <v>37</v>
      </c>
      <c r="AV27" s="29">
        <f>IF(AU27="x",'Gemensamma Tjänster'!$A28,0)</f>
        <v>275468</v>
      </c>
      <c r="AW27" s="32" t="e">
        <f t="shared" si="11"/>
        <v>#DIV/0!</v>
      </c>
      <c r="AX27" s="14">
        <f t="shared" si="41"/>
        <v>0</v>
      </c>
      <c r="AY27" s="19" t="s">
        <v>37</v>
      </c>
      <c r="AZ27" s="29">
        <f>IF(AY27="x",'Gemensamma Tjänster'!$A28,0)</f>
        <v>275468</v>
      </c>
      <c r="BA27" s="32" t="e">
        <f t="shared" si="12"/>
        <v>#DIV/0!</v>
      </c>
      <c r="BB27" s="14">
        <f t="shared" si="42"/>
        <v>0</v>
      </c>
      <c r="BC27" s="19" t="s">
        <v>37</v>
      </c>
      <c r="BD27" s="29">
        <f>IF(BC27="x",'Gemensamma Tjänster'!$A28,0)</f>
        <v>275468</v>
      </c>
      <c r="BE27" s="32" t="e">
        <f t="shared" si="13"/>
        <v>#DIV/0!</v>
      </c>
      <c r="BF27" s="14">
        <f t="shared" si="43"/>
        <v>0</v>
      </c>
      <c r="BG27" s="19" t="s">
        <v>37</v>
      </c>
      <c r="BH27" s="29">
        <f>IF(BG27="x",'Gemensamma Tjänster'!$A28,0)</f>
        <v>275468</v>
      </c>
      <c r="BI27" s="32" t="e">
        <f t="shared" si="14"/>
        <v>#DIV/0!</v>
      </c>
      <c r="BJ27" s="14">
        <f t="shared" si="44"/>
        <v>0</v>
      </c>
      <c r="BK27" s="19" t="s">
        <v>37</v>
      </c>
      <c r="BL27" s="29">
        <f>IF(BK27="x",'Gemensamma Tjänster'!$A28,0)</f>
        <v>275468</v>
      </c>
      <c r="BM27" s="32" t="e">
        <f t="shared" si="15"/>
        <v>#DIV/0!</v>
      </c>
      <c r="BN27" s="14">
        <f t="shared" si="45"/>
        <v>0</v>
      </c>
      <c r="BO27" s="19" t="s">
        <v>37</v>
      </c>
      <c r="BP27" s="29">
        <f>IF(BO27="x",'Gemensamma Tjänster'!$A28,0)</f>
        <v>275468</v>
      </c>
      <c r="BQ27" s="32" t="e">
        <f t="shared" si="16"/>
        <v>#DIV/0!</v>
      </c>
      <c r="BR27" s="14">
        <f t="shared" si="46"/>
        <v>0</v>
      </c>
      <c r="BS27" s="19" t="s">
        <v>37</v>
      </c>
      <c r="BT27" s="29">
        <f>IF(BS27="x",'Gemensamma Tjänster'!$A28,0)</f>
        <v>275468</v>
      </c>
      <c r="BU27" s="32" t="e">
        <f t="shared" si="17"/>
        <v>#DIV/0!</v>
      </c>
      <c r="BV27" s="14">
        <f t="shared" si="47"/>
        <v>0</v>
      </c>
      <c r="BW27" s="19" t="s">
        <v>37</v>
      </c>
      <c r="BX27" s="29">
        <f>IF(BW27="x",'Gemensamma Tjänster'!$A28,0)</f>
        <v>275468</v>
      </c>
      <c r="BY27" s="32" t="e">
        <f t="shared" si="18"/>
        <v>#DIV/0!</v>
      </c>
      <c r="BZ27" s="14">
        <f t="shared" si="48"/>
        <v>0</v>
      </c>
      <c r="CA27" s="19" t="s">
        <v>37</v>
      </c>
      <c r="CB27" s="29">
        <f>IF(CA27="x",'Gemensamma Tjänster'!$A28,0)</f>
        <v>275468</v>
      </c>
      <c r="CC27" s="32" t="e">
        <f t="shared" si="19"/>
        <v>#DIV/0!</v>
      </c>
      <c r="CD27" s="14">
        <f t="shared" si="49"/>
        <v>0</v>
      </c>
      <c r="CE27" s="19" t="s">
        <v>37</v>
      </c>
      <c r="CF27" s="29">
        <f>IF(CE27="x",'Gemensamma Tjänster'!$A28,0)</f>
        <v>275468</v>
      </c>
      <c r="CG27" s="32" t="e">
        <f t="shared" si="20"/>
        <v>#DIV/0!</v>
      </c>
      <c r="CH27" s="14">
        <f t="shared" si="50"/>
        <v>0</v>
      </c>
      <c r="CI27" s="19" t="s">
        <v>37</v>
      </c>
      <c r="CJ27" s="29">
        <f>IF(CI27="x",'Gemensamma Tjänster'!$A28,0)</f>
        <v>275468</v>
      </c>
      <c r="CK27" s="32" t="e">
        <f t="shared" si="21"/>
        <v>#DIV/0!</v>
      </c>
      <c r="CL27" s="14">
        <f t="shared" si="51"/>
        <v>0</v>
      </c>
      <c r="CM27" s="19" t="s">
        <v>37</v>
      </c>
      <c r="CN27" s="29">
        <f>IF(CM27="x",'Gemensamma Tjänster'!$A28,0)</f>
        <v>275468</v>
      </c>
      <c r="CO27" s="32" t="e">
        <f t="shared" si="22"/>
        <v>#DIV/0!</v>
      </c>
      <c r="CP27" s="14">
        <f t="shared" si="52"/>
        <v>0</v>
      </c>
      <c r="CQ27" s="19" t="s">
        <v>37</v>
      </c>
      <c r="CR27" s="29">
        <f>IF(CQ27="x",'Gemensamma Tjänster'!$A28,0)</f>
        <v>275468</v>
      </c>
      <c r="CS27" s="32" t="e">
        <f t="shared" si="23"/>
        <v>#DIV/0!</v>
      </c>
      <c r="CT27" s="14">
        <f t="shared" si="53"/>
        <v>0</v>
      </c>
      <c r="CU27" s="19" t="s">
        <v>37</v>
      </c>
      <c r="CV27" s="29">
        <f>IF(CU27="x",'Gemensamma Tjänster'!$A28,0)</f>
        <v>275468</v>
      </c>
      <c r="CW27" s="32" t="e">
        <f t="shared" si="24"/>
        <v>#DIV/0!</v>
      </c>
      <c r="CX27" s="14">
        <f t="shared" si="54"/>
        <v>0</v>
      </c>
      <c r="CY27" s="19" t="s">
        <v>37</v>
      </c>
      <c r="CZ27" s="29">
        <f>IF(CY27="x",'Gemensamma Tjänster'!$A28,0)</f>
        <v>275468</v>
      </c>
      <c r="DA27" s="32" t="e">
        <f t="shared" si="25"/>
        <v>#DIV/0!</v>
      </c>
      <c r="DB27" s="14">
        <f t="shared" si="55"/>
        <v>0</v>
      </c>
      <c r="DC27" s="19" t="s">
        <v>37</v>
      </c>
      <c r="DD27" s="29">
        <f>IF(DC27="x",'Gemensamma Tjänster'!$A28,0)</f>
        <v>275468</v>
      </c>
      <c r="DE27" s="32" t="e">
        <f t="shared" si="26"/>
        <v>#DIV/0!</v>
      </c>
      <c r="DF27" s="14">
        <f t="shared" si="56"/>
        <v>0</v>
      </c>
      <c r="DG27" s="19" t="s">
        <v>37</v>
      </c>
      <c r="DH27" s="29">
        <f>IF(DG27="x",'Gemensamma Tjänster'!$A28,0)</f>
        <v>275468</v>
      </c>
      <c r="DI27" s="32" t="e">
        <f t="shared" si="27"/>
        <v>#DIV/0!</v>
      </c>
      <c r="DJ27" s="14">
        <f t="shared" si="57"/>
        <v>0</v>
      </c>
      <c r="DK27" s="19" t="s">
        <v>37</v>
      </c>
      <c r="DL27" s="29">
        <f>IF(DK27="x",'Gemensamma Tjänster'!$A28,0)</f>
        <v>275468</v>
      </c>
      <c r="DM27" s="32" t="e">
        <f t="shared" si="28"/>
        <v>#DIV/0!</v>
      </c>
      <c r="DN27" s="14">
        <f t="shared" si="58"/>
        <v>0</v>
      </c>
    </row>
    <row r="28" spans="1:118" ht="15.75" thickBot="1" x14ac:dyDescent="0.3">
      <c r="A28" s="21" t="s">
        <v>31</v>
      </c>
      <c r="B28" s="26">
        <f t="shared" si="29"/>
        <v>903499.05362290237</v>
      </c>
      <c r="C28" s="43" t="s">
        <v>37</v>
      </c>
      <c r="D28" s="31">
        <f>IF(C28="x",'Gemensamma Tjänster'!$A29,0)</f>
        <v>249485</v>
      </c>
      <c r="E28" s="34">
        <f t="shared" si="0"/>
        <v>3.1673061539697872E-2</v>
      </c>
      <c r="F28" s="16">
        <f t="shared" si="30"/>
        <v>201897.81064440234</v>
      </c>
      <c r="G28" s="21" t="s">
        <v>37</v>
      </c>
      <c r="H28" s="31">
        <f>IF(G28="x",'Gemensamma Tjänster'!$A29,0)</f>
        <v>249485</v>
      </c>
      <c r="I28" s="34">
        <f t="shared" si="1"/>
        <v>3.2056141580767319E-2</v>
      </c>
      <c r="J28" s="16">
        <f t="shared" si="31"/>
        <v>701601.24297849997</v>
      </c>
      <c r="K28" s="43"/>
      <c r="L28" s="31">
        <f>IF(K28="x",'Gemensamma Tjänster'!$A29,0)</f>
        <v>0</v>
      </c>
      <c r="M28" s="34">
        <f t="shared" si="2"/>
        <v>0</v>
      </c>
      <c r="N28" s="16">
        <f t="shared" si="32"/>
        <v>0</v>
      </c>
      <c r="O28" s="43" t="s">
        <v>37</v>
      </c>
      <c r="P28" s="31">
        <f>IF(O28="x",'Gemensamma Tjänster'!$A29,0)</f>
        <v>249485</v>
      </c>
      <c r="Q28" s="34">
        <f t="shared" si="3"/>
        <v>2.3753782148440265E-2</v>
      </c>
      <c r="R28" s="16">
        <f t="shared" si="33"/>
        <v>0</v>
      </c>
      <c r="S28" s="21" t="s">
        <v>37</v>
      </c>
      <c r="T28" s="31">
        <f>IF(S28="x",'Gemensamma Tjänster'!$A29,0)</f>
        <v>249485</v>
      </c>
      <c r="U28" s="34">
        <f t="shared" si="4"/>
        <v>3.1673061539697872E-2</v>
      </c>
      <c r="V28" s="16">
        <f t="shared" si="34"/>
        <v>0</v>
      </c>
      <c r="W28" s="21" t="s">
        <v>37</v>
      </c>
      <c r="X28" s="31">
        <f>IF(W28="x",'Gemensamma Tjänster'!$A29,0)</f>
        <v>249485</v>
      </c>
      <c r="Y28" s="34">
        <f t="shared" si="5"/>
        <v>2.3753782148440265E-2</v>
      </c>
      <c r="Z28" s="16">
        <f t="shared" si="35"/>
        <v>0</v>
      </c>
      <c r="AA28" s="21"/>
      <c r="AB28" s="31">
        <f>IF(AA28="x",'Gemensamma Tjänster'!$A29,0)</f>
        <v>0</v>
      </c>
      <c r="AC28" s="34">
        <f t="shared" si="6"/>
        <v>0</v>
      </c>
      <c r="AD28" s="16">
        <f t="shared" si="36"/>
        <v>0</v>
      </c>
      <c r="AE28" s="21"/>
      <c r="AF28" s="31">
        <f>IF(AE28="x",'Gemensamma Tjänster'!$A29,0)</f>
        <v>0</v>
      </c>
      <c r="AG28" s="34">
        <f t="shared" si="7"/>
        <v>0</v>
      </c>
      <c r="AH28" s="16">
        <f t="shared" si="37"/>
        <v>0</v>
      </c>
      <c r="AI28" s="21"/>
      <c r="AJ28" s="31">
        <f>IF(AI28="x",'Gemensamma Tjänster'!$A29,0)</f>
        <v>0</v>
      </c>
      <c r="AK28" s="34">
        <f t="shared" si="8"/>
        <v>0</v>
      </c>
      <c r="AL28" s="16">
        <f t="shared" si="38"/>
        <v>0</v>
      </c>
      <c r="AM28" s="21"/>
      <c r="AN28" s="31">
        <f>IF(AM28="x",'Gemensamma Tjänster'!$A29,0)</f>
        <v>0</v>
      </c>
      <c r="AO28" s="34">
        <f t="shared" si="9"/>
        <v>0</v>
      </c>
      <c r="AP28" s="16">
        <f t="shared" si="39"/>
        <v>0</v>
      </c>
      <c r="AQ28" s="21" t="s">
        <v>37</v>
      </c>
      <c r="AR28" s="31">
        <f>IF(AQ28="x",'Gemensamma Tjänster'!$A29,0)</f>
        <v>249485</v>
      </c>
      <c r="AS28" s="34">
        <f t="shared" si="10"/>
        <v>2.3753782148440265E-2</v>
      </c>
      <c r="AT28" s="16">
        <f t="shared" si="40"/>
        <v>0</v>
      </c>
      <c r="AU28" s="21" t="s">
        <v>37</v>
      </c>
      <c r="AV28" s="31">
        <f>IF(AU28="x",'Gemensamma Tjänster'!$A29,0)</f>
        <v>249485</v>
      </c>
      <c r="AW28" s="34" t="e">
        <f t="shared" si="11"/>
        <v>#DIV/0!</v>
      </c>
      <c r="AX28" s="16">
        <f t="shared" si="41"/>
        <v>0</v>
      </c>
      <c r="AY28" s="21" t="s">
        <v>37</v>
      </c>
      <c r="AZ28" s="31">
        <f>IF(AY28="x",'Gemensamma Tjänster'!$A29,0)</f>
        <v>249485</v>
      </c>
      <c r="BA28" s="34" t="e">
        <f t="shared" si="12"/>
        <v>#DIV/0!</v>
      </c>
      <c r="BB28" s="16">
        <f t="shared" si="42"/>
        <v>0</v>
      </c>
      <c r="BC28" s="21" t="s">
        <v>37</v>
      </c>
      <c r="BD28" s="31">
        <f>IF(BC28="x",'Gemensamma Tjänster'!$A29,0)</f>
        <v>249485</v>
      </c>
      <c r="BE28" s="34" t="e">
        <f t="shared" si="13"/>
        <v>#DIV/0!</v>
      </c>
      <c r="BF28" s="16">
        <f t="shared" si="43"/>
        <v>0</v>
      </c>
      <c r="BG28" s="21" t="s">
        <v>37</v>
      </c>
      <c r="BH28" s="31">
        <f>IF(BG28="x",'Gemensamma Tjänster'!$A29,0)</f>
        <v>249485</v>
      </c>
      <c r="BI28" s="34" t="e">
        <f t="shared" si="14"/>
        <v>#DIV/0!</v>
      </c>
      <c r="BJ28" s="16">
        <f t="shared" si="44"/>
        <v>0</v>
      </c>
      <c r="BK28" s="21" t="s">
        <v>37</v>
      </c>
      <c r="BL28" s="31">
        <f>IF(BK28="x",'Gemensamma Tjänster'!$A29,0)</f>
        <v>249485</v>
      </c>
      <c r="BM28" s="34" t="e">
        <f t="shared" si="15"/>
        <v>#DIV/0!</v>
      </c>
      <c r="BN28" s="16">
        <f t="shared" si="45"/>
        <v>0</v>
      </c>
      <c r="BO28" s="21" t="s">
        <v>37</v>
      </c>
      <c r="BP28" s="31">
        <f>IF(BO28="x",'Gemensamma Tjänster'!$A29,0)</f>
        <v>249485</v>
      </c>
      <c r="BQ28" s="34" t="e">
        <f t="shared" si="16"/>
        <v>#DIV/0!</v>
      </c>
      <c r="BR28" s="16">
        <f t="shared" si="46"/>
        <v>0</v>
      </c>
      <c r="BS28" s="21" t="s">
        <v>37</v>
      </c>
      <c r="BT28" s="31">
        <f>IF(BS28="x",'Gemensamma Tjänster'!$A29,0)</f>
        <v>249485</v>
      </c>
      <c r="BU28" s="34" t="e">
        <f t="shared" si="17"/>
        <v>#DIV/0!</v>
      </c>
      <c r="BV28" s="16">
        <f t="shared" si="47"/>
        <v>0</v>
      </c>
      <c r="BW28" s="21" t="s">
        <v>37</v>
      </c>
      <c r="BX28" s="31">
        <f>IF(BW28="x",'Gemensamma Tjänster'!$A29,0)</f>
        <v>249485</v>
      </c>
      <c r="BY28" s="34" t="e">
        <f t="shared" si="18"/>
        <v>#DIV/0!</v>
      </c>
      <c r="BZ28" s="16">
        <f t="shared" si="48"/>
        <v>0</v>
      </c>
      <c r="CA28" s="21" t="s">
        <v>37</v>
      </c>
      <c r="CB28" s="31">
        <f>IF(CA28="x",'Gemensamma Tjänster'!$A29,0)</f>
        <v>249485</v>
      </c>
      <c r="CC28" s="34" t="e">
        <f t="shared" si="19"/>
        <v>#DIV/0!</v>
      </c>
      <c r="CD28" s="16">
        <f t="shared" si="49"/>
        <v>0</v>
      </c>
      <c r="CE28" s="21" t="s">
        <v>37</v>
      </c>
      <c r="CF28" s="31">
        <f>IF(CE28="x",'Gemensamma Tjänster'!$A29,0)</f>
        <v>249485</v>
      </c>
      <c r="CG28" s="34" t="e">
        <f t="shared" si="20"/>
        <v>#DIV/0!</v>
      </c>
      <c r="CH28" s="16">
        <f t="shared" si="50"/>
        <v>0</v>
      </c>
      <c r="CI28" s="21" t="s">
        <v>37</v>
      </c>
      <c r="CJ28" s="31">
        <f>IF(CI28="x",'Gemensamma Tjänster'!$A29,0)</f>
        <v>249485</v>
      </c>
      <c r="CK28" s="34" t="e">
        <f t="shared" si="21"/>
        <v>#DIV/0!</v>
      </c>
      <c r="CL28" s="16">
        <f t="shared" si="51"/>
        <v>0</v>
      </c>
      <c r="CM28" s="21" t="s">
        <v>37</v>
      </c>
      <c r="CN28" s="31">
        <f>IF(CM28="x",'Gemensamma Tjänster'!$A29,0)</f>
        <v>249485</v>
      </c>
      <c r="CO28" s="34" t="e">
        <f t="shared" si="22"/>
        <v>#DIV/0!</v>
      </c>
      <c r="CP28" s="16">
        <f t="shared" si="52"/>
        <v>0</v>
      </c>
      <c r="CQ28" s="21" t="s">
        <v>37</v>
      </c>
      <c r="CR28" s="31">
        <f>IF(CQ28="x",'Gemensamma Tjänster'!$A29,0)</f>
        <v>249485</v>
      </c>
      <c r="CS28" s="34" t="e">
        <f t="shared" si="23"/>
        <v>#DIV/0!</v>
      </c>
      <c r="CT28" s="16">
        <f t="shared" si="53"/>
        <v>0</v>
      </c>
      <c r="CU28" s="21" t="s">
        <v>37</v>
      </c>
      <c r="CV28" s="31">
        <f>IF(CU28="x",'Gemensamma Tjänster'!$A29,0)</f>
        <v>249485</v>
      </c>
      <c r="CW28" s="34" t="e">
        <f t="shared" si="24"/>
        <v>#DIV/0!</v>
      </c>
      <c r="CX28" s="16">
        <f t="shared" si="54"/>
        <v>0</v>
      </c>
      <c r="CY28" s="21" t="s">
        <v>37</v>
      </c>
      <c r="CZ28" s="31">
        <f>IF(CY28="x",'Gemensamma Tjänster'!$A29,0)</f>
        <v>249485</v>
      </c>
      <c r="DA28" s="34" t="e">
        <f t="shared" si="25"/>
        <v>#DIV/0!</v>
      </c>
      <c r="DB28" s="16">
        <f t="shared" si="55"/>
        <v>0</v>
      </c>
      <c r="DC28" s="21" t="s">
        <v>37</v>
      </c>
      <c r="DD28" s="31">
        <f>IF(DC28="x",'Gemensamma Tjänster'!$A29,0)</f>
        <v>249485</v>
      </c>
      <c r="DE28" s="34" t="e">
        <f t="shared" si="26"/>
        <v>#DIV/0!</v>
      </c>
      <c r="DF28" s="16">
        <f t="shared" si="56"/>
        <v>0</v>
      </c>
      <c r="DG28" s="21" t="s">
        <v>37</v>
      </c>
      <c r="DH28" s="31">
        <f>IF(DG28="x",'Gemensamma Tjänster'!$A29,0)</f>
        <v>249485</v>
      </c>
      <c r="DI28" s="34" t="e">
        <f t="shared" si="27"/>
        <v>#DIV/0!</v>
      </c>
      <c r="DJ28" s="16">
        <f t="shared" si="57"/>
        <v>0</v>
      </c>
      <c r="DK28" s="21" t="s">
        <v>37</v>
      </c>
      <c r="DL28" s="31">
        <f>IF(DK28="x",'Gemensamma Tjänster'!$A29,0)</f>
        <v>249485</v>
      </c>
      <c r="DM28" s="34" t="e">
        <f t="shared" si="28"/>
        <v>#DIV/0!</v>
      </c>
      <c r="DN28" s="16">
        <f t="shared" si="58"/>
        <v>0</v>
      </c>
    </row>
    <row r="29" spans="1:118" s="92" customFormat="1" ht="12.75" x14ac:dyDescent="0.2">
      <c r="F29" s="100"/>
      <c r="J29" s="100"/>
      <c r="N29" s="253" t="s">
        <v>376</v>
      </c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  <c r="AF29" s="100"/>
      <c r="AG29" s="100"/>
      <c r="AH29" s="100"/>
      <c r="AI29" s="100"/>
      <c r="AJ29" s="100"/>
      <c r="AK29" s="100"/>
      <c r="AL29" s="100"/>
      <c r="AM29" s="100"/>
      <c r="AN29" s="100"/>
      <c r="AO29" s="100"/>
      <c r="AP29" s="100"/>
    </row>
    <row r="30" spans="1:118" s="100" customFormat="1" ht="12.75" x14ac:dyDescent="0.2">
      <c r="A30" s="100" t="s">
        <v>40</v>
      </c>
      <c r="F30" s="100" t="s">
        <v>70</v>
      </c>
      <c r="J30" s="100" t="s">
        <v>70</v>
      </c>
      <c r="N30" s="100" t="s">
        <v>70</v>
      </c>
      <c r="R30" s="92" t="s">
        <v>362</v>
      </c>
      <c r="V30" s="100" t="s">
        <v>362</v>
      </c>
      <c r="Z30" s="100" t="s">
        <v>402</v>
      </c>
    </row>
    <row r="31" spans="1:118" s="100" customFormat="1" ht="12.75" x14ac:dyDescent="0.2">
      <c r="A31" s="100" t="s">
        <v>41</v>
      </c>
      <c r="F31" s="100" t="s">
        <v>71</v>
      </c>
      <c r="J31" s="100" t="s">
        <v>71</v>
      </c>
      <c r="N31" s="100" t="s">
        <v>71</v>
      </c>
      <c r="R31" s="92"/>
    </row>
    <row r="32" spans="1:118" s="100" customFormat="1" ht="12.75" x14ac:dyDescent="0.2">
      <c r="A32" s="100" t="s">
        <v>44</v>
      </c>
      <c r="N32" s="100" t="s">
        <v>377</v>
      </c>
    </row>
    <row r="33" spans="1:46" s="100" customFormat="1" ht="12.75" x14ac:dyDescent="0.2"/>
    <row r="34" spans="1:46" s="92" customFormat="1" hidden="1" outlineLevel="1" x14ac:dyDescent="0.25">
      <c r="A34" s="272" t="s">
        <v>73</v>
      </c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/>
      <c r="S34" s="100"/>
      <c r="T34" s="100"/>
      <c r="U34" s="100"/>
      <c r="V34" s="100"/>
      <c r="W34" s="100"/>
      <c r="X34" s="100"/>
      <c r="Y34" s="100"/>
      <c r="Z34" s="100"/>
      <c r="AA34" s="100"/>
      <c r="AB34" s="100"/>
      <c r="AC34" s="100"/>
      <c r="AD34" s="100"/>
      <c r="AE34" s="100"/>
      <c r="AF34" s="100"/>
      <c r="AG34" s="100"/>
      <c r="AH34" s="100"/>
      <c r="AI34" s="100"/>
      <c r="AJ34" s="100"/>
      <c r="AK34" s="100"/>
      <c r="AL34" s="100"/>
      <c r="AM34" s="100"/>
      <c r="AN34" s="100"/>
      <c r="AO34" s="100"/>
      <c r="AP34" s="100"/>
      <c r="AQ34" s="100"/>
      <c r="AR34" s="100"/>
      <c r="AS34" s="100"/>
      <c r="AT34" s="100"/>
    </row>
    <row r="35" spans="1:46" s="92" customFormat="1" hidden="1" outlineLevel="1" x14ac:dyDescent="0.25"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/>
      <c r="V35" s="100"/>
      <c r="W35" s="100"/>
      <c r="X35" s="100"/>
      <c r="Y35" s="100"/>
      <c r="Z35" s="100"/>
      <c r="AA35" s="100"/>
      <c r="AB35" s="100"/>
      <c r="AC35" s="100"/>
      <c r="AD35" s="100"/>
      <c r="AE35" s="100"/>
      <c r="AF35" s="100"/>
      <c r="AG35" s="100"/>
      <c r="AH35" s="100"/>
      <c r="AI35" s="100"/>
      <c r="AJ35" s="100"/>
      <c r="AK35" s="100"/>
      <c r="AL35" s="100"/>
      <c r="AM35" s="100"/>
      <c r="AN35" s="100"/>
      <c r="AO35" s="100"/>
      <c r="AP35" s="100"/>
      <c r="AQ35" s="100"/>
      <c r="AR35" s="100"/>
      <c r="AS35" s="100"/>
      <c r="AT35" s="100"/>
    </row>
    <row r="36" spans="1:46" s="92" customFormat="1" ht="12.75" hidden="1" outlineLevel="1" x14ac:dyDescent="0.2">
      <c r="A36" s="92" t="s">
        <v>282</v>
      </c>
      <c r="F36" s="268" t="s">
        <v>287</v>
      </c>
      <c r="J36" s="268" t="s">
        <v>287</v>
      </c>
      <c r="N36" s="268" t="s">
        <v>287</v>
      </c>
      <c r="R36" s="243" t="s">
        <v>400</v>
      </c>
      <c r="S36" s="100"/>
      <c r="T36" s="100"/>
      <c r="U36" s="100"/>
      <c r="V36" s="243" t="s">
        <v>400</v>
      </c>
      <c r="W36" s="100"/>
      <c r="X36" s="100"/>
      <c r="Y36" s="100"/>
      <c r="Z36" s="100"/>
      <c r="AA36" s="100"/>
      <c r="AB36" s="100"/>
      <c r="AC36" s="100"/>
      <c r="AD36" s="100"/>
      <c r="AE36" s="100"/>
      <c r="AF36" s="100"/>
      <c r="AG36" s="100"/>
      <c r="AH36" s="100"/>
      <c r="AI36" s="100"/>
      <c r="AJ36" s="100"/>
      <c r="AK36" s="100"/>
      <c r="AL36" s="100"/>
      <c r="AM36" s="100"/>
      <c r="AN36" s="100"/>
      <c r="AO36" s="100"/>
      <c r="AP36" s="100"/>
    </row>
    <row r="37" spans="1:46" s="92" customFormat="1" hidden="1" outlineLevel="1" x14ac:dyDescent="0.25">
      <c r="J37" s="92" t="s">
        <v>357</v>
      </c>
      <c r="N37" s="100" t="s">
        <v>260</v>
      </c>
      <c r="R37" s="97"/>
      <c r="V37" s="97"/>
      <c r="Z37" s="100" t="s">
        <v>335</v>
      </c>
      <c r="AD37" s="100"/>
      <c r="AE37" s="100"/>
      <c r="AF37" s="100"/>
      <c r="AG37" s="100"/>
      <c r="AH37" s="100"/>
    </row>
    <row r="38" spans="1:46" s="92" customFormat="1" hidden="1" outlineLevel="1" x14ac:dyDescent="0.25">
      <c r="A38" s="92" t="s">
        <v>286</v>
      </c>
      <c r="F38" s="92" t="s">
        <v>268</v>
      </c>
      <c r="N38" s="92" t="s">
        <v>261</v>
      </c>
      <c r="R38" s="275"/>
      <c r="V38" s="275"/>
      <c r="Z38" s="100" t="s">
        <v>336</v>
      </c>
      <c r="AD38" s="100"/>
      <c r="AE38" s="100"/>
      <c r="AF38" s="100"/>
      <c r="AG38" s="100"/>
      <c r="AH38" s="100"/>
    </row>
    <row r="39" spans="1:46" s="92" customFormat="1" ht="12.75" hidden="1" outlineLevel="1" x14ac:dyDescent="0.2">
      <c r="A39" s="92" t="s">
        <v>288</v>
      </c>
      <c r="N39" s="243" t="s">
        <v>333</v>
      </c>
      <c r="R39" s="92" t="s">
        <v>284</v>
      </c>
      <c r="V39" s="92" t="s">
        <v>284</v>
      </c>
      <c r="AD39" s="100"/>
      <c r="AE39" s="100"/>
      <c r="AF39" s="100"/>
      <c r="AG39" s="100"/>
      <c r="AH39" s="100"/>
    </row>
    <row r="40" spans="1:46" s="92" customFormat="1" hidden="1" outlineLevel="1" x14ac:dyDescent="0.25">
      <c r="N40" s="100"/>
      <c r="R40" s="97"/>
      <c r="V40" s="97"/>
      <c r="AD40" s="100"/>
      <c r="AE40" s="100"/>
      <c r="AF40" s="100"/>
      <c r="AG40" s="100"/>
      <c r="AH40" s="97"/>
    </row>
    <row r="41" spans="1:46" s="92" customFormat="1" hidden="1" outlineLevel="1" x14ac:dyDescent="0.25">
      <c r="J41" s="92" t="s">
        <v>368</v>
      </c>
      <c r="R41"/>
      <c r="V41"/>
      <c r="AD41" s="100"/>
      <c r="AE41" s="100"/>
      <c r="AF41" s="100"/>
      <c r="AG41" s="100"/>
      <c r="AH41" s="100"/>
    </row>
    <row r="42" spans="1:46" s="92" customFormat="1" ht="12.75" hidden="1" outlineLevel="1" x14ac:dyDescent="0.2"/>
    <row r="43" spans="1:46" s="92" customFormat="1" ht="16.5" customHeight="1" collapsed="1" x14ac:dyDescent="0.2"/>
  </sheetData>
  <pageMargins left="0.7" right="0.7" top="0.75" bottom="0.75" header="0.3" footer="0.3"/>
  <pageSetup paperSize="9" orientation="portrait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E9AAD3-1E10-4B00-A99A-EACE247CB682}">
  <sheetPr>
    <tabColor rgb="FFFFFF00"/>
  </sheetPr>
  <dimension ref="A1:E191"/>
  <sheetViews>
    <sheetView zoomScale="130" zoomScaleNormal="130" workbookViewId="0">
      <pane ySplit="4" topLeftCell="A128" activePane="bottomLeft" state="frozenSplit"/>
      <selection activeCell="K45" sqref="K45"/>
      <selection pane="bottomLeft" activeCell="D151" sqref="D151"/>
    </sheetView>
  </sheetViews>
  <sheetFormatPr defaultRowHeight="15" x14ac:dyDescent="0.25"/>
  <cols>
    <col min="1" max="3" width="9.140625" style="67"/>
    <col min="4" max="4" width="99.7109375" style="67" customWidth="1"/>
    <col min="5" max="5" width="58.85546875" style="67" customWidth="1"/>
  </cols>
  <sheetData>
    <row r="1" spans="1:5" ht="21" x14ac:dyDescent="0.35">
      <c r="A1" s="70" t="s">
        <v>54</v>
      </c>
    </row>
    <row r="2" spans="1:5" ht="6" customHeight="1" x14ac:dyDescent="0.25"/>
    <row r="3" spans="1:5" ht="6" customHeight="1" thickBot="1" x14ac:dyDescent="0.3"/>
    <row r="4" spans="1:5" x14ac:dyDescent="0.25">
      <c r="A4" s="73" t="s">
        <v>48</v>
      </c>
      <c r="B4" s="74" t="s">
        <v>52</v>
      </c>
      <c r="C4" s="74" t="s">
        <v>51</v>
      </c>
      <c r="D4" s="74" t="s">
        <v>49</v>
      </c>
      <c r="E4" s="75" t="s">
        <v>50</v>
      </c>
    </row>
    <row r="5" spans="1:5" s="69" customFormat="1" ht="15.6" customHeight="1" x14ac:dyDescent="0.25">
      <c r="A5" s="76">
        <v>200131</v>
      </c>
      <c r="B5" s="71" t="s">
        <v>60</v>
      </c>
      <c r="C5" s="71" t="s">
        <v>53</v>
      </c>
      <c r="D5" s="72" t="s">
        <v>77</v>
      </c>
      <c r="E5" s="77"/>
    </row>
    <row r="6" spans="1:5" s="69" customFormat="1" x14ac:dyDescent="0.25">
      <c r="A6" s="76">
        <v>200107</v>
      </c>
      <c r="B6" s="71" t="s">
        <v>78</v>
      </c>
      <c r="C6" s="71" t="s">
        <v>53</v>
      </c>
      <c r="D6" s="71" t="s">
        <v>81</v>
      </c>
      <c r="E6" s="77"/>
    </row>
    <row r="7" spans="1:5" s="69" customFormat="1" x14ac:dyDescent="0.25">
      <c r="A7" s="76" t="s">
        <v>80</v>
      </c>
      <c r="B7" s="71" t="s">
        <v>78</v>
      </c>
      <c r="C7" s="71" t="s">
        <v>80</v>
      </c>
      <c r="D7" s="71" t="s">
        <v>79</v>
      </c>
      <c r="E7" s="77"/>
    </row>
    <row r="8" spans="1:5" s="69" customFormat="1" x14ac:dyDescent="0.25">
      <c r="A8" s="76">
        <v>200304</v>
      </c>
      <c r="B8" s="71" t="s">
        <v>78</v>
      </c>
      <c r="C8" s="71" t="s">
        <v>53</v>
      </c>
      <c r="D8" s="71" t="s">
        <v>82</v>
      </c>
      <c r="E8" s="77"/>
    </row>
    <row r="9" spans="1:5" s="69" customFormat="1" x14ac:dyDescent="0.25">
      <c r="A9" s="76">
        <v>200310</v>
      </c>
      <c r="B9" s="71" t="s">
        <v>84</v>
      </c>
      <c r="C9" s="71" t="s">
        <v>53</v>
      </c>
      <c r="D9" s="71" t="s">
        <v>83</v>
      </c>
      <c r="E9" s="77"/>
    </row>
    <row r="10" spans="1:5" s="69" customFormat="1" x14ac:dyDescent="0.25">
      <c r="A10" s="76">
        <v>200406</v>
      </c>
      <c r="B10" s="71" t="s">
        <v>84</v>
      </c>
      <c r="C10" s="71" t="s">
        <v>53</v>
      </c>
      <c r="D10" s="71" t="s">
        <v>85</v>
      </c>
      <c r="E10" s="77"/>
    </row>
    <row r="11" spans="1:5" s="69" customFormat="1" x14ac:dyDescent="0.25">
      <c r="A11" s="76">
        <v>200406</v>
      </c>
      <c r="B11" s="71" t="s">
        <v>84</v>
      </c>
      <c r="C11" s="71" t="s">
        <v>53</v>
      </c>
      <c r="D11" s="71" t="s">
        <v>86</v>
      </c>
      <c r="E11" s="77"/>
    </row>
    <row r="12" spans="1:5" s="69" customFormat="1" x14ac:dyDescent="0.25">
      <c r="A12" s="76">
        <v>200407</v>
      </c>
      <c r="B12" s="71" t="s">
        <v>84</v>
      </c>
      <c r="C12" s="71" t="s">
        <v>53</v>
      </c>
      <c r="D12" s="71" t="s">
        <v>90</v>
      </c>
      <c r="E12" s="77"/>
    </row>
    <row r="13" spans="1:5" s="69" customFormat="1" x14ac:dyDescent="0.25">
      <c r="A13" s="76">
        <v>200414</v>
      </c>
      <c r="B13" s="71" t="s">
        <v>84</v>
      </c>
      <c r="C13" s="71" t="s">
        <v>53</v>
      </c>
      <c r="D13" s="71" t="s">
        <v>87</v>
      </c>
      <c r="E13" s="77"/>
    </row>
    <row r="14" spans="1:5" s="69" customFormat="1" x14ac:dyDescent="0.25">
      <c r="A14" s="76">
        <v>200515</v>
      </c>
      <c r="B14" s="71" t="s">
        <v>84</v>
      </c>
      <c r="C14" s="71" t="s">
        <v>53</v>
      </c>
      <c r="D14" s="71" t="s">
        <v>88</v>
      </c>
      <c r="E14" s="77"/>
    </row>
    <row r="15" spans="1:5" s="69" customFormat="1" x14ac:dyDescent="0.25">
      <c r="A15" s="76">
        <v>200515</v>
      </c>
      <c r="B15" s="71" t="s">
        <v>84</v>
      </c>
      <c r="C15" s="71" t="s">
        <v>53</v>
      </c>
      <c r="D15" s="71" t="s">
        <v>89</v>
      </c>
      <c r="E15" s="77"/>
    </row>
    <row r="16" spans="1:5" s="69" customFormat="1" x14ac:dyDescent="0.25">
      <c r="A16" s="76">
        <v>200609</v>
      </c>
      <c r="B16" s="71" t="s">
        <v>84</v>
      </c>
      <c r="C16" s="71" t="s">
        <v>53</v>
      </c>
      <c r="D16" s="71" t="s">
        <v>91</v>
      </c>
      <c r="E16" s="77"/>
    </row>
    <row r="17" spans="1:5" s="69" customFormat="1" x14ac:dyDescent="0.25">
      <c r="A17" s="76">
        <v>200609</v>
      </c>
      <c r="B17" s="71" t="s">
        <v>84</v>
      </c>
      <c r="C17" s="71" t="s">
        <v>53</v>
      </c>
      <c r="D17" s="71" t="s">
        <v>92</v>
      </c>
      <c r="E17" s="77"/>
    </row>
    <row r="18" spans="1:5" s="69" customFormat="1" x14ac:dyDescent="0.25">
      <c r="A18" s="76">
        <v>200616</v>
      </c>
      <c r="B18" s="71" t="s">
        <v>84</v>
      </c>
      <c r="C18" s="71" t="s">
        <v>53</v>
      </c>
      <c r="D18" s="71" t="s">
        <v>94</v>
      </c>
      <c r="E18" s="77"/>
    </row>
    <row r="19" spans="1:5" s="69" customFormat="1" x14ac:dyDescent="0.25">
      <c r="A19" s="76">
        <v>200625</v>
      </c>
      <c r="B19" s="71" t="s">
        <v>130</v>
      </c>
      <c r="C19" s="71" t="s">
        <v>53</v>
      </c>
      <c r="D19" s="71" t="s">
        <v>95</v>
      </c>
      <c r="E19" s="77"/>
    </row>
    <row r="20" spans="1:5" s="69" customFormat="1" x14ac:dyDescent="0.25">
      <c r="A20" s="76">
        <v>200625</v>
      </c>
      <c r="B20" s="71" t="s">
        <v>130</v>
      </c>
      <c r="C20" s="71" t="s">
        <v>53</v>
      </c>
      <c r="D20" s="71" t="s">
        <v>96</v>
      </c>
      <c r="E20" s="77"/>
    </row>
    <row r="21" spans="1:5" s="69" customFormat="1" x14ac:dyDescent="0.25">
      <c r="A21" s="76">
        <v>200625</v>
      </c>
      <c r="B21" s="71" t="s">
        <v>130</v>
      </c>
      <c r="C21" s="71" t="s">
        <v>53</v>
      </c>
      <c r="D21" s="71" t="s">
        <v>97</v>
      </c>
      <c r="E21" s="77"/>
    </row>
    <row r="22" spans="1:5" s="69" customFormat="1" x14ac:dyDescent="0.25">
      <c r="A22" s="76">
        <v>200930</v>
      </c>
      <c r="B22" s="71" t="s">
        <v>130</v>
      </c>
      <c r="C22" s="71" t="s">
        <v>53</v>
      </c>
      <c r="D22" s="71" t="s">
        <v>98</v>
      </c>
      <c r="E22" s="77"/>
    </row>
    <row r="23" spans="1:5" s="69" customFormat="1" x14ac:dyDescent="0.25">
      <c r="A23" s="76">
        <v>201007</v>
      </c>
      <c r="B23" s="71" t="s">
        <v>130</v>
      </c>
      <c r="C23" s="71" t="s">
        <v>53</v>
      </c>
      <c r="D23" s="71" t="s">
        <v>99</v>
      </c>
      <c r="E23" s="77"/>
    </row>
    <row r="24" spans="1:5" s="69" customFormat="1" x14ac:dyDescent="0.25">
      <c r="A24" s="76">
        <v>201007</v>
      </c>
      <c r="B24" s="71" t="s">
        <v>130</v>
      </c>
      <c r="C24" s="71" t="s">
        <v>53</v>
      </c>
      <c r="D24" s="71" t="s">
        <v>100</v>
      </c>
      <c r="E24" s="77"/>
    </row>
    <row r="25" spans="1:5" s="69" customFormat="1" x14ac:dyDescent="0.25">
      <c r="A25" s="76">
        <v>201007</v>
      </c>
      <c r="B25" s="71" t="s">
        <v>130</v>
      </c>
      <c r="C25" s="71" t="s">
        <v>53</v>
      </c>
      <c r="D25" s="71" t="s">
        <v>101</v>
      </c>
      <c r="E25" s="77"/>
    </row>
    <row r="26" spans="1:5" s="69" customFormat="1" x14ac:dyDescent="0.25">
      <c r="A26" s="76">
        <v>201007</v>
      </c>
      <c r="B26" s="71" t="s">
        <v>130</v>
      </c>
      <c r="C26" s="71" t="s">
        <v>53</v>
      </c>
      <c r="D26" s="71" t="s">
        <v>81</v>
      </c>
      <c r="E26" s="77"/>
    </row>
    <row r="27" spans="1:5" s="69" customFormat="1" x14ac:dyDescent="0.25">
      <c r="A27" s="76"/>
      <c r="B27" s="71"/>
      <c r="C27" s="71"/>
      <c r="D27" s="242" t="s">
        <v>102</v>
      </c>
      <c r="E27" s="77"/>
    </row>
    <row r="28" spans="1:5" s="69" customFormat="1" x14ac:dyDescent="0.25">
      <c r="A28" s="76"/>
      <c r="B28" s="71"/>
      <c r="C28" s="71"/>
      <c r="D28" s="71" t="s">
        <v>103</v>
      </c>
      <c r="E28" s="77"/>
    </row>
    <row r="29" spans="1:5" s="69" customFormat="1" x14ac:dyDescent="0.25">
      <c r="A29" s="76">
        <v>201110</v>
      </c>
      <c r="B29" s="71" t="s">
        <v>130</v>
      </c>
      <c r="C29" s="71" t="s">
        <v>53</v>
      </c>
      <c r="D29" s="71" t="s">
        <v>104</v>
      </c>
      <c r="E29" s="77"/>
    </row>
    <row r="30" spans="1:5" s="69" customFormat="1" x14ac:dyDescent="0.25">
      <c r="A30" s="76">
        <v>201110</v>
      </c>
      <c r="B30" s="71" t="s">
        <v>130</v>
      </c>
      <c r="C30" s="71" t="s">
        <v>53</v>
      </c>
      <c r="D30" s="71" t="s">
        <v>105</v>
      </c>
      <c r="E30" s="77"/>
    </row>
    <row r="31" spans="1:5" s="69" customFormat="1" x14ac:dyDescent="0.25">
      <c r="A31" s="76">
        <v>201111</v>
      </c>
      <c r="B31" s="71" t="s">
        <v>130</v>
      </c>
      <c r="C31" s="71" t="s">
        <v>53</v>
      </c>
      <c r="D31" s="71" t="s">
        <v>106</v>
      </c>
      <c r="E31" s="77"/>
    </row>
    <row r="32" spans="1:5" s="69" customFormat="1" x14ac:dyDescent="0.25">
      <c r="A32" s="76">
        <v>201111</v>
      </c>
      <c r="B32" s="71" t="s">
        <v>130</v>
      </c>
      <c r="C32" s="71" t="s">
        <v>53</v>
      </c>
      <c r="D32" s="71" t="s">
        <v>108</v>
      </c>
      <c r="E32" s="77"/>
    </row>
    <row r="33" spans="1:5" s="69" customFormat="1" x14ac:dyDescent="0.25">
      <c r="A33" s="76">
        <v>201111</v>
      </c>
      <c r="B33" s="71" t="s">
        <v>130</v>
      </c>
      <c r="C33" s="71" t="s">
        <v>53</v>
      </c>
      <c r="D33" s="71" t="s">
        <v>110</v>
      </c>
      <c r="E33" s="77"/>
    </row>
    <row r="34" spans="1:5" s="69" customFormat="1" x14ac:dyDescent="0.25">
      <c r="A34" s="76">
        <v>201111</v>
      </c>
      <c r="B34" s="71" t="s">
        <v>130</v>
      </c>
      <c r="C34" s="71" t="s">
        <v>53</v>
      </c>
      <c r="D34" s="71" t="s">
        <v>111</v>
      </c>
      <c r="E34" s="77"/>
    </row>
    <row r="35" spans="1:5" s="69" customFormat="1" x14ac:dyDescent="0.25">
      <c r="A35" s="76">
        <v>201111</v>
      </c>
      <c r="B35" s="71" t="s">
        <v>130</v>
      </c>
      <c r="C35" s="71" t="s">
        <v>53</v>
      </c>
      <c r="D35" s="71" t="s">
        <v>112</v>
      </c>
      <c r="E35" s="77"/>
    </row>
    <row r="36" spans="1:5" s="69" customFormat="1" x14ac:dyDescent="0.25">
      <c r="A36" s="76">
        <v>201119</v>
      </c>
      <c r="B36" s="71" t="s">
        <v>93</v>
      </c>
      <c r="C36" s="71" t="s">
        <v>53</v>
      </c>
      <c r="D36" s="71" t="s">
        <v>94</v>
      </c>
      <c r="E36" s="77"/>
    </row>
    <row r="37" spans="1:5" s="69" customFormat="1" x14ac:dyDescent="0.25">
      <c r="A37" s="76">
        <v>201124</v>
      </c>
      <c r="B37" s="71" t="s">
        <v>116</v>
      </c>
      <c r="C37" s="71" t="s">
        <v>53</v>
      </c>
      <c r="D37" s="71" t="s">
        <v>113</v>
      </c>
      <c r="E37" s="77"/>
    </row>
    <row r="38" spans="1:5" s="69" customFormat="1" x14ac:dyDescent="0.25">
      <c r="A38" s="76">
        <v>201126</v>
      </c>
      <c r="B38" s="71" t="s">
        <v>116</v>
      </c>
      <c r="C38" s="71" t="s">
        <v>53</v>
      </c>
      <c r="D38" s="71" t="s">
        <v>114</v>
      </c>
      <c r="E38" s="77"/>
    </row>
    <row r="39" spans="1:5" s="69" customFormat="1" x14ac:dyDescent="0.25">
      <c r="A39" s="76">
        <v>201130</v>
      </c>
      <c r="B39" s="71" t="s">
        <v>116</v>
      </c>
      <c r="C39" s="71" t="s">
        <v>53</v>
      </c>
      <c r="D39" s="71" t="s">
        <v>115</v>
      </c>
      <c r="E39" s="77" t="s">
        <v>117</v>
      </c>
    </row>
    <row r="40" spans="1:5" s="69" customFormat="1" x14ac:dyDescent="0.25">
      <c r="A40" s="76">
        <v>201130</v>
      </c>
      <c r="B40" s="71" t="s">
        <v>116</v>
      </c>
      <c r="C40" s="71" t="s">
        <v>53</v>
      </c>
      <c r="D40" s="71" t="s">
        <v>118</v>
      </c>
      <c r="E40" s="77" t="s">
        <v>119</v>
      </c>
    </row>
    <row r="41" spans="1:5" s="69" customFormat="1" x14ac:dyDescent="0.25">
      <c r="A41" s="76">
        <v>201130</v>
      </c>
      <c r="B41" s="71" t="s">
        <v>116</v>
      </c>
      <c r="C41" s="71" t="s">
        <v>53</v>
      </c>
      <c r="D41" s="71" t="s">
        <v>120</v>
      </c>
      <c r="E41" s="77"/>
    </row>
    <row r="42" spans="1:5" s="69" customFormat="1" x14ac:dyDescent="0.25">
      <c r="A42" s="76">
        <v>201203</v>
      </c>
      <c r="B42" s="71" t="s">
        <v>116</v>
      </c>
      <c r="C42" s="71" t="s">
        <v>53</v>
      </c>
      <c r="D42" s="71" t="s">
        <v>132</v>
      </c>
      <c r="E42" s="77"/>
    </row>
    <row r="43" spans="1:5" s="69" customFormat="1" x14ac:dyDescent="0.25">
      <c r="A43" s="76">
        <v>201203</v>
      </c>
      <c r="B43" s="71" t="s">
        <v>116</v>
      </c>
      <c r="C43" s="71" t="s">
        <v>53</v>
      </c>
      <c r="D43" s="71" t="s">
        <v>133</v>
      </c>
      <c r="E43" s="77" t="s">
        <v>134</v>
      </c>
    </row>
    <row r="44" spans="1:5" s="69" customFormat="1" x14ac:dyDescent="0.25">
      <c r="A44" s="76">
        <v>201207</v>
      </c>
      <c r="B44" s="71" t="s">
        <v>116</v>
      </c>
      <c r="C44" s="71" t="s">
        <v>53</v>
      </c>
      <c r="D44" s="71" t="s">
        <v>135</v>
      </c>
      <c r="E44" s="77"/>
    </row>
    <row r="45" spans="1:5" s="69" customFormat="1" x14ac:dyDescent="0.25">
      <c r="A45" s="76">
        <v>201208</v>
      </c>
      <c r="B45" s="71" t="s">
        <v>148</v>
      </c>
      <c r="C45" s="71" t="s">
        <v>53</v>
      </c>
      <c r="D45" s="71" t="s">
        <v>139</v>
      </c>
      <c r="E45" s="77"/>
    </row>
    <row r="46" spans="1:5" s="69" customFormat="1" x14ac:dyDescent="0.25">
      <c r="A46" s="76">
        <v>201208</v>
      </c>
      <c r="B46" s="71" t="s">
        <v>149</v>
      </c>
      <c r="C46" s="71" t="s">
        <v>53</v>
      </c>
      <c r="D46" s="71" t="s">
        <v>140</v>
      </c>
      <c r="E46" s="77"/>
    </row>
    <row r="47" spans="1:5" s="69" customFormat="1" x14ac:dyDescent="0.25">
      <c r="A47" s="76">
        <v>210121</v>
      </c>
      <c r="B47" s="71" t="s">
        <v>149</v>
      </c>
      <c r="C47" s="71" t="s">
        <v>53</v>
      </c>
      <c r="D47" s="71" t="s">
        <v>144</v>
      </c>
      <c r="E47" s="77"/>
    </row>
    <row r="48" spans="1:5" s="69" customFormat="1" x14ac:dyDescent="0.25">
      <c r="A48" s="76">
        <v>210201</v>
      </c>
      <c r="B48" s="71" t="s">
        <v>149</v>
      </c>
      <c r="C48" s="71" t="s">
        <v>53</v>
      </c>
      <c r="D48" s="71" t="s">
        <v>145</v>
      </c>
      <c r="E48" s="77"/>
    </row>
    <row r="49" spans="1:5" s="69" customFormat="1" x14ac:dyDescent="0.25">
      <c r="A49" s="76">
        <v>210209</v>
      </c>
      <c r="B49" s="71" t="s">
        <v>150</v>
      </c>
      <c r="C49" s="71" t="s">
        <v>53</v>
      </c>
      <c r="D49" s="71" t="s">
        <v>141</v>
      </c>
      <c r="E49" s="77"/>
    </row>
    <row r="50" spans="1:5" s="69" customFormat="1" x14ac:dyDescent="0.25">
      <c r="A50" s="76">
        <v>210209</v>
      </c>
      <c r="B50" s="71" t="s">
        <v>151</v>
      </c>
      <c r="C50" s="71" t="s">
        <v>53</v>
      </c>
      <c r="D50" s="71" t="s">
        <v>155</v>
      </c>
      <c r="E50" s="77"/>
    </row>
    <row r="51" spans="1:5" s="69" customFormat="1" x14ac:dyDescent="0.25">
      <c r="A51" s="76">
        <v>210510</v>
      </c>
      <c r="B51" s="71" t="s">
        <v>151</v>
      </c>
      <c r="C51" s="71" t="s">
        <v>53</v>
      </c>
      <c r="D51" s="71" t="s">
        <v>142</v>
      </c>
      <c r="E51" s="77"/>
    </row>
    <row r="52" spans="1:5" s="69" customFormat="1" x14ac:dyDescent="0.25">
      <c r="A52" s="76">
        <v>210527</v>
      </c>
      <c r="B52" s="71" t="s">
        <v>151</v>
      </c>
      <c r="C52" s="71" t="s">
        <v>53</v>
      </c>
      <c r="D52" s="71" t="s">
        <v>146</v>
      </c>
      <c r="E52" s="77"/>
    </row>
    <row r="53" spans="1:5" s="69" customFormat="1" x14ac:dyDescent="0.25">
      <c r="A53" s="76">
        <v>210528</v>
      </c>
      <c r="B53" s="71" t="s">
        <v>152</v>
      </c>
      <c r="C53" s="71" t="s">
        <v>53</v>
      </c>
      <c r="D53" s="71" t="s">
        <v>147</v>
      </c>
      <c r="E53" s="77"/>
    </row>
    <row r="54" spans="1:5" s="69" customFormat="1" x14ac:dyDescent="0.25">
      <c r="A54" s="76">
        <v>210528</v>
      </c>
      <c r="B54" s="71" t="s">
        <v>153</v>
      </c>
      <c r="C54" s="71" t="s">
        <v>53</v>
      </c>
      <c r="D54" s="71" t="s">
        <v>154</v>
      </c>
      <c r="E54" s="77"/>
    </row>
    <row r="55" spans="1:5" s="69" customFormat="1" x14ac:dyDescent="0.25">
      <c r="A55" s="76">
        <v>210702</v>
      </c>
      <c r="B55" s="71" t="s">
        <v>153</v>
      </c>
      <c r="C55" s="71" t="s">
        <v>53</v>
      </c>
      <c r="D55" s="71" t="s">
        <v>156</v>
      </c>
      <c r="E55" s="77"/>
    </row>
    <row r="56" spans="1:5" s="69" customFormat="1" x14ac:dyDescent="0.25">
      <c r="A56" s="76"/>
      <c r="B56" s="71" t="s">
        <v>153</v>
      </c>
      <c r="C56" s="71" t="s">
        <v>53</v>
      </c>
      <c r="D56" s="71" t="s">
        <v>176</v>
      </c>
      <c r="E56" s="77" t="s">
        <v>157</v>
      </c>
    </row>
    <row r="57" spans="1:5" s="69" customFormat="1" x14ac:dyDescent="0.25">
      <c r="A57" s="76" t="s">
        <v>177</v>
      </c>
      <c r="B57" s="71" t="s">
        <v>178</v>
      </c>
      <c r="C57" s="71" t="s">
        <v>53</v>
      </c>
      <c r="D57" s="71" t="s">
        <v>179</v>
      </c>
      <c r="E57" s="77"/>
    </row>
    <row r="58" spans="1:5" s="69" customFormat="1" x14ac:dyDescent="0.25">
      <c r="A58" s="76"/>
      <c r="B58" s="71"/>
      <c r="C58" s="71"/>
      <c r="D58" s="71" t="s">
        <v>186</v>
      </c>
      <c r="E58" s="77"/>
    </row>
    <row r="59" spans="1:5" s="69" customFormat="1" x14ac:dyDescent="0.25">
      <c r="A59" s="76"/>
      <c r="B59" s="71"/>
      <c r="C59" s="71"/>
      <c r="D59" s="71" t="s">
        <v>180</v>
      </c>
      <c r="E59" s="77"/>
    </row>
    <row r="60" spans="1:5" s="69" customFormat="1" x14ac:dyDescent="0.25">
      <c r="A60" s="76"/>
      <c r="B60" s="71"/>
      <c r="C60" s="71"/>
      <c r="D60" s="71" t="s">
        <v>182</v>
      </c>
      <c r="E60" s="77"/>
    </row>
    <row r="61" spans="1:5" s="69" customFormat="1" x14ac:dyDescent="0.25">
      <c r="A61" s="76"/>
      <c r="B61" s="71"/>
      <c r="C61" s="71"/>
      <c r="D61" s="71" t="s">
        <v>183</v>
      </c>
      <c r="E61" s="77"/>
    </row>
    <row r="62" spans="1:5" s="69" customFormat="1" x14ac:dyDescent="0.25">
      <c r="A62" s="76"/>
      <c r="B62" s="71"/>
      <c r="C62" s="71"/>
      <c r="D62" s="71" t="s">
        <v>184</v>
      </c>
      <c r="E62" s="77"/>
    </row>
    <row r="63" spans="1:5" s="69" customFormat="1" x14ac:dyDescent="0.25">
      <c r="A63" s="76"/>
      <c r="B63" s="71"/>
      <c r="C63" s="71"/>
      <c r="D63" s="71" t="s">
        <v>185</v>
      </c>
      <c r="E63" s="77"/>
    </row>
    <row r="64" spans="1:5" s="69" customFormat="1" x14ac:dyDescent="0.25">
      <c r="A64" s="76"/>
      <c r="B64" s="71"/>
      <c r="C64" s="71"/>
      <c r="D64" s="71" t="s">
        <v>187</v>
      </c>
      <c r="E64" s="77"/>
    </row>
    <row r="65" spans="1:5" s="69" customFormat="1" x14ac:dyDescent="0.25">
      <c r="A65" s="76"/>
      <c r="B65" s="71"/>
      <c r="C65" s="71"/>
      <c r="D65" s="71" t="s">
        <v>188</v>
      </c>
      <c r="E65" s="77"/>
    </row>
    <row r="66" spans="1:5" s="69" customFormat="1" x14ac:dyDescent="0.25">
      <c r="A66" s="76"/>
      <c r="B66" s="71"/>
      <c r="C66" s="71"/>
      <c r="D66" s="71" t="s">
        <v>190</v>
      </c>
      <c r="E66" s="77"/>
    </row>
    <row r="67" spans="1:5" s="69" customFormat="1" x14ac:dyDescent="0.25">
      <c r="A67" s="76"/>
      <c r="B67" s="71"/>
      <c r="C67" s="71"/>
      <c r="D67" s="71" t="s">
        <v>191</v>
      </c>
      <c r="E67" s="77"/>
    </row>
    <row r="68" spans="1:5" s="69" customFormat="1" x14ac:dyDescent="0.25">
      <c r="A68" s="76"/>
      <c r="B68" s="71"/>
      <c r="C68" s="71"/>
      <c r="D68" s="71" t="s">
        <v>195</v>
      </c>
      <c r="E68" s="77"/>
    </row>
    <row r="69" spans="1:5" s="69" customFormat="1" x14ac:dyDescent="0.25">
      <c r="A69" s="76"/>
      <c r="B69" s="71"/>
      <c r="C69" s="71"/>
      <c r="D69" s="71" t="s">
        <v>196</v>
      </c>
      <c r="E69" s="77"/>
    </row>
    <row r="70" spans="1:5" s="69" customFormat="1" x14ac:dyDescent="0.25">
      <c r="A70" s="76"/>
      <c r="B70" s="71"/>
      <c r="C70" s="71"/>
      <c r="D70" s="71" t="s">
        <v>197</v>
      </c>
      <c r="E70" s="77"/>
    </row>
    <row r="71" spans="1:5" s="69" customFormat="1" x14ac:dyDescent="0.25">
      <c r="A71" s="76"/>
      <c r="B71" s="71"/>
      <c r="C71" s="71"/>
      <c r="D71" s="71" t="s">
        <v>199</v>
      </c>
      <c r="E71" s="77"/>
    </row>
    <row r="72" spans="1:5" s="69" customFormat="1" x14ac:dyDescent="0.25">
      <c r="A72" s="76">
        <v>211028</v>
      </c>
      <c r="B72" s="71"/>
      <c r="C72" s="71"/>
      <c r="D72" s="71" t="s">
        <v>200</v>
      </c>
      <c r="E72" s="77"/>
    </row>
    <row r="73" spans="1:5" s="69" customFormat="1" x14ac:dyDescent="0.25">
      <c r="A73" s="76">
        <v>211028</v>
      </c>
      <c r="B73" s="71"/>
      <c r="C73" s="71"/>
      <c r="D73" s="71" t="s">
        <v>201</v>
      </c>
      <c r="E73" s="77"/>
    </row>
    <row r="74" spans="1:5" s="69" customFormat="1" x14ac:dyDescent="0.25">
      <c r="A74" s="76">
        <v>211102</v>
      </c>
      <c r="B74" s="71"/>
      <c r="C74" s="71"/>
      <c r="D74" s="71" t="s">
        <v>204</v>
      </c>
      <c r="E74" s="77"/>
    </row>
    <row r="75" spans="1:5" s="69" customFormat="1" x14ac:dyDescent="0.25">
      <c r="A75" s="76">
        <v>211108</v>
      </c>
      <c r="B75" s="71"/>
      <c r="C75" s="71"/>
      <c r="D75" s="71" t="s">
        <v>205</v>
      </c>
      <c r="E75" s="77"/>
    </row>
    <row r="76" spans="1:5" s="69" customFormat="1" x14ac:dyDescent="0.25">
      <c r="A76" s="76">
        <v>211110</v>
      </c>
      <c r="B76" s="71"/>
      <c r="C76" s="71"/>
      <c r="D76" s="71" t="s">
        <v>206</v>
      </c>
      <c r="E76" s="77"/>
    </row>
    <row r="77" spans="1:5" s="69" customFormat="1" x14ac:dyDescent="0.25">
      <c r="A77" s="76">
        <v>211110</v>
      </c>
      <c r="B77" s="71" t="s">
        <v>207</v>
      </c>
      <c r="C77" s="71"/>
      <c r="D77" s="71" t="s">
        <v>208</v>
      </c>
      <c r="E77" s="77"/>
    </row>
    <row r="78" spans="1:5" s="69" customFormat="1" x14ac:dyDescent="0.25">
      <c r="A78" s="76">
        <v>211110</v>
      </c>
      <c r="B78" s="71" t="s">
        <v>207</v>
      </c>
      <c r="C78" s="71"/>
      <c r="D78" s="71" t="s">
        <v>209</v>
      </c>
      <c r="E78" s="77"/>
    </row>
    <row r="79" spans="1:5" s="69" customFormat="1" x14ac:dyDescent="0.25">
      <c r="A79" s="76">
        <v>211115</v>
      </c>
      <c r="B79" s="71" t="s">
        <v>211</v>
      </c>
      <c r="C79" s="71"/>
      <c r="D79" s="71" t="s">
        <v>212</v>
      </c>
      <c r="E79" s="77"/>
    </row>
    <row r="80" spans="1:5" s="69" customFormat="1" x14ac:dyDescent="0.25">
      <c r="A80" s="76">
        <v>211115</v>
      </c>
      <c r="B80" s="71" t="s">
        <v>211</v>
      </c>
      <c r="C80" s="71"/>
      <c r="D80" s="71" t="s">
        <v>210</v>
      </c>
      <c r="E80" s="77"/>
    </row>
    <row r="81" spans="1:5" s="69" customFormat="1" x14ac:dyDescent="0.25">
      <c r="A81" s="76">
        <v>211117</v>
      </c>
      <c r="B81" s="71" t="s">
        <v>211</v>
      </c>
      <c r="C81" s="71"/>
      <c r="D81" s="71" t="s">
        <v>213</v>
      </c>
      <c r="E81" s="77"/>
    </row>
    <row r="82" spans="1:5" s="69" customFormat="1" x14ac:dyDescent="0.25">
      <c r="A82" s="76">
        <v>211119</v>
      </c>
      <c r="B82" s="71" t="s">
        <v>207</v>
      </c>
      <c r="C82" s="71"/>
      <c r="D82" s="71" t="s">
        <v>214</v>
      </c>
      <c r="E82" s="77"/>
    </row>
    <row r="83" spans="1:5" s="69" customFormat="1" x14ac:dyDescent="0.25">
      <c r="A83" s="76">
        <v>211201</v>
      </c>
      <c r="B83" s="71" t="s">
        <v>207</v>
      </c>
      <c r="C83" s="71"/>
      <c r="D83" s="71" t="s">
        <v>215</v>
      </c>
      <c r="E83" s="77"/>
    </row>
    <row r="84" spans="1:5" s="69" customFormat="1" x14ac:dyDescent="0.25">
      <c r="A84" s="76">
        <v>211201</v>
      </c>
      <c r="B84" s="71" t="s">
        <v>207</v>
      </c>
      <c r="C84" s="71"/>
      <c r="D84" s="71" t="s">
        <v>217</v>
      </c>
      <c r="E84" s="77"/>
    </row>
    <row r="85" spans="1:5" s="69" customFormat="1" x14ac:dyDescent="0.25">
      <c r="A85" s="76">
        <v>211201</v>
      </c>
      <c r="B85" s="71" t="s">
        <v>207</v>
      </c>
      <c r="C85" s="71"/>
      <c r="D85" s="71" t="s">
        <v>218</v>
      </c>
      <c r="E85" s="77"/>
    </row>
    <row r="86" spans="1:5" s="69" customFormat="1" x14ac:dyDescent="0.25">
      <c r="A86" s="76">
        <v>211202</v>
      </c>
      <c r="B86" s="71" t="s">
        <v>207</v>
      </c>
      <c r="C86" s="71"/>
      <c r="D86" s="71" t="s">
        <v>219</v>
      </c>
      <c r="E86" s="77"/>
    </row>
    <row r="87" spans="1:5" s="69" customFormat="1" x14ac:dyDescent="0.25">
      <c r="A87" s="76">
        <v>211209</v>
      </c>
      <c r="B87" s="71" t="s">
        <v>207</v>
      </c>
      <c r="C87" s="71"/>
      <c r="D87" s="71" t="s">
        <v>221</v>
      </c>
      <c r="E87" s="77"/>
    </row>
    <row r="88" spans="1:5" s="69" customFormat="1" x14ac:dyDescent="0.25">
      <c r="A88" s="76">
        <v>211213</v>
      </c>
      <c r="B88" s="71" t="s">
        <v>222</v>
      </c>
      <c r="C88" s="71"/>
      <c r="D88" s="71" t="s">
        <v>94</v>
      </c>
      <c r="E88" s="77"/>
    </row>
    <row r="89" spans="1:5" s="69" customFormat="1" x14ac:dyDescent="0.25">
      <c r="A89" s="76">
        <v>211213</v>
      </c>
      <c r="B89" s="71" t="s">
        <v>223</v>
      </c>
      <c r="C89" s="71"/>
      <c r="D89" s="71" t="s">
        <v>224</v>
      </c>
      <c r="E89" s="77"/>
    </row>
    <row r="90" spans="1:5" s="69" customFormat="1" x14ac:dyDescent="0.25">
      <c r="A90" s="76">
        <v>211216</v>
      </c>
      <c r="B90" s="71" t="s">
        <v>223</v>
      </c>
      <c r="C90" s="71"/>
      <c r="D90" s="71" t="s">
        <v>225</v>
      </c>
      <c r="E90" s="77"/>
    </row>
    <row r="91" spans="1:5" s="69" customFormat="1" x14ac:dyDescent="0.25">
      <c r="A91" s="76">
        <v>211223</v>
      </c>
      <c r="B91" s="71" t="s">
        <v>223</v>
      </c>
      <c r="C91" s="71"/>
      <c r="D91" s="71" t="s">
        <v>226</v>
      </c>
      <c r="E91" s="77"/>
    </row>
    <row r="92" spans="1:5" s="69" customFormat="1" x14ac:dyDescent="0.25">
      <c r="A92" s="76">
        <v>220110</v>
      </c>
      <c r="B92" s="71" t="s">
        <v>223</v>
      </c>
      <c r="C92" s="71"/>
      <c r="D92" s="71" t="s">
        <v>228</v>
      </c>
      <c r="E92" s="77"/>
    </row>
    <row r="93" spans="1:5" s="69" customFormat="1" x14ac:dyDescent="0.25">
      <c r="A93" s="76">
        <v>220112</v>
      </c>
      <c r="B93" s="71" t="s">
        <v>223</v>
      </c>
      <c r="C93" s="71"/>
      <c r="D93" s="71" t="s">
        <v>229</v>
      </c>
      <c r="E93" s="77"/>
    </row>
    <row r="94" spans="1:5" s="69" customFormat="1" x14ac:dyDescent="0.25">
      <c r="A94" s="76">
        <v>220125</v>
      </c>
      <c r="B94" s="71" t="s">
        <v>223</v>
      </c>
      <c r="C94" s="71"/>
      <c r="D94" s="71" t="s">
        <v>230</v>
      </c>
      <c r="E94" s="77"/>
    </row>
    <row r="95" spans="1:5" s="69" customFormat="1" x14ac:dyDescent="0.25">
      <c r="A95" s="76">
        <v>220126</v>
      </c>
      <c r="B95" s="71" t="s">
        <v>223</v>
      </c>
      <c r="C95" s="71"/>
      <c r="D95" s="71" t="s">
        <v>231</v>
      </c>
      <c r="E95" s="77"/>
    </row>
    <row r="96" spans="1:5" s="69" customFormat="1" x14ac:dyDescent="0.25">
      <c r="A96" s="76">
        <v>220128</v>
      </c>
      <c r="B96" s="71" t="s">
        <v>223</v>
      </c>
      <c r="C96" s="71"/>
      <c r="D96" s="71" t="s">
        <v>232</v>
      </c>
      <c r="E96" s="77"/>
    </row>
    <row r="97" spans="1:5" s="69" customFormat="1" x14ac:dyDescent="0.25">
      <c r="A97" s="76">
        <v>220318</v>
      </c>
      <c r="B97" s="71" t="s">
        <v>223</v>
      </c>
      <c r="C97" s="71"/>
      <c r="D97" s="71" t="s">
        <v>233</v>
      </c>
      <c r="E97" s="77"/>
    </row>
    <row r="98" spans="1:5" s="69" customFormat="1" x14ac:dyDescent="0.25">
      <c r="A98" s="76">
        <v>220331</v>
      </c>
      <c r="B98" s="71" t="s">
        <v>223</v>
      </c>
      <c r="C98" s="71"/>
      <c r="D98" s="71" t="s">
        <v>236</v>
      </c>
      <c r="E98" s="77"/>
    </row>
    <row r="99" spans="1:5" s="69" customFormat="1" x14ac:dyDescent="0.25">
      <c r="A99" s="76">
        <v>220331</v>
      </c>
      <c r="B99" s="71" t="s">
        <v>240</v>
      </c>
      <c r="C99" s="71"/>
      <c r="D99" s="71" t="s">
        <v>238</v>
      </c>
      <c r="E99" s="77"/>
    </row>
    <row r="100" spans="1:5" s="69" customFormat="1" x14ac:dyDescent="0.25">
      <c r="A100" s="76">
        <v>220331</v>
      </c>
      <c r="B100" s="71" t="s">
        <v>237</v>
      </c>
      <c r="C100" s="71"/>
      <c r="D100" s="71" t="s">
        <v>224</v>
      </c>
      <c r="E100" s="77"/>
    </row>
    <row r="101" spans="1:5" s="69" customFormat="1" x14ac:dyDescent="0.25">
      <c r="A101" s="76">
        <v>220331</v>
      </c>
      <c r="B101" s="71" t="s">
        <v>237</v>
      </c>
      <c r="C101" s="71"/>
      <c r="D101" s="71" t="s">
        <v>239</v>
      </c>
      <c r="E101" s="77"/>
    </row>
    <row r="102" spans="1:5" s="69" customFormat="1" x14ac:dyDescent="0.25">
      <c r="A102" s="76">
        <v>220407</v>
      </c>
      <c r="B102" s="71" t="s">
        <v>237</v>
      </c>
      <c r="C102" s="71"/>
      <c r="D102" s="71" t="s">
        <v>241</v>
      </c>
      <c r="E102" s="77"/>
    </row>
    <row r="103" spans="1:5" s="69" customFormat="1" x14ac:dyDescent="0.25">
      <c r="A103" s="76">
        <v>220412</v>
      </c>
      <c r="B103" s="71" t="s">
        <v>237</v>
      </c>
      <c r="C103" s="71"/>
      <c r="D103" s="71" t="s">
        <v>245</v>
      </c>
      <c r="E103" s="77"/>
    </row>
    <row r="104" spans="1:5" s="69" customFormat="1" x14ac:dyDescent="0.25">
      <c r="A104" s="76">
        <v>220511</v>
      </c>
      <c r="B104" s="71" t="s">
        <v>247</v>
      </c>
      <c r="C104" s="71"/>
      <c r="D104" s="71" t="s">
        <v>94</v>
      </c>
      <c r="E104" s="77"/>
    </row>
    <row r="105" spans="1:5" s="69" customFormat="1" x14ac:dyDescent="0.25">
      <c r="A105" s="76">
        <v>220511</v>
      </c>
      <c r="B105" s="71" t="s">
        <v>248</v>
      </c>
      <c r="C105" s="71"/>
      <c r="D105" s="71" t="s">
        <v>224</v>
      </c>
      <c r="E105" s="77"/>
    </row>
    <row r="106" spans="1:5" s="69" customFormat="1" x14ac:dyDescent="0.25">
      <c r="A106" s="76">
        <v>220515</v>
      </c>
      <c r="B106" s="71" t="s">
        <v>248</v>
      </c>
      <c r="C106" s="71"/>
      <c r="D106" s="71" t="s">
        <v>249</v>
      </c>
      <c r="E106" s="77"/>
    </row>
    <row r="107" spans="1:5" s="69" customFormat="1" x14ac:dyDescent="0.25">
      <c r="A107" s="76">
        <v>220517</v>
      </c>
      <c r="B107" s="71" t="s">
        <v>251</v>
      </c>
      <c r="C107" s="71"/>
      <c r="D107" s="71" t="s">
        <v>250</v>
      </c>
      <c r="E107" s="77"/>
    </row>
    <row r="108" spans="1:5" s="69" customFormat="1" x14ac:dyDescent="0.25">
      <c r="A108" s="76">
        <v>220623</v>
      </c>
      <c r="B108" s="71" t="s">
        <v>251</v>
      </c>
      <c r="C108" s="71"/>
      <c r="D108" s="71" t="s">
        <v>253</v>
      </c>
      <c r="E108" s="77"/>
    </row>
    <row r="109" spans="1:5" s="69" customFormat="1" x14ac:dyDescent="0.25">
      <c r="A109" s="76">
        <v>220701</v>
      </c>
      <c r="B109" s="71" t="s">
        <v>251</v>
      </c>
      <c r="C109" s="71"/>
      <c r="D109" s="71" t="s">
        <v>254</v>
      </c>
      <c r="E109" s="77"/>
    </row>
    <row r="110" spans="1:5" s="69" customFormat="1" x14ac:dyDescent="0.25">
      <c r="A110" s="76">
        <v>220812</v>
      </c>
      <c r="B110" s="71" t="s">
        <v>251</v>
      </c>
      <c r="C110" s="71"/>
      <c r="D110" s="71" t="s">
        <v>255</v>
      </c>
      <c r="E110" s="77"/>
    </row>
    <row r="111" spans="1:5" s="69" customFormat="1" x14ac:dyDescent="0.25">
      <c r="A111" s="76">
        <v>220812</v>
      </c>
      <c r="B111" s="71" t="s">
        <v>251</v>
      </c>
      <c r="C111" s="71"/>
      <c r="D111" s="71" t="s">
        <v>256</v>
      </c>
      <c r="E111" s="77"/>
    </row>
    <row r="112" spans="1:5" s="69" customFormat="1" x14ac:dyDescent="0.25">
      <c r="A112" s="76">
        <v>220812</v>
      </c>
      <c r="B112" s="71" t="s">
        <v>251</v>
      </c>
      <c r="C112" s="71"/>
      <c r="D112" s="71" t="s">
        <v>257</v>
      </c>
      <c r="E112" s="77"/>
    </row>
    <row r="113" spans="1:5" s="69" customFormat="1" x14ac:dyDescent="0.25">
      <c r="A113" s="76">
        <v>220812</v>
      </c>
      <c r="B113" s="71" t="s">
        <v>251</v>
      </c>
      <c r="C113" s="71"/>
      <c r="D113" s="71" t="s">
        <v>258</v>
      </c>
      <c r="E113" s="77"/>
    </row>
    <row r="114" spans="1:5" s="69" customFormat="1" x14ac:dyDescent="0.25">
      <c r="A114" s="76">
        <v>220916</v>
      </c>
      <c r="B114" s="71" t="s">
        <v>251</v>
      </c>
      <c r="C114" s="71"/>
      <c r="D114" s="71" t="s">
        <v>263</v>
      </c>
      <c r="E114" s="77" t="s">
        <v>262</v>
      </c>
    </row>
    <row r="115" spans="1:5" s="69" customFormat="1" x14ac:dyDescent="0.25">
      <c r="A115" s="76">
        <v>220917</v>
      </c>
      <c r="B115" s="71" t="s">
        <v>251</v>
      </c>
      <c r="C115" s="71"/>
      <c r="D115" s="71" t="s">
        <v>264</v>
      </c>
      <c r="E115" s="77"/>
    </row>
    <row r="116" spans="1:5" s="69" customFormat="1" x14ac:dyDescent="0.25">
      <c r="A116" s="76">
        <v>220928</v>
      </c>
      <c r="B116" s="71" t="s">
        <v>251</v>
      </c>
      <c r="C116" s="71"/>
      <c r="D116" s="71" t="s">
        <v>267</v>
      </c>
      <c r="E116" s="77"/>
    </row>
    <row r="117" spans="1:5" s="69" customFormat="1" x14ac:dyDescent="0.25">
      <c r="A117" s="76">
        <v>220929</v>
      </c>
      <c r="B117" s="71" t="s">
        <v>251</v>
      </c>
      <c r="C117" s="71"/>
      <c r="D117" s="71" t="s">
        <v>270</v>
      </c>
      <c r="E117" s="77"/>
    </row>
    <row r="118" spans="1:5" s="69" customFormat="1" x14ac:dyDescent="0.25">
      <c r="A118" s="76">
        <v>221003</v>
      </c>
      <c r="B118" s="71" t="s">
        <v>273</v>
      </c>
      <c r="C118" s="71"/>
      <c r="D118" s="71" t="s">
        <v>274</v>
      </c>
      <c r="E118" s="77"/>
    </row>
    <row r="119" spans="1:5" s="69" customFormat="1" x14ac:dyDescent="0.25">
      <c r="A119" s="76">
        <v>221003</v>
      </c>
      <c r="B119" s="71" t="s">
        <v>275</v>
      </c>
      <c r="C119" s="71"/>
      <c r="D119" s="71" t="s">
        <v>276</v>
      </c>
      <c r="E119" s="77"/>
    </row>
    <row r="120" spans="1:5" s="69" customFormat="1" x14ac:dyDescent="0.25">
      <c r="A120" s="76">
        <v>221017</v>
      </c>
      <c r="B120" s="71"/>
      <c r="C120" s="71"/>
      <c r="D120" s="71" t="s">
        <v>277</v>
      </c>
      <c r="E120" s="77"/>
    </row>
    <row r="121" spans="1:5" s="69" customFormat="1" x14ac:dyDescent="0.25">
      <c r="A121" s="76">
        <v>111017</v>
      </c>
      <c r="B121" s="71" t="s">
        <v>279</v>
      </c>
      <c r="C121" s="71"/>
      <c r="D121" s="71" t="s">
        <v>278</v>
      </c>
      <c r="E121" s="77"/>
    </row>
    <row r="122" spans="1:5" s="69" customFormat="1" x14ac:dyDescent="0.25">
      <c r="A122" s="76">
        <v>111018</v>
      </c>
      <c r="B122" s="71" t="s">
        <v>279</v>
      </c>
      <c r="C122" s="71"/>
      <c r="D122" s="71" t="s">
        <v>281</v>
      </c>
      <c r="E122" s="77"/>
    </row>
    <row r="123" spans="1:5" s="69" customFormat="1" x14ac:dyDescent="0.25">
      <c r="A123" s="315"/>
      <c r="B123" s="316"/>
      <c r="C123" s="316"/>
      <c r="D123" s="338" t="s">
        <v>285</v>
      </c>
      <c r="E123" s="77"/>
    </row>
    <row r="124" spans="1:5" s="69" customFormat="1" x14ac:dyDescent="0.25">
      <c r="A124" s="76"/>
      <c r="B124" s="71" t="s">
        <v>279</v>
      </c>
      <c r="C124" s="71"/>
      <c r="D124" s="71" t="s">
        <v>294</v>
      </c>
      <c r="E124" s="77"/>
    </row>
    <row r="125" spans="1:5" s="69" customFormat="1" x14ac:dyDescent="0.25">
      <c r="A125" s="76"/>
      <c r="B125" s="71" t="s">
        <v>279</v>
      </c>
      <c r="C125" s="71"/>
      <c r="D125" s="71" t="s">
        <v>295</v>
      </c>
      <c r="E125" s="77"/>
    </row>
    <row r="126" spans="1:5" s="69" customFormat="1" x14ac:dyDescent="0.25">
      <c r="A126" s="76"/>
      <c r="B126" s="71" t="s">
        <v>279</v>
      </c>
      <c r="C126" s="71"/>
      <c r="D126" s="71" t="s">
        <v>297</v>
      </c>
      <c r="E126" s="71" t="s">
        <v>298</v>
      </c>
    </row>
    <row r="127" spans="1:5" s="69" customFormat="1" x14ac:dyDescent="0.25">
      <c r="A127" s="76"/>
      <c r="B127" s="71" t="s">
        <v>279</v>
      </c>
      <c r="C127" s="71"/>
      <c r="D127" s="71" t="s">
        <v>375</v>
      </c>
      <c r="E127" s="77"/>
    </row>
    <row r="128" spans="1:5" s="69" customFormat="1" x14ac:dyDescent="0.25">
      <c r="A128" s="76"/>
      <c r="B128" s="71" t="s">
        <v>279</v>
      </c>
      <c r="C128" s="71"/>
      <c r="D128" s="71" t="s">
        <v>296</v>
      </c>
      <c r="E128" s="77"/>
    </row>
    <row r="129" spans="1:5" s="69" customFormat="1" x14ac:dyDescent="0.25">
      <c r="A129" s="76"/>
      <c r="B129" s="71" t="s">
        <v>279</v>
      </c>
      <c r="C129" s="71"/>
      <c r="D129" s="71" t="s">
        <v>313</v>
      </c>
      <c r="E129" s="77"/>
    </row>
    <row r="130" spans="1:5" s="69" customFormat="1" x14ac:dyDescent="0.25">
      <c r="A130" s="76"/>
      <c r="B130" s="71" t="s">
        <v>279</v>
      </c>
      <c r="C130" s="71"/>
      <c r="D130" s="71" t="s">
        <v>314</v>
      </c>
      <c r="E130" s="77"/>
    </row>
    <row r="131" spans="1:5" s="69" customFormat="1" x14ac:dyDescent="0.25">
      <c r="A131" s="76"/>
      <c r="B131" s="71" t="s">
        <v>279</v>
      </c>
      <c r="C131" s="71"/>
      <c r="D131" s="71" t="s">
        <v>315</v>
      </c>
      <c r="E131" s="77"/>
    </row>
    <row r="132" spans="1:5" s="69" customFormat="1" x14ac:dyDescent="0.25">
      <c r="A132" s="76"/>
      <c r="B132" s="71" t="s">
        <v>279</v>
      </c>
      <c r="C132" s="71"/>
      <c r="D132" s="71" t="s">
        <v>341</v>
      </c>
      <c r="E132" s="77"/>
    </row>
    <row r="133" spans="1:5" s="69" customFormat="1" x14ac:dyDescent="0.25">
      <c r="A133" s="76"/>
      <c r="B133" s="71" t="s">
        <v>279</v>
      </c>
      <c r="C133" s="71"/>
      <c r="D133" s="71" t="s">
        <v>327</v>
      </c>
      <c r="E133" s="77"/>
    </row>
    <row r="134" spans="1:5" s="69" customFormat="1" x14ac:dyDescent="0.25">
      <c r="A134" s="76"/>
      <c r="B134" s="71" t="s">
        <v>279</v>
      </c>
      <c r="C134" s="71"/>
      <c r="D134" s="71" t="s">
        <v>328</v>
      </c>
      <c r="E134" s="77"/>
    </row>
    <row r="135" spans="1:5" s="69" customFormat="1" x14ac:dyDescent="0.25">
      <c r="A135" s="76"/>
      <c r="B135" s="71" t="s">
        <v>279</v>
      </c>
      <c r="C135" s="71"/>
      <c r="D135" s="71" t="s">
        <v>329</v>
      </c>
      <c r="E135" s="77"/>
    </row>
    <row r="136" spans="1:5" s="69" customFormat="1" x14ac:dyDescent="0.25">
      <c r="A136" s="76"/>
      <c r="B136" s="71" t="s">
        <v>279</v>
      </c>
      <c r="C136" s="71"/>
      <c r="D136" s="71" t="s">
        <v>340</v>
      </c>
      <c r="E136" s="77"/>
    </row>
    <row r="137" spans="1:5" s="69" customFormat="1" x14ac:dyDescent="0.25">
      <c r="A137" s="76"/>
      <c r="B137" s="71" t="s">
        <v>279</v>
      </c>
      <c r="C137" s="71"/>
      <c r="D137" s="71" t="s">
        <v>342</v>
      </c>
      <c r="E137" s="77"/>
    </row>
    <row r="138" spans="1:5" s="69" customFormat="1" x14ac:dyDescent="0.25">
      <c r="A138" s="76"/>
      <c r="B138" s="71" t="s">
        <v>279</v>
      </c>
      <c r="C138" s="71"/>
      <c r="D138" s="71" t="s">
        <v>343</v>
      </c>
      <c r="E138" s="77"/>
    </row>
    <row r="139" spans="1:5" s="69" customFormat="1" hidden="1" x14ac:dyDescent="0.25">
      <c r="A139" s="76"/>
      <c r="B139" s="71" t="s">
        <v>279</v>
      </c>
      <c r="C139" s="71"/>
      <c r="D139" s="339" t="s">
        <v>344</v>
      </c>
      <c r="E139" s="77"/>
    </row>
    <row r="140" spans="1:5" s="69" customFormat="1" x14ac:dyDescent="0.25">
      <c r="A140" s="76"/>
      <c r="B140" s="71" t="s">
        <v>279</v>
      </c>
      <c r="C140" s="71"/>
      <c r="D140" s="71" t="s">
        <v>352</v>
      </c>
      <c r="E140" s="77"/>
    </row>
    <row r="141" spans="1:5" s="69" customFormat="1" x14ac:dyDescent="0.25">
      <c r="A141" s="76"/>
      <c r="B141" s="71" t="s">
        <v>279</v>
      </c>
      <c r="C141" s="71"/>
      <c r="D141" s="69" t="s">
        <v>351</v>
      </c>
      <c r="E141" s="77"/>
    </row>
    <row r="142" spans="1:5" s="69" customFormat="1" x14ac:dyDescent="0.25">
      <c r="A142" s="76"/>
      <c r="B142" s="71" t="s">
        <v>279</v>
      </c>
      <c r="C142" s="71"/>
      <c r="D142" s="71" t="s">
        <v>374</v>
      </c>
      <c r="E142" s="77"/>
    </row>
    <row r="143" spans="1:5" s="69" customFormat="1" x14ac:dyDescent="0.25">
      <c r="A143" s="76"/>
      <c r="B143" s="71" t="s">
        <v>279</v>
      </c>
      <c r="C143" s="71"/>
      <c r="D143" s="71" t="s">
        <v>359</v>
      </c>
      <c r="E143" s="77"/>
    </row>
    <row r="144" spans="1:5" s="69" customFormat="1" x14ac:dyDescent="0.25">
      <c r="A144" s="76"/>
      <c r="B144" s="71" t="s">
        <v>279</v>
      </c>
      <c r="C144" s="71"/>
      <c r="D144" s="69" t="s">
        <v>364</v>
      </c>
      <c r="E144" s="77"/>
    </row>
    <row r="145" spans="1:5" s="69" customFormat="1" x14ac:dyDescent="0.25">
      <c r="A145" s="76"/>
      <c r="B145" s="71" t="s">
        <v>279</v>
      </c>
      <c r="C145" s="71"/>
      <c r="D145" s="69" t="s">
        <v>365</v>
      </c>
      <c r="E145" s="77"/>
    </row>
    <row r="146" spans="1:5" s="69" customFormat="1" x14ac:dyDescent="0.25">
      <c r="A146" s="76"/>
      <c r="B146" s="71" t="s">
        <v>279</v>
      </c>
      <c r="C146" s="71"/>
      <c r="D146" s="340" t="s">
        <v>372</v>
      </c>
      <c r="E146" s="77"/>
    </row>
    <row r="147" spans="1:5" s="69" customFormat="1" hidden="1" x14ac:dyDescent="0.25">
      <c r="A147" s="76"/>
      <c r="B147" s="71" t="s">
        <v>279</v>
      </c>
      <c r="C147" s="71"/>
      <c r="D147" s="339" t="s">
        <v>360</v>
      </c>
      <c r="E147" s="77"/>
    </row>
    <row r="148" spans="1:5" s="69" customFormat="1" x14ac:dyDescent="0.25">
      <c r="A148" s="76"/>
      <c r="B148" s="71" t="s">
        <v>279</v>
      </c>
      <c r="C148" s="71"/>
      <c r="D148" s="340" t="s">
        <v>371</v>
      </c>
      <c r="E148" s="77"/>
    </row>
    <row r="149" spans="1:5" s="69" customFormat="1" hidden="1" x14ac:dyDescent="0.25">
      <c r="A149" s="76"/>
      <c r="B149" s="71" t="s">
        <v>279</v>
      </c>
      <c r="C149" s="71"/>
      <c r="D149" s="339" t="s">
        <v>373</v>
      </c>
      <c r="E149" s="77"/>
    </row>
    <row r="150" spans="1:5" s="69" customFormat="1" x14ac:dyDescent="0.25">
      <c r="A150" s="76">
        <v>221115</v>
      </c>
      <c r="B150" s="71" t="s">
        <v>404</v>
      </c>
      <c r="C150" s="71"/>
      <c r="D150" s="340" t="s">
        <v>405</v>
      </c>
      <c r="E150" s="77"/>
    </row>
    <row r="151" spans="1:5" s="69" customFormat="1" x14ac:dyDescent="0.25">
      <c r="A151" s="76"/>
      <c r="B151" s="71"/>
      <c r="C151" s="71"/>
      <c r="D151" s="340"/>
      <c r="E151" s="77"/>
    </row>
    <row r="152" spans="1:5" s="69" customFormat="1" x14ac:dyDescent="0.25">
      <c r="A152" s="76"/>
      <c r="B152" s="71"/>
      <c r="C152" s="71"/>
      <c r="D152" s="340"/>
      <c r="E152" s="77"/>
    </row>
    <row r="153" spans="1:5" s="69" customFormat="1" x14ac:dyDescent="0.25">
      <c r="A153" s="76"/>
      <c r="B153" s="71"/>
      <c r="C153" s="71"/>
      <c r="D153" s="340"/>
      <c r="E153" s="77"/>
    </row>
    <row r="154" spans="1:5" s="69" customFormat="1" x14ac:dyDescent="0.25">
      <c r="A154" s="76"/>
      <c r="B154" s="71"/>
      <c r="C154" s="71"/>
      <c r="D154" s="340"/>
      <c r="E154" s="77"/>
    </row>
    <row r="155" spans="1:5" s="69" customFormat="1" x14ac:dyDescent="0.25">
      <c r="A155" s="76"/>
      <c r="B155" s="71"/>
      <c r="C155" s="71"/>
      <c r="D155" s="340"/>
      <c r="E155" s="77"/>
    </row>
    <row r="156" spans="1:5" s="69" customFormat="1" x14ac:dyDescent="0.25">
      <c r="A156" s="76"/>
      <c r="B156" s="71"/>
      <c r="C156" s="71"/>
      <c r="D156" s="340"/>
      <c r="E156" s="77"/>
    </row>
    <row r="157" spans="1:5" s="69" customFormat="1" x14ac:dyDescent="0.25">
      <c r="A157" s="76"/>
      <c r="B157" s="71"/>
      <c r="C157" s="71"/>
      <c r="D157" s="340"/>
      <c r="E157" s="77"/>
    </row>
    <row r="158" spans="1:5" s="69" customFormat="1" x14ac:dyDescent="0.25">
      <c r="A158" s="76"/>
      <c r="B158" s="71"/>
      <c r="C158" s="71"/>
      <c r="D158" s="340"/>
      <c r="E158" s="77"/>
    </row>
    <row r="159" spans="1:5" s="69" customFormat="1" x14ac:dyDescent="0.25">
      <c r="A159" s="76"/>
      <c r="B159" s="71"/>
      <c r="C159" s="71"/>
      <c r="D159" s="340"/>
      <c r="E159" s="77"/>
    </row>
    <row r="160" spans="1:5" s="69" customFormat="1" x14ac:dyDescent="0.25">
      <c r="A160" s="76"/>
      <c r="B160" s="71"/>
      <c r="C160" s="71"/>
      <c r="D160" s="340"/>
      <c r="E160" s="77"/>
    </row>
    <row r="161" spans="1:5" s="69" customFormat="1" x14ac:dyDescent="0.25">
      <c r="A161" s="76"/>
      <c r="B161" s="71"/>
      <c r="C161" s="71"/>
      <c r="D161" s="340"/>
      <c r="E161" s="77"/>
    </row>
    <row r="162" spans="1:5" s="69" customFormat="1" x14ac:dyDescent="0.25">
      <c r="A162" s="76"/>
      <c r="B162" s="71"/>
      <c r="C162" s="71"/>
      <c r="D162" s="340"/>
      <c r="E162" s="77"/>
    </row>
    <row r="163" spans="1:5" s="69" customFormat="1" x14ac:dyDescent="0.25">
      <c r="A163" s="76"/>
      <c r="B163" s="71"/>
      <c r="C163" s="71"/>
      <c r="D163" s="340"/>
      <c r="E163" s="77"/>
    </row>
    <row r="164" spans="1:5" s="69" customFormat="1" x14ac:dyDescent="0.25">
      <c r="A164" s="76"/>
      <c r="B164" s="71"/>
      <c r="C164" s="71"/>
      <c r="D164" s="340"/>
      <c r="E164" s="77"/>
    </row>
    <row r="165" spans="1:5" s="69" customFormat="1" x14ac:dyDescent="0.25">
      <c r="A165" s="76"/>
      <c r="B165" s="71"/>
      <c r="C165" s="71"/>
      <c r="D165" s="340"/>
      <c r="E165" s="77"/>
    </row>
    <row r="166" spans="1:5" s="69" customFormat="1" x14ac:dyDescent="0.25">
      <c r="A166" s="76"/>
      <c r="B166" s="71"/>
      <c r="C166" s="71"/>
      <c r="D166" s="340"/>
      <c r="E166" s="77"/>
    </row>
    <row r="167" spans="1:5" s="69" customFormat="1" x14ac:dyDescent="0.25">
      <c r="A167" s="76"/>
      <c r="B167" s="71"/>
      <c r="C167" s="71"/>
      <c r="D167" s="340"/>
      <c r="E167" s="77"/>
    </row>
    <row r="168" spans="1:5" s="69" customFormat="1" x14ac:dyDescent="0.25">
      <c r="A168" s="76"/>
      <c r="B168" s="71"/>
      <c r="C168" s="71"/>
      <c r="D168" s="340"/>
      <c r="E168" s="77"/>
    </row>
    <row r="169" spans="1:5" s="69" customFormat="1" x14ac:dyDescent="0.25">
      <c r="A169" s="76"/>
      <c r="B169" s="71"/>
      <c r="C169" s="71"/>
      <c r="D169" s="340"/>
      <c r="E169" s="77"/>
    </row>
    <row r="170" spans="1:5" s="69" customFormat="1" x14ac:dyDescent="0.25">
      <c r="A170" s="76"/>
      <c r="B170" s="71"/>
      <c r="C170" s="71"/>
      <c r="D170" s="340"/>
      <c r="E170" s="77"/>
    </row>
    <row r="171" spans="1:5" s="69" customFormat="1" x14ac:dyDescent="0.25">
      <c r="A171" s="76"/>
      <c r="B171" s="71"/>
      <c r="C171" s="71"/>
      <c r="D171" s="340"/>
      <c r="E171" s="77"/>
    </row>
    <row r="172" spans="1:5" s="69" customFormat="1" x14ac:dyDescent="0.25">
      <c r="A172" s="76"/>
      <c r="B172" s="71"/>
      <c r="C172" s="71"/>
      <c r="D172" s="340"/>
      <c r="E172" s="77"/>
    </row>
    <row r="173" spans="1:5" s="69" customFormat="1" x14ac:dyDescent="0.25">
      <c r="A173" s="76"/>
      <c r="B173" s="71"/>
      <c r="C173" s="71"/>
      <c r="D173" s="340"/>
      <c r="E173" s="77"/>
    </row>
    <row r="174" spans="1:5" s="69" customFormat="1" x14ac:dyDescent="0.25">
      <c r="A174" s="76"/>
      <c r="B174" s="71"/>
      <c r="C174" s="71"/>
      <c r="D174" s="340"/>
      <c r="E174" s="77"/>
    </row>
    <row r="175" spans="1:5" s="69" customFormat="1" x14ac:dyDescent="0.25">
      <c r="A175" s="76"/>
      <c r="B175" s="71"/>
      <c r="C175" s="71"/>
      <c r="D175" s="340"/>
      <c r="E175" s="77"/>
    </row>
    <row r="176" spans="1:5" s="69" customFormat="1" x14ac:dyDescent="0.25">
      <c r="A176" s="76"/>
      <c r="B176" s="71"/>
      <c r="C176" s="71"/>
      <c r="D176" s="340"/>
      <c r="E176" s="77"/>
    </row>
    <row r="177" spans="1:5" s="69" customFormat="1" x14ac:dyDescent="0.25">
      <c r="A177" s="76"/>
      <c r="B177" s="71"/>
      <c r="C177" s="71"/>
      <c r="D177" s="340"/>
      <c r="E177" s="77"/>
    </row>
    <row r="178" spans="1:5" s="69" customFormat="1" x14ac:dyDescent="0.25">
      <c r="A178" s="76"/>
      <c r="B178" s="71"/>
      <c r="C178" s="71"/>
      <c r="D178" s="340"/>
      <c r="E178" s="77"/>
    </row>
    <row r="179" spans="1:5" s="69" customFormat="1" x14ac:dyDescent="0.25">
      <c r="A179" s="76"/>
      <c r="B179" s="71"/>
      <c r="C179" s="71"/>
      <c r="D179" s="340"/>
      <c r="E179" s="77"/>
    </row>
    <row r="180" spans="1:5" s="69" customFormat="1" x14ac:dyDescent="0.25">
      <c r="A180" s="76"/>
      <c r="B180" s="71"/>
      <c r="C180" s="71"/>
      <c r="D180" s="340"/>
      <c r="E180" s="77"/>
    </row>
    <row r="181" spans="1:5" s="69" customFormat="1" x14ac:dyDescent="0.25">
      <c r="A181" s="76"/>
      <c r="B181" s="71"/>
      <c r="C181" s="71"/>
      <c r="D181" s="340"/>
      <c r="E181" s="77"/>
    </row>
    <row r="182" spans="1:5" s="69" customFormat="1" x14ac:dyDescent="0.25">
      <c r="A182" s="76"/>
      <c r="B182" s="71"/>
      <c r="C182" s="71"/>
      <c r="D182" s="340"/>
      <c r="E182" s="77"/>
    </row>
    <row r="183" spans="1:5" s="69" customFormat="1" x14ac:dyDescent="0.25">
      <c r="A183" s="76"/>
      <c r="B183" s="71"/>
      <c r="C183" s="71"/>
      <c r="D183" s="340"/>
      <c r="E183" s="77"/>
    </row>
    <row r="184" spans="1:5" s="69" customFormat="1" x14ac:dyDescent="0.25">
      <c r="A184" s="76"/>
      <c r="B184" s="71"/>
      <c r="C184" s="71"/>
      <c r="D184" s="340"/>
      <c r="E184" s="77"/>
    </row>
    <row r="185" spans="1:5" s="69" customFormat="1" x14ac:dyDescent="0.25">
      <c r="A185" s="76"/>
      <c r="B185" s="71"/>
      <c r="C185" s="71"/>
      <c r="D185" s="340"/>
      <c r="E185" s="77"/>
    </row>
    <row r="186" spans="1:5" s="69" customFormat="1" x14ac:dyDescent="0.25">
      <c r="A186" s="76"/>
      <c r="B186" s="71"/>
      <c r="C186" s="71"/>
      <c r="D186" s="340"/>
      <c r="E186" s="77"/>
    </row>
    <row r="187" spans="1:5" s="69" customFormat="1" x14ac:dyDescent="0.25">
      <c r="A187" s="76"/>
      <c r="B187" s="71"/>
      <c r="C187" s="71"/>
      <c r="D187" s="340"/>
      <c r="E187" s="77"/>
    </row>
    <row r="188" spans="1:5" s="69" customFormat="1" x14ac:dyDescent="0.25">
      <c r="A188" s="76"/>
      <c r="B188" s="71"/>
      <c r="C188" s="71"/>
      <c r="D188" s="340"/>
      <c r="E188" s="77"/>
    </row>
    <row r="189" spans="1:5" s="69" customFormat="1" x14ac:dyDescent="0.25">
      <c r="A189" s="76"/>
      <c r="B189" s="71"/>
      <c r="C189" s="71"/>
      <c r="D189" s="340"/>
      <c r="E189" s="77"/>
    </row>
    <row r="190" spans="1:5" s="69" customFormat="1" x14ac:dyDescent="0.25">
      <c r="A190" s="76"/>
      <c r="B190" s="71"/>
      <c r="C190" s="71"/>
      <c r="D190" s="71"/>
      <c r="E190" s="77"/>
    </row>
    <row r="191" spans="1:5" s="69" customFormat="1" ht="15.75" thickBot="1" x14ac:dyDescent="0.3">
      <c r="A191" s="78"/>
      <c r="B191" s="79"/>
      <c r="C191" s="79"/>
      <c r="D191" s="79"/>
      <c r="E191" s="80"/>
    </row>
  </sheetData>
  <phoneticPr fontId="29" type="noConversion"/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69031F-90CC-46F9-8225-045B6C129BD8}">
  <dimension ref="B3:J29"/>
  <sheetViews>
    <sheetView workbookViewId="0">
      <selection activeCell="M35" sqref="M35"/>
    </sheetView>
  </sheetViews>
  <sheetFormatPr defaultRowHeight="15" x14ac:dyDescent="0.25"/>
  <cols>
    <col min="2" max="2" width="24" bestFit="1" customWidth="1"/>
    <col min="3" max="3" width="16.7109375" bestFit="1" customWidth="1"/>
    <col min="4" max="4" width="14.7109375" bestFit="1" customWidth="1"/>
    <col min="5" max="5" width="15.7109375" bestFit="1" customWidth="1"/>
    <col min="6" max="6" width="13.7109375" bestFit="1" customWidth="1"/>
    <col min="7" max="7" width="16.140625" bestFit="1" customWidth="1"/>
    <col min="8" max="8" width="13.7109375" bestFit="1" customWidth="1"/>
    <col min="9" max="9" width="16.140625" bestFit="1" customWidth="1"/>
    <col min="10" max="10" width="13.7109375" bestFit="1" customWidth="1"/>
  </cols>
  <sheetData>
    <row r="3" spans="2:10" x14ac:dyDescent="0.25">
      <c r="C3" s="62">
        <f>'Gemensamma Tjänster'!D4</f>
        <v>639022531</v>
      </c>
      <c r="D3" s="62">
        <f>SUM(D5:D25)</f>
        <v>639022530.99999976</v>
      </c>
      <c r="E3" s="62">
        <f>'Valbara Tjänster'!BN3+'Valbara Tjänster'!BJ3+'Valbara Tjänster'!BF3+'Valbara Tjänster'!BB3+'Valbara Tjänster'!AX3+'Valbara Tjänster'!AT3+'Valbara Tjänster'!AP3+'Valbara Tjänster'!AL3+'Valbara Tjänster'!AH3+'Valbara Tjänster'!AD3+'Valbara Tjänster'!Z3+'Valbara Tjänster'!V3+'Valbara Tjänster'!R3+'Valbara Tjänster'!N3+'Valbara Tjänster'!J3+'Valbara Tjänster'!F3</f>
        <v>9.8045034000000015</v>
      </c>
      <c r="F3" s="62">
        <f>SUM(F5:F25)</f>
        <v>139907537.37343153</v>
      </c>
      <c r="G3" s="62">
        <f>'Gemensamma i utveckling'!B3</f>
        <v>60000000</v>
      </c>
      <c r="H3" s="62">
        <f>SUM(H5:H25)</f>
        <v>59999999.999999993</v>
      </c>
      <c r="I3" s="62">
        <f>'Valbara i utveckling'!F3+'Valbara i utveckling'!J3+'Valbara i utveckling'!N3+'Valbara i utveckling'!R3+'Valbara i utveckling'!V3+'Valbara i utveckling'!Z3+'Valbara i utveckling'!AD3+'Valbara i utveckling'!AH3</f>
        <v>4.0907425147059033</v>
      </c>
      <c r="J3" s="62">
        <f>SUM(J5:J25)</f>
        <v>31714968.461987976</v>
      </c>
    </row>
    <row r="4" spans="2:10" x14ac:dyDescent="0.25">
      <c r="C4" s="62"/>
      <c r="D4" s="64"/>
      <c r="E4" s="64"/>
      <c r="F4" s="64"/>
      <c r="G4" s="64"/>
      <c r="H4" s="64"/>
      <c r="I4" s="64"/>
    </row>
    <row r="5" spans="2:10" x14ac:dyDescent="0.25">
      <c r="B5" s="28" t="s">
        <v>11</v>
      </c>
      <c r="C5" s="62"/>
      <c r="D5" s="63">
        <f>SLL!$D$7</f>
        <v>145156837.88818261</v>
      </c>
      <c r="E5" s="63"/>
      <c r="F5" s="63">
        <f>SLL!$D$58</f>
        <v>24225830.48785479</v>
      </c>
      <c r="G5" s="63"/>
      <c r="H5" s="63">
        <f>SLL!$D$92</f>
        <v>13629269.471393578</v>
      </c>
      <c r="I5" s="63"/>
      <c r="J5" s="63">
        <f>SLL!$D$116</f>
        <v>1141575.5118519</v>
      </c>
    </row>
    <row r="6" spans="2:10" x14ac:dyDescent="0.25">
      <c r="B6" s="27" t="s">
        <v>30</v>
      </c>
      <c r="C6" s="62"/>
      <c r="D6" s="63">
        <f>Uppsala!$D$7</f>
        <v>24400712.07799631</v>
      </c>
      <c r="E6" s="63"/>
      <c r="F6" s="63">
        <f>Uppsala!$D$58</f>
        <v>5565961.3947585803</v>
      </c>
      <c r="G6" s="63"/>
      <c r="H6" s="63">
        <f>Uppsala!$D$92</f>
        <v>2291065.8915088843</v>
      </c>
      <c r="I6" s="63"/>
      <c r="J6" s="63">
        <f>Uppsala!$D$116</f>
        <v>1444012.2878870026</v>
      </c>
    </row>
    <row r="7" spans="2:10" x14ac:dyDescent="0.25">
      <c r="B7" s="28" t="s">
        <v>12</v>
      </c>
      <c r="C7" s="62"/>
      <c r="D7" s="63">
        <f>Sörmland!$D$7</f>
        <v>18524354.222176824</v>
      </c>
      <c r="E7" s="63"/>
      <c r="F7" s="63">
        <f>Sörmland!$D$58</f>
        <v>3916241.3714035107</v>
      </c>
      <c r="G7" s="63"/>
      <c r="H7" s="63">
        <f>Sörmland!$D$92</f>
        <v>1739314.6554493075</v>
      </c>
      <c r="I7" s="63"/>
      <c r="J7" s="63">
        <f>Sörmland!$D$116</f>
        <v>1096254.6927520386</v>
      </c>
    </row>
    <row r="8" spans="2:10" x14ac:dyDescent="0.25">
      <c r="B8" s="27" t="s">
        <v>13</v>
      </c>
      <c r="C8" s="62"/>
      <c r="D8" s="63">
        <f>Östergötland!$D$7</f>
        <v>28835992.412423968</v>
      </c>
      <c r="E8" s="63"/>
      <c r="F8" s="63">
        <f>Östergötland!$D$58</f>
        <v>7324517.1922177598</v>
      </c>
      <c r="G8" s="63"/>
      <c r="H8" s="63">
        <f>Östergötland!$D$92</f>
        <v>2707509.4551641685</v>
      </c>
      <c r="I8" s="63"/>
      <c r="J8" s="63">
        <f>Östergötland!$D$116</f>
        <v>1706488.2059120568</v>
      </c>
    </row>
    <row r="9" spans="2:10" x14ac:dyDescent="0.25">
      <c r="B9" s="28" t="s">
        <v>14</v>
      </c>
      <c r="C9" s="62"/>
      <c r="D9" s="63">
        <f>Jönköping!$D$7</f>
        <v>22565784.502348337</v>
      </c>
      <c r="E9" s="63"/>
      <c r="F9" s="63">
        <f>Jönköping!$D$58</f>
        <v>5437250.3458183296</v>
      </c>
      <c r="G9" s="63"/>
      <c r="H9" s="63">
        <f>Jönköping!$D$92</f>
        <v>2118778.297256784</v>
      </c>
      <c r="I9" s="63"/>
      <c r="J9" s="63">
        <f>Jönköping!$D$116</f>
        <v>1508473.5745253458</v>
      </c>
    </row>
    <row r="10" spans="2:10" x14ac:dyDescent="0.25">
      <c r="B10" s="27" t="s">
        <v>15</v>
      </c>
      <c r="C10" s="62"/>
      <c r="D10" s="63">
        <f>Kronoberg!$D$7</f>
        <v>12482097.128152169</v>
      </c>
      <c r="E10" s="63"/>
      <c r="F10" s="63">
        <f>Kronoberg!$D$59</f>
        <v>3203968.3701390303</v>
      </c>
      <c r="G10" s="63"/>
      <c r="H10" s="63">
        <f>Kronoberg!$D$93</f>
        <v>1171986.5753671371</v>
      </c>
      <c r="I10" s="63"/>
      <c r="J10" s="63">
        <f>Kronoberg!$D$117</f>
        <v>834401.02295210713</v>
      </c>
    </row>
    <row r="11" spans="2:10" x14ac:dyDescent="0.25">
      <c r="B11" s="28" t="s">
        <v>16</v>
      </c>
      <c r="C11" s="62"/>
      <c r="D11" s="63">
        <f>Kalmar!$D$7</f>
        <v>15172283.926653435</v>
      </c>
      <c r="E11" s="63"/>
      <c r="F11" s="63">
        <f>Kalmar!$D$58</f>
        <v>3702861.2434017402</v>
      </c>
      <c r="G11" s="63"/>
      <c r="H11" s="63">
        <f>Kalmar!$D$92</f>
        <v>1424577.3684609036</v>
      </c>
      <c r="I11" s="63"/>
      <c r="J11" s="63">
        <f>Kalmar!$D$116</f>
        <v>1014234.1546410935</v>
      </c>
    </row>
    <row r="12" spans="2:10" x14ac:dyDescent="0.25">
      <c r="B12" s="27" t="s">
        <v>17</v>
      </c>
      <c r="C12" s="62"/>
      <c r="D12" s="63">
        <f>Gotland!$D$7</f>
        <v>3737414.2656369512</v>
      </c>
      <c r="E12" s="63"/>
      <c r="F12" s="63">
        <f>Gotland!$D$58</f>
        <v>647760.55462913995</v>
      </c>
      <c r="G12" s="63"/>
      <c r="H12" s="63">
        <f>Gotland!$D$92</f>
        <v>350918.54365025053</v>
      </c>
      <c r="I12" s="63"/>
      <c r="J12" s="63">
        <f>Gotland!$D$116</f>
        <v>200413.36603079998</v>
      </c>
    </row>
    <row r="13" spans="2:10" x14ac:dyDescent="0.25">
      <c r="B13" s="28" t="s">
        <v>18</v>
      </c>
      <c r="C13" s="62"/>
      <c r="D13" s="63">
        <f>Blekinge!$D$7</f>
        <v>9720985.4985628333</v>
      </c>
      <c r="E13" s="63"/>
      <c r="F13" s="63">
        <f>Blekinge!$D$58</f>
        <v>2463226.6210058299</v>
      </c>
      <c r="G13" s="63"/>
      <c r="H13" s="63">
        <f>Blekinge!$D$92</f>
        <v>912736.40852855938</v>
      </c>
      <c r="I13" s="63"/>
      <c r="J13" s="63">
        <f>Blekinge!$D$116</f>
        <v>575279.21584527683</v>
      </c>
    </row>
    <row r="14" spans="2:10" x14ac:dyDescent="0.25">
      <c r="B14" s="27" t="s">
        <v>19</v>
      </c>
      <c r="C14" s="62"/>
      <c r="D14" s="63">
        <f>Skåne!$D$7</f>
        <v>86334122.668573692</v>
      </c>
      <c r="E14" s="63"/>
      <c r="F14" s="63">
        <f>Skåne!$D$58</f>
        <v>18526639.448038369</v>
      </c>
      <c r="G14" s="63"/>
      <c r="H14" s="63">
        <f>Skåne!$D$92</f>
        <v>8106204.5684182951</v>
      </c>
      <c r="I14" s="63"/>
      <c r="J14" s="63">
        <f>Skåne!$D$116</f>
        <v>5771248.1749446914</v>
      </c>
    </row>
    <row r="15" spans="2:10" x14ac:dyDescent="0.25">
      <c r="B15" s="28" t="s">
        <v>20</v>
      </c>
      <c r="C15" s="62"/>
      <c r="D15" s="63">
        <f>Halland!$D$7</f>
        <v>20956849.507553063</v>
      </c>
      <c r="E15" s="63"/>
      <c r="F15" s="63">
        <f>Halland!$D$58</f>
        <v>3566582.5624442096</v>
      </c>
      <c r="G15" s="63"/>
      <c r="H15" s="63">
        <f>Halland!$D$92</f>
        <v>1967709.9154633465</v>
      </c>
      <c r="I15" s="63"/>
      <c r="J15" s="63">
        <f>Halland!$D$116</f>
        <v>1240207.5852365985</v>
      </c>
    </row>
    <row r="16" spans="2:10" x14ac:dyDescent="0.25">
      <c r="B16" s="27" t="s">
        <v>21</v>
      </c>
      <c r="C16" s="62"/>
      <c r="D16" s="63">
        <f>VGR!$D$7</f>
        <v>107390536.19698979</v>
      </c>
      <c r="E16" s="63"/>
      <c r="F16" s="63">
        <f>VGR!$D$58</f>
        <v>30807464.005270954</v>
      </c>
      <c r="G16" s="63"/>
      <c r="H16" s="63">
        <f>VGR!$D$92</f>
        <v>10083262.888612276</v>
      </c>
      <c r="I16" s="63"/>
      <c r="J16" s="63">
        <f>VGR!$D$116</f>
        <v>7178823.5853448156</v>
      </c>
    </row>
    <row r="17" spans="2:10" x14ac:dyDescent="0.25">
      <c r="B17" s="28" t="s">
        <v>22</v>
      </c>
      <c r="C17" s="62"/>
      <c r="D17" s="63">
        <f>Värmland!$D$7</f>
        <v>17364283.451739643</v>
      </c>
      <c r="E17" s="63"/>
      <c r="F17" s="63">
        <f>Värmland!$D$58</f>
        <v>4134755.4355119402</v>
      </c>
      <c r="G17" s="63"/>
      <c r="H17" s="63">
        <f>Värmland!$D$92</f>
        <v>1630391.6631452523</v>
      </c>
      <c r="I17" s="63"/>
      <c r="J17" s="63">
        <f>Värmland!$D$116</f>
        <v>1160764.5515178591</v>
      </c>
    </row>
    <row r="18" spans="2:10" x14ac:dyDescent="0.25">
      <c r="B18" s="27" t="s">
        <v>23</v>
      </c>
      <c r="C18" s="62"/>
      <c r="D18" s="63">
        <f>Örebro!$D$7</f>
        <v>18815519.318222608</v>
      </c>
      <c r="E18" s="63"/>
      <c r="F18" s="63">
        <f>Örebro!$D$58</f>
        <v>4274759.9808602901</v>
      </c>
      <c r="G18" s="63"/>
      <c r="H18" s="63">
        <f>Örebro!$D$92</f>
        <v>1766653.1371385346</v>
      </c>
      <c r="I18" s="63"/>
      <c r="J18" s="63">
        <f>Örebro!$D$116</f>
        <v>1257776.5102541093</v>
      </c>
    </row>
    <row r="19" spans="2:10" x14ac:dyDescent="0.25">
      <c r="B19" s="28" t="s">
        <v>24</v>
      </c>
      <c r="C19" s="62"/>
      <c r="D19" s="63">
        <f>Västmanland!$D$7</f>
        <v>17154446.311272852</v>
      </c>
      <c r="E19" s="63"/>
      <c r="F19" s="63">
        <f>Västmanland!$D$58</f>
        <v>3624761.6078332504</v>
      </c>
      <c r="G19" s="63"/>
      <c r="H19" s="63">
        <f>Västmanland!$D$92</f>
        <v>1610689.3399606454</v>
      </c>
      <c r="I19" s="63"/>
      <c r="J19" s="63">
        <f>Västmanland!$D$116</f>
        <v>1015184.7694524324</v>
      </c>
    </row>
    <row r="20" spans="2:10" x14ac:dyDescent="0.25">
      <c r="B20" s="27" t="s">
        <v>25</v>
      </c>
      <c r="C20" s="62"/>
      <c r="D20" s="63">
        <f>Dalarna!$D$7</f>
        <v>17664138.216477849</v>
      </c>
      <c r="E20" s="63"/>
      <c r="F20" s="63">
        <f>Dalarna!$D$58</f>
        <v>4304042.0694079399</v>
      </c>
      <c r="G20" s="63"/>
      <c r="H20" s="63">
        <f>Dalarna!$D$92</f>
        <v>1658546.0473985556</v>
      </c>
      <c r="I20" s="63"/>
      <c r="J20" s="63">
        <f>Dalarna!$D$116</f>
        <v>1180809.1898399179</v>
      </c>
    </row>
    <row r="21" spans="2:10" x14ac:dyDescent="0.25">
      <c r="B21" s="28" t="s">
        <v>26</v>
      </c>
      <c r="C21" s="62"/>
      <c r="D21" s="63">
        <f>Gävleborg!$D$7</f>
        <v>17601352.300432667</v>
      </c>
      <c r="E21" s="63"/>
      <c r="F21" s="63">
        <f>Gävleborg!$D$58</f>
        <v>4199560.8785286807</v>
      </c>
      <c r="G21" s="63"/>
      <c r="H21" s="63">
        <f>Gävleborg!$D$92</f>
        <v>1652650.8640834764</v>
      </c>
      <c r="I21" s="63"/>
      <c r="J21" s="63">
        <f>Gävleborg!$D$116</f>
        <v>232765.35054222963</v>
      </c>
    </row>
    <row r="22" spans="2:10" x14ac:dyDescent="0.25">
      <c r="B22" s="27" t="s">
        <v>27</v>
      </c>
      <c r="C22" s="62"/>
      <c r="D22" s="63">
        <f>Västernorrland!$D$7</f>
        <v>14916795.428126492</v>
      </c>
      <c r="E22" s="63"/>
      <c r="F22" s="63">
        <f>Västernorrland!$D$58</f>
        <v>2979194.3833882902</v>
      </c>
      <c r="G22" s="63"/>
      <c r="H22" s="63">
        <f>Västernorrland!$D$92</f>
        <v>1400588.6839185478</v>
      </c>
      <c r="I22" s="63"/>
      <c r="J22" s="63">
        <f>Västernorrland!$D$116</f>
        <v>882762.59419229627</v>
      </c>
    </row>
    <row r="23" spans="2:10" x14ac:dyDescent="0.25">
      <c r="B23" s="28" t="s">
        <v>28</v>
      </c>
      <c r="C23" s="62"/>
      <c r="D23" s="63">
        <f>Jämtland!$D$7</f>
        <v>8103605.6144749308</v>
      </c>
      <c r="E23" s="63"/>
      <c r="F23" s="63">
        <f>Jämtland!$D$58</f>
        <v>1427005.7007721302</v>
      </c>
      <c r="G23" s="63"/>
      <c r="H23" s="63">
        <f>Jämtland!$D$92</f>
        <v>760875.10734186589</v>
      </c>
      <c r="I23" s="63"/>
      <c r="J23" s="63">
        <f>Jämtland!$D$116</f>
        <v>372399.7089963</v>
      </c>
    </row>
    <row r="24" spans="2:10" x14ac:dyDescent="0.25">
      <c r="B24" s="27" t="s">
        <v>29</v>
      </c>
      <c r="C24" s="62"/>
      <c r="D24" s="63">
        <f>Västerbotten!$D$7</f>
        <v>16857222.925082352</v>
      </c>
      <c r="E24" s="63"/>
      <c r="F24" s="63">
        <f>Västerbotten!$D$59</f>
        <v>2300896.5214378801</v>
      </c>
      <c r="G24" s="63"/>
      <c r="H24" s="63">
        <f>Västerbotten!$D$93</f>
        <v>1582782.024793647</v>
      </c>
      <c r="I24" s="63"/>
      <c r="J24" s="63">
        <f>Västerbotten!$D$116</f>
        <v>997595.35564620583</v>
      </c>
    </row>
    <row r="25" spans="2:10" x14ac:dyDescent="0.25">
      <c r="B25" s="28" t="s">
        <v>31</v>
      </c>
      <c r="C25" s="62"/>
      <c r="D25" s="63">
        <f>Norrbotten!$D$7</f>
        <v>15267197.138920566</v>
      </c>
      <c r="E25" s="63"/>
      <c r="F25" s="63">
        <f>Norrbotten!$D$58</f>
        <v>3274257.19870885</v>
      </c>
      <c r="G25" s="63"/>
      <c r="H25" s="63">
        <f>Norrbotten!$D$94</f>
        <v>1433489.0929459794</v>
      </c>
      <c r="I25" s="63"/>
      <c r="J25" s="63">
        <f>Norrbotten!$D$118</f>
        <v>903499.05362290237</v>
      </c>
    </row>
    <row r="28" spans="2:10" x14ac:dyDescent="0.25">
      <c r="B28" s="65">
        <f>C3+E3+G3+I3</f>
        <v>699022544.89524591</v>
      </c>
    </row>
    <row r="29" spans="2:10" x14ac:dyDescent="0.25">
      <c r="B29" s="65">
        <f>D3+F3+H3+J3</f>
        <v>870645036.8354193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5673E3-32B3-455A-B5AF-A1D76110F4B2}">
  <sheetPr>
    <tabColor rgb="FF92D050"/>
  </sheetPr>
  <dimension ref="A1:K147"/>
  <sheetViews>
    <sheetView showZeros="0" workbookViewId="0">
      <selection activeCell="E75" sqref="E75"/>
    </sheetView>
  </sheetViews>
  <sheetFormatPr defaultRowHeight="15" outlineLevelRow="1" x14ac:dyDescent="0.25"/>
  <cols>
    <col min="1" max="1" width="21" customWidth="1"/>
    <col min="3" max="3" width="44.85546875" bestFit="1" customWidth="1"/>
    <col min="4" max="4" width="26.28515625" customWidth="1"/>
    <col min="6" max="6" width="28.85546875" customWidth="1"/>
    <col min="7" max="7" width="5.28515625" customWidth="1"/>
    <col min="8" max="8" width="21.7109375" bestFit="1" customWidth="1"/>
    <col min="9" max="9" width="4.7109375" customWidth="1"/>
    <col min="10" max="10" width="24.28515625" bestFit="1" customWidth="1"/>
    <col min="11" max="11" width="4.7109375" customWidth="1"/>
  </cols>
  <sheetData>
    <row r="1" spans="1:11" ht="40.700000000000003" customHeight="1" thickBot="1" x14ac:dyDescent="0.55000000000000004">
      <c r="C1" s="60" t="str">
        <f>'Gemensamma Tjänster'!B11</f>
        <v>Region Sörmland</v>
      </c>
    </row>
    <row r="2" spans="1:11" ht="92.25" customHeight="1" x14ac:dyDescent="0.4">
      <c r="C2" s="341" t="s">
        <v>64</v>
      </c>
      <c r="D2" s="342"/>
      <c r="E2" s="342"/>
      <c r="F2" s="342"/>
      <c r="G2" s="342"/>
      <c r="H2" s="342"/>
      <c r="I2" s="342"/>
      <c r="J2" s="343"/>
    </row>
    <row r="3" spans="1:11" ht="21.75" customHeight="1" thickBot="1" x14ac:dyDescent="0.3">
      <c r="A3" s="347" t="s">
        <v>45</v>
      </c>
      <c r="C3" s="344" t="s">
        <v>46</v>
      </c>
      <c r="D3" s="345"/>
      <c r="E3" s="345"/>
      <c r="F3" s="345"/>
      <c r="G3" s="345"/>
      <c r="H3" s="345"/>
      <c r="I3" s="345"/>
      <c r="J3" s="346"/>
    </row>
    <row r="4" spans="1:11" x14ac:dyDescent="0.25">
      <c r="A4" s="347"/>
    </row>
    <row r="5" spans="1:11" ht="15.75" x14ac:dyDescent="0.25">
      <c r="A5" s="347"/>
      <c r="D5" s="53" t="s">
        <v>198</v>
      </c>
      <c r="E5" s="58"/>
      <c r="F5" s="53"/>
      <c r="G5" s="53"/>
      <c r="H5" s="59"/>
      <c r="I5" s="53"/>
      <c r="J5" s="53"/>
      <c r="K5" s="7"/>
    </row>
    <row r="6" spans="1:11" ht="15.75" thickBot="1" x14ac:dyDescent="0.3">
      <c r="A6" s="347"/>
    </row>
    <row r="7" spans="1:11" ht="30" x14ac:dyDescent="0.25">
      <c r="A7" s="347"/>
      <c r="C7" s="118" t="s">
        <v>34</v>
      </c>
      <c r="D7" s="119">
        <f>SUM(D8:D55)</f>
        <v>18524354.222176824</v>
      </c>
      <c r="E7" s="120"/>
      <c r="F7" s="121" t="s">
        <v>40</v>
      </c>
      <c r="G7" s="121"/>
      <c r="H7" s="106" t="s">
        <v>41</v>
      </c>
      <c r="I7" s="122"/>
      <c r="J7" s="123" t="s">
        <v>50</v>
      </c>
      <c r="K7" s="54"/>
    </row>
    <row r="8" spans="1:11" ht="15" hidden="1" customHeight="1" outlineLevel="1" x14ac:dyDescent="0.25">
      <c r="C8" s="117" t="str">
        <f>'Gemensamma Tjänster'!E2</f>
        <v>Identifierings-tjänster SITHS</v>
      </c>
      <c r="D8" s="124">
        <f>'Gemensamma Tjänster'!E11</f>
        <v>1211021.6557067395</v>
      </c>
      <c r="E8" s="125"/>
      <c r="F8" s="103" t="str">
        <f>'Gemensamma Tjänster'!E31</f>
        <v>Kvartal förskott</v>
      </c>
      <c r="G8" s="125"/>
      <c r="H8" s="103" t="str">
        <f>'Gemensamma Tjänster'!E32</f>
        <v>Dec,Mar,Jun,Sep</v>
      </c>
      <c r="I8" s="125"/>
      <c r="J8" s="126" t="str">
        <f>'Gemensamma Tjänster'!E33</f>
        <v xml:space="preserve"> -</v>
      </c>
    </row>
    <row r="9" spans="1:11" ht="15" hidden="1" customHeight="1" outlineLevel="1" x14ac:dyDescent="0.25">
      <c r="C9" s="117" t="str">
        <f>'Gemensamma Tjänster'!F2</f>
        <v>Katalogtjänster HSA</v>
      </c>
      <c r="D9" s="124">
        <f>'Gemensamma Tjänster'!F11</f>
        <v>169066.90067056342</v>
      </c>
      <c r="E9" s="125"/>
      <c r="F9" s="103" t="str">
        <f>'Gemensamma Tjänster'!F31</f>
        <v>Kvartal förskott</v>
      </c>
      <c r="G9" s="125"/>
      <c r="H9" s="103" t="str">
        <f>'Gemensamma Tjänster'!F32</f>
        <v>Dec,Mar,Jun,Sep</v>
      </c>
      <c r="I9" s="125"/>
      <c r="J9" s="126" t="str">
        <f>'Gemensamma Tjänster'!F33</f>
        <v xml:space="preserve"> -</v>
      </c>
    </row>
    <row r="10" spans="1:11" ht="15" hidden="1" customHeight="1" outlineLevel="1" x14ac:dyDescent="0.25">
      <c r="C10" s="117" t="str">
        <f>'Gemensamma Tjänster'!G2</f>
        <v>Kommunikations-tjänster Sjunet</v>
      </c>
      <c r="D10" s="124">
        <f>'Gemensamma Tjänster'!G11</f>
        <v>53694.448678700923</v>
      </c>
      <c r="E10" s="125"/>
      <c r="F10" s="103" t="str">
        <f>'Gemensamma Tjänster'!G31</f>
        <v>Kvartal förskott</v>
      </c>
      <c r="G10" s="125"/>
      <c r="H10" s="103" t="str">
        <f>'Gemensamma Tjänster'!G32</f>
        <v>Dec,Mar,Jun,Sep</v>
      </c>
      <c r="I10" s="125"/>
      <c r="J10" s="126" t="str">
        <f>'Gemensamma Tjänster'!G33</f>
        <v xml:space="preserve"> -</v>
      </c>
    </row>
    <row r="11" spans="1:11" ht="15" hidden="1" customHeight="1" outlineLevel="1" x14ac:dyDescent="0.25">
      <c r="C11" s="117" t="str">
        <f>'Gemensamma Tjänster'!H2</f>
        <v>Säkerhetstjänster</v>
      </c>
      <c r="D11" s="124">
        <f>'Gemensamma Tjänster'!H11</f>
        <v>195870.8927646009</v>
      </c>
      <c r="E11" s="125"/>
      <c r="F11" s="103" t="str">
        <f>'Gemensamma Tjänster'!H31</f>
        <v>Kvartal förskott</v>
      </c>
      <c r="G11" s="125"/>
      <c r="H11" s="103" t="str">
        <f>'Gemensamma Tjänster'!H32</f>
        <v>Dec,Mar,Jun,Sep</v>
      </c>
      <c r="I11" s="125"/>
      <c r="J11" s="126" t="str">
        <f>'Gemensamma Tjänster'!H33</f>
        <v xml:space="preserve"> -</v>
      </c>
    </row>
    <row r="12" spans="1:11" ht="15" hidden="1" customHeight="1" outlineLevel="1" x14ac:dyDescent="0.25">
      <c r="C12" s="117" t="str">
        <f>'Gemensamma Tjänster'!I2</f>
        <v>1177 Vårdguidens e-tjänster</v>
      </c>
      <c r="D12" s="124">
        <f>'Gemensamma Tjänster'!I11</f>
        <v>2296986.8364715124</v>
      </c>
      <c r="E12" s="125"/>
      <c r="F12" s="103" t="str">
        <f>'Gemensamma Tjänster'!I31</f>
        <v>Kvartal förskott</v>
      </c>
      <c r="G12" s="125"/>
      <c r="H12" s="103" t="str">
        <f>'Gemensamma Tjänster'!I32</f>
        <v>Dec,Mar,Jun,Sep</v>
      </c>
      <c r="I12" s="125"/>
      <c r="J12" s="126" t="str">
        <f>'Gemensamma Tjänster'!I33</f>
        <v xml:space="preserve"> -</v>
      </c>
    </row>
    <row r="13" spans="1:11" ht="15" hidden="1" customHeight="1" outlineLevel="1" x14ac:dyDescent="0.25">
      <c r="C13" s="117" t="str">
        <f>'Gemensamma Tjänster'!J2</f>
        <v xml:space="preserve">1177 Vårdguiden på telefon </v>
      </c>
      <c r="D13" s="124">
        <f>'Gemensamma Tjänster'!J11</f>
        <v>1843941.727088528</v>
      </c>
      <c r="E13" s="125"/>
      <c r="F13" s="103" t="str">
        <f>'Gemensamma Tjänster'!J31</f>
        <v>Kvartal förskott</v>
      </c>
      <c r="G13" s="125"/>
      <c r="H13" s="103" t="str">
        <f>'Gemensamma Tjänster'!J32</f>
        <v>Dec,Mar,Jun,Sep</v>
      </c>
      <c r="I13" s="125"/>
      <c r="J13" s="126" t="str">
        <f>'Gemensamma Tjänster'!J33</f>
        <v xml:space="preserve"> -</v>
      </c>
    </row>
    <row r="14" spans="1:11" ht="15" hidden="1" customHeight="1" outlineLevel="1" x14ac:dyDescent="0.25">
      <c r="C14" s="117" t="str">
        <f>'Gemensamma Tjänster'!K2</f>
        <v>1177 Vårdguiden på webben</v>
      </c>
      <c r="D14" s="124">
        <f>'Gemensamma Tjänster'!K11</f>
        <v>2019896.9655122904</v>
      </c>
      <c r="E14" s="125"/>
      <c r="F14" s="103" t="str">
        <f>'Gemensamma Tjänster'!K31</f>
        <v>Kvartal förskott</v>
      </c>
      <c r="G14" s="125"/>
      <c r="H14" s="103" t="str">
        <f>'Gemensamma Tjänster'!K32</f>
        <v>Dec,Mar,Jun,Sep</v>
      </c>
      <c r="I14" s="125"/>
      <c r="J14" s="126" t="str">
        <f>'Gemensamma Tjänster'!K33</f>
        <v xml:space="preserve"> -</v>
      </c>
    </row>
    <row r="15" spans="1:11" ht="15" hidden="1" customHeight="1" outlineLevel="1" x14ac:dyDescent="0.25">
      <c r="C15" s="117" t="str">
        <f>'Gemensamma Tjänster'!L2</f>
        <v>Eira 
(biblioteks- konsortium)</v>
      </c>
      <c r="D15" s="124">
        <f>'Gemensamma Tjänster'!L11</f>
        <v>114190.77061997481</v>
      </c>
      <c r="E15" s="125"/>
      <c r="F15" s="103" t="str">
        <f>'Gemensamma Tjänster'!L31</f>
        <v>Kvartal förskott. Licens separat</v>
      </c>
      <c r="G15" s="125"/>
      <c r="H15" s="103" t="str">
        <f>'Gemensamma Tjänster'!L32</f>
        <v>Dec,Mar,Jun,Sep</v>
      </c>
      <c r="I15" s="125"/>
      <c r="J15" s="126" t="str">
        <f>'Gemensamma Tjänster'!L33</f>
        <v xml:space="preserve"> -</v>
      </c>
    </row>
    <row r="16" spans="1:11" ht="15" hidden="1" customHeight="1" outlineLevel="1" x14ac:dyDescent="0.25">
      <c r="C16" s="117" t="str">
        <f>'Gemensamma Tjänster'!M2</f>
        <v>Elektronisk remiss</v>
      </c>
      <c r="D16" s="124">
        <f>'Gemensamma Tjänster'!M11</f>
        <v>147018.45556095193</v>
      </c>
      <c r="E16" s="125"/>
      <c r="F16" s="103" t="str">
        <f>'Gemensamma Tjänster'!M31</f>
        <v>Kvartal förskott</v>
      </c>
      <c r="G16" s="125"/>
      <c r="H16" s="103" t="str">
        <f>'Gemensamma Tjänster'!M32</f>
        <v>Dec,Mar,Jun,Sep</v>
      </c>
      <c r="I16" s="125"/>
      <c r="J16" s="126" t="str">
        <f>'Gemensamma Tjänster'!M33</f>
        <v xml:space="preserve"> -</v>
      </c>
    </row>
    <row r="17" spans="3:10" ht="15" hidden="1" customHeight="1" outlineLevel="1" x14ac:dyDescent="0.25">
      <c r="C17" s="117" t="str">
        <f>'Gemensamma Tjänster'!N2</f>
        <v>Födelseanmälan</v>
      </c>
      <c r="D17" s="124">
        <f>'Gemensamma Tjänster'!N11</f>
        <v>97099.622972916492</v>
      </c>
      <c r="E17" s="125"/>
      <c r="F17" s="103" t="str">
        <f>'Gemensamma Tjänster'!N31</f>
        <v>Kvartal förskott</v>
      </c>
      <c r="G17" s="125"/>
      <c r="H17" s="103" t="str">
        <f>'Gemensamma Tjänster'!N32</f>
        <v>Dec,Mar,Jun,Sep</v>
      </c>
      <c r="I17" s="125"/>
      <c r="J17" s="126" t="str">
        <f>'Gemensamma Tjänster'!N33</f>
        <v xml:space="preserve"> -</v>
      </c>
    </row>
    <row r="18" spans="3:10" ht="15" hidden="1" customHeight="1" outlineLevel="1" x14ac:dyDescent="0.25">
      <c r="C18" s="117" t="str">
        <f>'Gemensamma Tjänster'!O2</f>
        <v>Infektions-verktyget</v>
      </c>
      <c r="D18" s="124">
        <f>'Gemensamma Tjänster'!O11</f>
        <v>276801.65599046898</v>
      </c>
      <c r="E18" s="125"/>
      <c r="F18" s="103" t="str">
        <f>'Gemensamma Tjänster'!O31</f>
        <v>Kvartal förskott</v>
      </c>
      <c r="G18" s="125"/>
      <c r="H18" s="103" t="str">
        <f>'Gemensamma Tjänster'!O32</f>
        <v>Dec,Mar,Jun,Sep</v>
      </c>
      <c r="I18" s="125"/>
      <c r="J18" s="126" t="str">
        <f>'Gemensamma Tjänster'!O33</f>
        <v xml:space="preserve"> -</v>
      </c>
    </row>
    <row r="19" spans="3:10" ht="15" hidden="1" customHeight="1" outlineLevel="1" x14ac:dyDescent="0.25">
      <c r="C19" s="117" t="str">
        <f>'Gemensamma Tjänster'!P2</f>
        <v>Journalen</v>
      </c>
      <c r="D19" s="124">
        <f>'Gemensamma Tjänster'!P11</f>
        <v>859774.07328734698</v>
      </c>
      <c r="E19" s="125"/>
      <c r="F19" s="103" t="str">
        <f>'Gemensamma Tjänster'!P31</f>
        <v>Kvartal förskott</v>
      </c>
      <c r="G19" s="125"/>
      <c r="H19" s="103" t="str">
        <f>'Gemensamma Tjänster'!P32</f>
        <v>Dec,Mar,Jun,Sep</v>
      </c>
      <c r="I19" s="125"/>
      <c r="J19" s="126" t="str">
        <f>'Gemensamma Tjänster'!P33</f>
        <v xml:space="preserve"> -</v>
      </c>
    </row>
    <row r="20" spans="3:10" ht="15" hidden="1" customHeight="1" outlineLevel="1" x14ac:dyDescent="0.25">
      <c r="C20" s="117" t="str">
        <f>'Gemensamma Tjänster'!Q2</f>
        <v>Intygstjänster Webcert</v>
      </c>
      <c r="D20" s="124">
        <f>'Gemensamma Tjänster'!Q11</f>
        <v>406210.176960607</v>
      </c>
      <c r="E20" s="125"/>
      <c r="F20" s="103" t="str">
        <f>'Gemensamma Tjänster'!Q31</f>
        <v>Kvartal förskott</v>
      </c>
      <c r="G20" s="125"/>
      <c r="H20" s="103" t="str">
        <f>'Gemensamma Tjänster'!Q32</f>
        <v>Dec,Mar,Jun,Sep</v>
      </c>
      <c r="I20" s="125"/>
      <c r="J20" s="126" t="str">
        <f>'Gemensamma Tjänster'!Q33</f>
        <v xml:space="preserve"> -</v>
      </c>
    </row>
    <row r="21" spans="3:10" ht="15" hidden="1" customHeight="1" outlineLevel="1" x14ac:dyDescent="0.25">
      <c r="C21" s="117" t="str">
        <f>'Gemensamma Tjänster'!R2</f>
        <v>Nationell patientöversikt</v>
      </c>
      <c r="D21" s="124">
        <f>'Gemensamma Tjänster'!R11</f>
        <v>456791.90397677454</v>
      </c>
      <c r="E21" s="125"/>
      <c r="F21" s="103" t="str">
        <f>'Gemensamma Tjänster'!R31</f>
        <v>Kvartal förskott</v>
      </c>
      <c r="G21" s="125"/>
      <c r="H21" s="103" t="str">
        <f>'Gemensamma Tjänster'!R32</f>
        <v>Dec,Mar,Jun,Sep</v>
      </c>
      <c r="I21" s="125"/>
      <c r="J21" s="126" t="str">
        <f>'Gemensamma Tjänster'!R33</f>
        <v xml:space="preserve"> -</v>
      </c>
    </row>
    <row r="22" spans="3:10" ht="15" hidden="1" customHeight="1" outlineLevel="1" x14ac:dyDescent="0.25">
      <c r="C22" s="117" t="str">
        <f>'Gemensamma Tjänster'!S2</f>
        <v>Pascal</v>
      </c>
      <c r="D22" s="124">
        <f>'Gemensamma Tjänster'!S11</f>
        <v>65684.191378829535</v>
      </c>
      <c r="E22" s="125"/>
      <c r="F22" s="103" t="str">
        <f>'Gemensamma Tjänster'!S31</f>
        <v>Kvartal förskott</v>
      </c>
      <c r="G22" s="125"/>
      <c r="H22" s="103" t="str">
        <f>'Gemensamma Tjänster'!S32</f>
        <v>Dec,Mar,Jun,Sep</v>
      </c>
      <c r="I22" s="125"/>
      <c r="J22" s="126" t="str">
        <f>'Gemensamma Tjänster'!S33</f>
        <v xml:space="preserve"> -</v>
      </c>
    </row>
    <row r="23" spans="3:10" ht="15" hidden="1" customHeight="1" outlineLevel="1" x14ac:dyDescent="0.25">
      <c r="C23" s="117" t="str">
        <f>'Gemensamma Tjänster'!T2</f>
        <v>Rikshandboken i barnhälsovård</v>
      </c>
      <c r="D23" s="124">
        <f>'Gemensamma Tjänster'!T11</f>
        <v>302741.00317824719</v>
      </c>
      <c r="E23" s="125"/>
      <c r="F23" s="103" t="str">
        <f>'Gemensamma Tjänster'!T31</f>
        <v>Kvartal förskott</v>
      </c>
      <c r="G23" s="125"/>
      <c r="H23" s="103" t="str">
        <f>'Gemensamma Tjänster'!T32</f>
        <v>Dec,Mar,Jun,Sep</v>
      </c>
      <c r="I23" s="125"/>
      <c r="J23" s="126" t="str">
        <f>'Gemensamma Tjänster'!T33</f>
        <v xml:space="preserve"> -</v>
      </c>
    </row>
    <row r="24" spans="3:10" ht="15" hidden="1" customHeight="1" outlineLevel="1" x14ac:dyDescent="0.25">
      <c r="C24" s="117" t="str">
        <f>'Gemensamma Tjänster'!U2</f>
        <v>Högkostnadsskydd</v>
      </c>
      <c r="D24" s="124">
        <f>'Gemensamma Tjänster'!U11</f>
        <v>178001.56470190923</v>
      </c>
      <c r="E24" s="125"/>
      <c r="F24" s="103" t="str">
        <f>'Gemensamma Tjänster'!U31</f>
        <v>Kvartal förskott</v>
      </c>
      <c r="G24" s="125"/>
      <c r="H24" s="103" t="str">
        <f>'Gemensamma Tjänster'!U32</f>
        <v>Dec,Mar,Jun,Sep</v>
      </c>
      <c r="I24" s="125"/>
      <c r="J24" s="126" t="str">
        <f>'Gemensamma Tjänster'!U33</f>
        <v xml:space="preserve"> -</v>
      </c>
    </row>
    <row r="25" spans="3:10" ht="15" hidden="1" customHeight="1" outlineLevel="1" x14ac:dyDescent="0.25">
      <c r="C25" s="117" t="str">
        <f>'Gemensamma Tjänster'!V2</f>
        <v>NKK Nationellt kliniskt kunskapsstöd</v>
      </c>
      <c r="D25" s="124">
        <f>'Gemensamma Tjänster'!V11</f>
        <v>933816.49876001605</v>
      </c>
      <c r="E25" s="125"/>
      <c r="F25" s="103" t="str">
        <f>'Gemensamma Tjänster'!V31</f>
        <v>Kvartal förskott</v>
      </c>
      <c r="G25" s="125"/>
      <c r="H25" s="103" t="str">
        <f>'Gemensamma Tjänster'!V32</f>
        <v>Dec,Mar,Jun,Sep</v>
      </c>
      <c r="I25" s="125"/>
      <c r="J25" s="126">
        <f>'Gemensamma Tjänster'!V33</f>
        <v>0</v>
      </c>
    </row>
    <row r="26" spans="3:10" ht="15" hidden="1" customHeight="1" outlineLevel="1" x14ac:dyDescent="0.25">
      <c r="C26" s="117" t="str">
        <f>'Gemensamma Tjänster'!W2</f>
        <v>Svenska informationstjänster för läkemedel (Sil)</v>
      </c>
      <c r="D26" s="124">
        <f>'Gemensamma Tjänster'!W11</f>
        <v>1278925.1023449677</v>
      </c>
      <c r="E26" s="125"/>
      <c r="F26" s="103" t="str">
        <f>'Gemensamma Tjänster'!W31</f>
        <v>Kvartal förskott</v>
      </c>
      <c r="G26" s="125"/>
      <c r="H26" s="103" t="str">
        <f>'Gemensamma Tjänster'!W32</f>
        <v>Dec,Mar,Jun,Sep</v>
      </c>
      <c r="I26" s="125"/>
      <c r="J26" s="126" t="str">
        <f>'Gemensamma Tjänster'!W33</f>
        <v xml:space="preserve"> -</v>
      </c>
    </row>
    <row r="27" spans="3:10" ht="15" hidden="1" customHeight="1" outlineLevel="1" x14ac:dyDescent="0.25">
      <c r="C27" s="117" t="str">
        <f>'Gemensamma Tjänster'!X2</f>
        <v>UMO (Youmo)</v>
      </c>
      <c r="D27" s="124">
        <f>'Gemensamma Tjänster'!X11</f>
        <v>613782.5974565834</v>
      </c>
      <c r="E27" s="125"/>
      <c r="F27" s="103" t="str">
        <f>'Gemensamma Tjänster'!X31</f>
        <v>Kvartal förskott</v>
      </c>
      <c r="G27" s="125"/>
      <c r="H27" s="103" t="str">
        <f>'Gemensamma Tjänster'!X32</f>
        <v>Dec,Mar,Jun,Sep</v>
      </c>
      <c r="I27" s="125"/>
      <c r="J27" s="126" t="str">
        <f>'Gemensamma Tjänster'!X33</f>
        <v xml:space="preserve"> -</v>
      </c>
    </row>
    <row r="28" spans="3:10" ht="15" hidden="1" customHeight="1" outlineLevel="1" x14ac:dyDescent="0.25">
      <c r="C28" s="117" t="str">
        <f>'Gemensamma Tjänster'!Y2</f>
        <v>Vårdhandboken</v>
      </c>
      <c r="D28" s="124">
        <f>'Gemensamma Tjänster'!Y11</f>
        <v>291702.36987500382</v>
      </c>
      <c r="E28" s="125"/>
      <c r="F28" s="103" t="str">
        <f>'Gemensamma Tjänster'!Y31</f>
        <v>Kvartal förskott</v>
      </c>
      <c r="G28" s="125"/>
      <c r="H28" s="103" t="str">
        <f>'Gemensamma Tjänster'!Y32</f>
        <v>Dec,Mar,Jun,Sep</v>
      </c>
      <c r="I28" s="125"/>
      <c r="J28" s="126" t="str">
        <f>'Gemensamma Tjänster'!Y33</f>
        <v xml:space="preserve"> -</v>
      </c>
    </row>
    <row r="29" spans="3:10" ht="15" hidden="1" customHeight="1" outlineLevel="1" x14ac:dyDescent="0.25">
      <c r="C29" s="117" t="str">
        <f>'Gemensamma Tjänster'!Z2</f>
        <v>Rådgivnings-stöd webb</v>
      </c>
      <c r="D29" s="124">
        <f>'Gemensamma Tjänster'!Z11</f>
        <v>236393.91737128556</v>
      </c>
      <c r="E29" s="125"/>
      <c r="F29" s="103" t="str">
        <f>'Gemensamma Tjänster'!Z31</f>
        <v>Kvartal förskott</v>
      </c>
      <c r="G29" s="125"/>
      <c r="H29" s="103" t="str">
        <f>'Gemensamma Tjänster'!Z32</f>
        <v>Dec,Mar,Jun,Sep</v>
      </c>
      <c r="I29" s="125"/>
      <c r="J29" s="126" t="str">
        <f>'Gemensamma Tjänster'!Z33</f>
        <v xml:space="preserve"> -</v>
      </c>
    </row>
    <row r="30" spans="3:10" ht="15" hidden="1" customHeight="1" outlineLevel="1" x14ac:dyDescent="0.25">
      <c r="C30" s="117" t="str">
        <f>'Gemensamma Tjänster'!AA2</f>
        <v>Plattformen för stöd och behandling</v>
      </c>
      <c r="D30" s="124">
        <f>'Gemensamma Tjänster'!AA11</f>
        <v>1032645.4115454511</v>
      </c>
      <c r="E30" s="125"/>
      <c r="F30" s="103" t="str">
        <f>'Gemensamma Tjänster'!AA31</f>
        <v>Kvartal förskott</v>
      </c>
      <c r="G30" s="125"/>
      <c r="H30" s="103" t="str">
        <f>'Gemensamma Tjänster'!AA32</f>
        <v>Dec,Mar,Jun,Sep</v>
      </c>
      <c r="I30" s="125"/>
      <c r="J30" s="126" t="str">
        <f>'Gemensamma Tjänster'!AA33</f>
        <v xml:space="preserve"> -</v>
      </c>
    </row>
    <row r="31" spans="3:10" ht="15" hidden="1" customHeight="1" outlineLevel="1" x14ac:dyDescent="0.25">
      <c r="C31" s="117" t="str">
        <f>'Gemensamma Tjänster'!AB2</f>
        <v>Utomläns- fakturering</v>
      </c>
      <c r="D31" s="124">
        <f>'Gemensamma Tjänster'!AB11</f>
        <v>131685.41922328746</v>
      </c>
      <c r="E31" s="125"/>
      <c r="F31" s="103" t="str">
        <f>'Gemensamma Tjänster'!AB31</f>
        <v>Kvartal förskott</v>
      </c>
      <c r="G31" s="125"/>
      <c r="H31" s="103" t="str">
        <f>'Gemensamma Tjänster'!AB32</f>
        <v>Dec,Mar,Jun,Sep</v>
      </c>
      <c r="I31" s="125"/>
      <c r="J31" s="126" t="str">
        <f>'Gemensamma Tjänster'!AB33</f>
        <v xml:space="preserve"> -</v>
      </c>
    </row>
    <row r="32" spans="3:10" ht="15" hidden="1" customHeight="1" outlineLevel="1" x14ac:dyDescent="0.25">
      <c r="C32" s="117" t="str">
        <f>'Gemensamma Tjänster'!AC2</f>
        <v>Gemensam infrastruktur</v>
      </c>
      <c r="D32" s="124">
        <f>'Gemensamma Tjänster'!AC11</f>
        <v>2299782.5216684174</v>
      </c>
      <c r="E32" s="125"/>
      <c r="F32" s="103" t="str">
        <f>'Gemensamma Tjänster'!AC31</f>
        <v>Kvartal förskott</v>
      </c>
      <c r="G32" s="125"/>
      <c r="H32" s="103" t="str">
        <f>'Gemensamma Tjänster'!AC32</f>
        <v>Dec,Mar,Jun,Sep</v>
      </c>
      <c r="I32" s="125"/>
      <c r="J32" s="126" t="str">
        <f>'Gemensamma Tjänster'!AC33</f>
        <v xml:space="preserve"> -</v>
      </c>
    </row>
    <row r="33" spans="3:10" ht="15" hidden="1" customHeight="1" outlineLevel="1" x14ac:dyDescent="0.25">
      <c r="C33" s="117" t="str">
        <f>'Gemensamma Tjänster'!AD2</f>
        <v>Gemensam arkitektur</v>
      </c>
      <c r="D33" s="124">
        <f>'Gemensamma Tjänster'!AD11</f>
        <v>665401.89836026204</v>
      </c>
      <c r="E33" s="125"/>
      <c r="F33" s="103" t="str">
        <f>'Gemensamma Tjänster'!AD31</f>
        <v>Kvartal förskott</v>
      </c>
      <c r="G33" s="125"/>
      <c r="H33" s="103" t="str">
        <f>'Gemensamma Tjänster'!AD32</f>
        <v>Dec,Mar,Jun,Sep</v>
      </c>
      <c r="I33" s="125"/>
      <c r="J33" s="126" t="str">
        <f>'Gemensamma Tjänster'!AD33</f>
        <v xml:space="preserve"> -</v>
      </c>
    </row>
    <row r="34" spans="3:10" ht="15" hidden="1" customHeight="1" outlineLevel="1" x14ac:dyDescent="0.25">
      <c r="C34" s="117" t="str">
        <f>'Gemensamma Tjänster'!AE2</f>
        <v>1177 Listning</v>
      </c>
      <c r="D34" s="124">
        <f>'Gemensamma Tjänster'!AE11</f>
        <v>104132.06821049193</v>
      </c>
      <c r="E34" s="125"/>
      <c r="F34" s="103" t="str">
        <f>'Gemensamma Tjänster'!AE31</f>
        <v>Kvartal förskott</v>
      </c>
      <c r="G34" s="125"/>
      <c r="H34" s="103" t="str">
        <f>'Gemensamma Tjänster'!AE32</f>
        <v>Dec,Mar,Jun,Sep</v>
      </c>
      <c r="I34" s="125"/>
      <c r="J34" s="126" t="str">
        <f>'Gemensamma Tjänster'!AE33</f>
        <v xml:space="preserve"> -</v>
      </c>
    </row>
    <row r="35" spans="3:10" ht="15" hidden="1" customHeight="1" outlineLevel="1" x14ac:dyDescent="0.25">
      <c r="C35" s="117" t="str">
        <f>'Gemensamma Tjänster'!AF2</f>
        <v>IAM IDP Gemensam del</v>
      </c>
      <c r="D35" s="124">
        <f>'Gemensamma Tjänster'!AF11</f>
        <v>241293.57184008812</v>
      </c>
      <c r="E35" s="125"/>
      <c r="F35" s="103" t="str">
        <f>'Gemensamma Tjänster'!AF31</f>
        <v>Kvartal förskott</v>
      </c>
      <c r="G35" s="125"/>
      <c r="H35" s="103" t="str">
        <f>'Gemensamma Tjänster'!AF32</f>
        <v>Dec,Mar,Jun,Sep</v>
      </c>
      <c r="I35" s="125"/>
      <c r="J35" s="126">
        <f>'Gemensamma Tjänster'!AF33</f>
        <v>0</v>
      </c>
    </row>
    <row r="36" spans="3:10" ht="15" hidden="1" customHeight="1" outlineLevel="1" x14ac:dyDescent="0.25">
      <c r="C36" s="117">
        <f>'Gemensamma Tjänster'!AG2</f>
        <v>0</v>
      </c>
      <c r="D36" s="124">
        <f>'Gemensamma Tjänster'!AG11</f>
        <v>0</v>
      </c>
      <c r="E36" s="125"/>
      <c r="F36" s="103">
        <f>'Gemensamma Tjänster'!AG31</f>
        <v>0</v>
      </c>
      <c r="G36" s="125"/>
      <c r="H36" s="103">
        <f>'Gemensamma Tjänster'!AG32</f>
        <v>0</v>
      </c>
      <c r="I36" s="125"/>
      <c r="J36" s="126">
        <f>'Gemensamma Tjänster'!AG33</f>
        <v>0</v>
      </c>
    </row>
    <row r="37" spans="3:10" ht="15" hidden="1" customHeight="1" outlineLevel="1" x14ac:dyDescent="0.25">
      <c r="C37" s="117">
        <f>'Gemensamma Tjänster'!AH2</f>
        <v>0</v>
      </c>
      <c r="D37" s="124">
        <f>'Gemensamma Tjänster'!AH11</f>
        <v>0</v>
      </c>
      <c r="E37" s="125"/>
      <c r="F37" s="103">
        <f>'Gemensamma Tjänster'!AH31</f>
        <v>0</v>
      </c>
      <c r="G37" s="125"/>
      <c r="H37" s="103">
        <f>'Gemensamma Tjänster'!AH32</f>
        <v>0</v>
      </c>
      <c r="I37" s="125"/>
      <c r="J37" s="126">
        <f>'Gemensamma Tjänster'!AH33</f>
        <v>0</v>
      </c>
    </row>
    <row r="38" spans="3:10" ht="15" hidden="1" customHeight="1" outlineLevel="1" x14ac:dyDescent="0.25">
      <c r="C38" s="117">
        <f>'Gemensamma Tjänster'!AI2</f>
        <v>0</v>
      </c>
      <c r="D38" s="124">
        <f>'Gemensamma Tjänster'!AI11</f>
        <v>0</v>
      </c>
      <c r="E38" s="125"/>
      <c r="F38" s="103">
        <f>'Gemensamma Tjänster'!AI31</f>
        <v>0</v>
      </c>
      <c r="G38" s="125"/>
      <c r="H38" s="103">
        <f>'Gemensamma Tjänster'!AI32</f>
        <v>0</v>
      </c>
      <c r="I38" s="125"/>
      <c r="J38" s="126">
        <f>'Gemensamma Tjänster'!AI33</f>
        <v>0</v>
      </c>
    </row>
    <row r="39" spans="3:10" ht="15" hidden="1" customHeight="1" outlineLevel="1" x14ac:dyDescent="0.25">
      <c r="C39" s="117">
        <f>'Gemensamma Tjänster'!AJ2</f>
        <v>0</v>
      </c>
      <c r="D39" s="124">
        <f>'Gemensamma Tjänster'!AJ11</f>
        <v>0</v>
      </c>
      <c r="E39" s="125"/>
      <c r="F39" s="103">
        <f>'Gemensamma Tjänster'!AJ31</f>
        <v>0</v>
      </c>
      <c r="G39" s="125"/>
      <c r="H39" s="103">
        <f>'Gemensamma Tjänster'!AJ32</f>
        <v>0</v>
      </c>
      <c r="I39" s="125"/>
      <c r="J39" s="126">
        <f>'Gemensamma Tjänster'!AJ33</f>
        <v>0</v>
      </c>
    </row>
    <row r="40" spans="3:10" ht="15" hidden="1" customHeight="1" outlineLevel="1" x14ac:dyDescent="0.25">
      <c r="C40" s="117">
        <f>'Gemensamma Tjänster'!AK2</f>
        <v>0</v>
      </c>
      <c r="D40" s="124">
        <f>'Gemensamma Tjänster'!AK11</f>
        <v>0</v>
      </c>
      <c r="E40" s="125"/>
      <c r="F40" s="103">
        <f>'Gemensamma Tjänster'!AK31</f>
        <v>0</v>
      </c>
      <c r="G40" s="125"/>
      <c r="H40" s="103">
        <f>'Gemensamma Tjänster'!AK32</f>
        <v>0</v>
      </c>
      <c r="I40" s="125"/>
      <c r="J40" s="126">
        <f>'Gemensamma Tjänster'!AK33</f>
        <v>0</v>
      </c>
    </row>
    <row r="41" spans="3:10" ht="15" hidden="1" customHeight="1" outlineLevel="1" x14ac:dyDescent="0.25">
      <c r="C41" s="117">
        <f>'Gemensamma Tjänster'!AL2</f>
        <v>0</v>
      </c>
      <c r="D41" s="124">
        <f>'Gemensamma Tjänster'!AL11</f>
        <v>0</v>
      </c>
      <c r="E41" s="125"/>
      <c r="F41" s="103">
        <f>'Gemensamma Tjänster'!AL31</f>
        <v>0</v>
      </c>
      <c r="G41" s="125"/>
      <c r="H41" s="103">
        <f>'Gemensamma Tjänster'!AL32</f>
        <v>0</v>
      </c>
      <c r="I41" s="125"/>
      <c r="J41" s="126">
        <f>'Gemensamma Tjänster'!AL33</f>
        <v>0</v>
      </c>
    </row>
    <row r="42" spans="3:10" ht="15" hidden="1" customHeight="1" outlineLevel="1" x14ac:dyDescent="0.25">
      <c r="C42" s="117">
        <f>'Gemensamma Tjänster'!AM2</f>
        <v>0</v>
      </c>
      <c r="D42" s="124">
        <f>'Gemensamma Tjänster'!AM11</f>
        <v>0</v>
      </c>
      <c r="E42" s="125"/>
      <c r="F42" s="103">
        <f>'Gemensamma Tjänster'!AM31</f>
        <v>0</v>
      </c>
      <c r="G42" s="125"/>
      <c r="H42" s="103">
        <f>'Gemensamma Tjänster'!AM32</f>
        <v>0</v>
      </c>
      <c r="I42" s="125"/>
      <c r="J42" s="126">
        <f>'Gemensamma Tjänster'!AM33</f>
        <v>0</v>
      </c>
    </row>
    <row r="43" spans="3:10" ht="15" hidden="1" customHeight="1" outlineLevel="1" x14ac:dyDescent="0.25">
      <c r="C43" s="117">
        <f>'Gemensamma Tjänster'!AN2</f>
        <v>0</v>
      </c>
      <c r="D43" s="124">
        <f>'Gemensamma Tjänster'!AN11</f>
        <v>0</v>
      </c>
      <c r="E43" s="125"/>
      <c r="F43" s="103">
        <f>'Gemensamma Tjänster'!AN31</f>
        <v>0</v>
      </c>
      <c r="G43" s="125"/>
      <c r="H43" s="103">
        <f>'Gemensamma Tjänster'!AN32</f>
        <v>0</v>
      </c>
      <c r="I43" s="125"/>
      <c r="J43" s="126">
        <f>'Gemensamma Tjänster'!AN33</f>
        <v>0</v>
      </c>
    </row>
    <row r="44" spans="3:10" ht="15" hidden="1" customHeight="1" outlineLevel="1" x14ac:dyDescent="0.25">
      <c r="C44" s="117">
        <f>'Gemensamma Tjänster'!AO2</f>
        <v>0</v>
      </c>
      <c r="D44" s="124">
        <f>'Gemensamma Tjänster'!AO11</f>
        <v>0</v>
      </c>
      <c r="E44" s="125"/>
      <c r="F44" s="103">
        <f>'Gemensamma Tjänster'!AO31</f>
        <v>0</v>
      </c>
      <c r="G44" s="125"/>
      <c r="H44" s="103">
        <f>'Gemensamma Tjänster'!AO32</f>
        <v>0</v>
      </c>
      <c r="I44" s="125"/>
      <c r="J44" s="126">
        <f>'Gemensamma Tjänster'!AO33</f>
        <v>0</v>
      </c>
    </row>
    <row r="45" spans="3:10" ht="15" hidden="1" customHeight="1" outlineLevel="1" x14ac:dyDescent="0.25">
      <c r="C45" s="117">
        <f>'Gemensamma Tjänster'!AP2</f>
        <v>0</v>
      </c>
      <c r="D45" s="124">
        <f>'Gemensamma Tjänster'!AP11</f>
        <v>0</v>
      </c>
      <c r="E45" s="125"/>
      <c r="F45" s="103">
        <f>'Gemensamma Tjänster'!AP31</f>
        <v>0</v>
      </c>
      <c r="G45" s="125"/>
      <c r="H45" s="103">
        <f>'Gemensamma Tjänster'!AP32</f>
        <v>0</v>
      </c>
      <c r="I45" s="125"/>
      <c r="J45" s="126">
        <f>'Gemensamma Tjänster'!AP33</f>
        <v>0</v>
      </c>
    </row>
    <row r="46" spans="3:10" ht="15" hidden="1" customHeight="1" outlineLevel="1" x14ac:dyDescent="0.25">
      <c r="C46" s="117">
        <f>'Gemensamma Tjänster'!AQ2</f>
        <v>0</v>
      </c>
      <c r="D46" s="124">
        <f>'Gemensamma Tjänster'!AQ11</f>
        <v>0</v>
      </c>
      <c r="E46" s="125"/>
      <c r="F46" s="103">
        <f>'Gemensamma Tjänster'!AQ31</f>
        <v>0</v>
      </c>
      <c r="G46" s="125"/>
      <c r="H46" s="103">
        <f>'Gemensamma Tjänster'!AQ32</f>
        <v>0</v>
      </c>
      <c r="I46" s="125"/>
      <c r="J46" s="126">
        <f>'Gemensamma Tjänster'!AQ33</f>
        <v>0</v>
      </c>
    </row>
    <row r="47" spans="3:10" ht="15" hidden="1" customHeight="1" outlineLevel="1" x14ac:dyDescent="0.25">
      <c r="C47" s="117">
        <f>'Gemensamma Tjänster'!AR2</f>
        <v>0</v>
      </c>
      <c r="D47" s="124">
        <f>'Gemensamma Tjänster'!AR11</f>
        <v>0</v>
      </c>
      <c r="E47" s="125"/>
      <c r="F47" s="103">
        <f>'Gemensamma Tjänster'!AR31</f>
        <v>0</v>
      </c>
      <c r="G47" s="125"/>
      <c r="H47" s="103">
        <f>'Gemensamma Tjänster'!AR32</f>
        <v>0</v>
      </c>
      <c r="I47" s="125"/>
      <c r="J47" s="126">
        <f>'Gemensamma Tjänster'!AR33</f>
        <v>0</v>
      </c>
    </row>
    <row r="48" spans="3:10" ht="15" hidden="1" customHeight="1" outlineLevel="1" x14ac:dyDescent="0.25">
      <c r="C48" s="117">
        <f>'Gemensamma Tjänster'!AS2</f>
        <v>0</v>
      </c>
      <c r="D48" s="124">
        <f>'Gemensamma Tjänster'!AS11</f>
        <v>0</v>
      </c>
      <c r="E48" s="125"/>
      <c r="F48" s="103">
        <f>'Gemensamma Tjänster'!AS31</f>
        <v>0</v>
      </c>
      <c r="G48" s="125"/>
      <c r="H48" s="103">
        <f>'Gemensamma Tjänster'!AS32</f>
        <v>0</v>
      </c>
      <c r="I48" s="125"/>
      <c r="J48" s="126">
        <f>'Gemensamma Tjänster'!AS33</f>
        <v>0</v>
      </c>
    </row>
    <row r="49" spans="3:10" ht="15" hidden="1" customHeight="1" outlineLevel="1" x14ac:dyDescent="0.25">
      <c r="C49" s="117">
        <f>'Gemensamma Tjänster'!AT2</f>
        <v>0</v>
      </c>
      <c r="D49" s="124">
        <f>'Gemensamma Tjänster'!AT11</f>
        <v>0</v>
      </c>
      <c r="E49" s="125"/>
      <c r="F49" s="103">
        <f>'Gemensamma Tjänster'!AT31</f>
        <v>0</v>
      </c>
      <c r="G49" s="125"/>
      <c r="H49" s="103">
        <f>'Gemensamma Tjänster'!AT32</f>
        <v>0</v>
      </c>
      <c r="I49" s="125"/>
      <c r="J49" s="126">
        <f>'Gemensamma Tjänster'!AT33</f>
        <v>0</v>
      </c>
    </row>
    <row r="50" spans="3:10" ht="15" hidden="1" customHeight="1" outlineLevel="1" x14ac:dyDescent="0.25">
      <c r="C50" s="117">
        <f>'Gemensamma Tjänster'!AU2</f>
        <v>0</v>
      </c>
      <c r="D50" s="124">
        <f>'Gemensamma Tjänster'!AU11</f>
        <v>0</v>
      </c>
      <c r="E50" s="125"/>
      <c r="F50" s="103">
        <f>'Gemensamma Tjänster'!AU31</f>
        <v>0</v>
      </c>
      <c r="G50" s="125"/>
      <c r="H50" s="103">
        <f>'Gemensamma Tjänster'!AU32</f>
        <v>0</v>
      </c>
      <c r="I50" s="125"/>
      <c r="J50" s="126">
        <f>'Gemensamma Tjänster'!AU33</f>
        <v>0</v>
      </c>
    </row>
    <row r="51" spans="3:10" ht="15" hidden="1" customHeight="1" outlineLevel="1" x14ac:dyDescent="0.25">
      <c r="C51" s="117">
        <f>'Gemensamma Tjänster'!AV2</f>
        <v>0</v>
      </c>
      <c r="D51" s="124">
        <f>'Gemensamma Tjänster'!AV11</f>
        <v>0</v>
      </c>
      <c r="E51" s="125"/>
      <c r="F51" s="103">
        <f>'Gemensamma Tjänster'!AV31</f>
        <v>0</v>
      </c>
      <c r="G51" s="125"/>
      <c r="H51" s="103">
        <f>'Gemensamma Tjänster'!AV32</f>
        <v>0</v>
      </c>
      <c r="I51" s="125"/>
      <c r="J51" s="126">
        <f>'Gemensamma Tjänster'!AV33</f>
        <v>0</v>
      </c>
    </row>
    <row r="52" spans="3:10" ht="15" hidden="1" customHeight="1" outlineLevel="1" x14ac:dyDescent="0.25">
      <c r="C52" s="117">
        <f>'Gemensamma Tjänster'!AW2</f>
        <v>0</v>
      </c>
      <c r="D52" s="124">
        <f>'Gemensamma Tjänster'!AW11</f>
        <v>0</v>
      </c>
      <c r="E52" s="125"/>
      <c r="F52" s="103">
        <f>'Gemensamma Tjänster'!AW31</f>
        <v>0</v>
      </c>
      <c r="G52" s="125"/>
      <c r="H52" s="103">
        <f>'Gemensamma Tjänster'!AW32</f>
        <v>0</v>
      </c>
      <c r="I52" s="125"/>
      <c r="J52" s="126">
        <f>'Gemensamma Tjänster'!AW33</f>
        <v>0</v>
      </c>
    </row>
    <row r="53" spans="3:10" ht="15" hidden="1" customHeight="1" outlineLevel="1" x14ac:dyDescent="0.25">
      <c r="C53" s="117">
        <f>'Gemensamma Tjänster'!AX2</f>
        <v>0</v>
      </c>
      <c r="D53" s="124">
        <f>'Gemensamma Tjänster'!AX11</f>
        <v>0</v>
      </c>
      <c r="E53" s="125"/>
      <c r="F53" s="103">
        <f>'Gemensamma Tjänster'!AX31</f>
        <v>0</v>
      </c>
      <c r="G53" s="125"/>
      <c r="H53" s="103">
        <f>'Gemensamma Tjänster'!AX32</f>
        <v>0</v>
      </c>
      <c r="I53" s="125"/>
      <c r="J53" s="126">
        <f>'Gemensamma Tjänster'!AX33</f>
        <v>0</v>
      </c>
    </row>
    <row r="54" spans="3:10" ht="15" hidden="1" customHeight="1" outlineLevel="1" x14ac:dyDescent="0.25">
      <c r="C54" s="117">
        <f>'Gemensamma Tjänster'!AY2</f>
        <v>0</v>
      </c>
      <c r="D54" s="124">
        <f>'Gemensamma Tjänster'!AY11</f>
        <v>0</v>
      </c>
      <c r="E54" s="125"/>
      <c r="F54" s="103">
        <f>'Gemensamma Tjänster'!AY31</f>
        <v>0</v>
      </c>
      <c r="G54" s="125"/>
      <c r="H54" s="103">
        <f>'Gemensamma Tjänster'!AY32</f>
        <v>0</v>
      </c>
      <c r="I54" s="125"/>
      <c r="J54" s="126">
        <f>'Gemensamma Tjänster'!AY33</f>
        <v>0</v>
      </c>
    </row>
    <row r="55" spans="3:10" ht="15" hidden="1" customHeight="1" outlineLevel="1" thickBot="1" x14ac:dyDescent="0.3">
      <c r="C55" s="127">
        <f>'Gemensamma Tjänster'!AZ2</f>
        <v>0</v>
      </c>
      <c r="D55" s="128">
        <f>'Gemensamma Tjänster'!AZ11</f>
        <v>0</v>
      </c>
      <c r="E55" s="129"/>
      <c r="F55" s="104">
        <f>'Gemensamma Tjänster'!AZ31</f>
        <v>0</v>
      </c>
      <c r="G55" s="129"/>
      <c r="H55" s="104">
        <f>'Gemensamma Tjänster'!AZ32</f>
        <v>0</v>
      </c>
      <c r="I55" s="129"/>
      <c r="J55" s="130">
        <f>'Gemensamma Tjänster'!AZ33</f>
        <v>0</v>
      </c>
    </row>
    <row r="56" spans="3:10" hidden="1" outlineLevel="1" x14ac:dyDescent="0.25">
      <c r="C56" s="125"/>
      <c r="D56" s="124"/>
      <c r="E56" s="125"/>
      <c r="F56" s="125"/>
      <c r="G56" s="125"/>
      <c r="H56" s="125"/>
      <c r="I56" s="125"/>
      <c r="J56" s="125"/>
    </row>
    <row r="57" spans="3:10" ht="15.75" collapsed="1" thickBot="1" x14ac:dyDescent="0.3">
      <c r="C57" s="131"/>
      <c r="D57" s="132"/>
      <c r="E57" s="131"/>
      <c r="F57" s="131"/>
      <c r="G57" s="131"/>
      <c r="H57" s="131"/>
      <c r="I57" s="131"/>
      <c r="J57" s="131"/>
    </row>
    <row r="58" spans="3:10" ht="21" x14ac:dyDescent="0.25">
      <c r="C58" s="118" t="s">
        <v>35</v>
      </c>
      <c r="D58" s="119">
        <f>SUM(D59:D89)</f>
        <v>3916241.3714035107</v>
      </c>
      <c r="E58" s="120"/>
      <c r="F58" s="120" t="s">
        <v>43</v>
      </c>
      <c r="G58" s="120"/>
      <c r="H58" s="120"/>
      <c r="I58" s="120"/>
      <c r="J58" s="133"/>
    </row>
    <row r="59" spans="3:10" hidden="1" outlineLevel="1" x14ac:dyDescent="0.25">
      <c r="C59" s="117" t="str">
        <f>'Valbara Tjänster'!F1</f>
        <v>Händelseanalys (Nitha)</v>
      </c>
      <c r="D59" s="124">
        <f>'Valbara Tjänster'!F7</f>
        <v>160149.25455000001</v>
      </c>
      <c r="E59" s="125"/>
      <c r="F59" s="125" t="str">
        <f>'Valbara Tjänster'!F27</f>
        <v>Kvartal förskott</v>
      </c>
      <c r="G59" s="125"/>
      <c r="H59" s="125" t="str">
        <f>'Valbara Tjänster'!F28</f>
        <v>Dec,Mar,Jun,Sep</v>
      </c>
      <c r="I59" s="125"/>
      <c r="J59" s="126" t="str">
        <f>'Valbara Tjänster'!F29</f>
        <v>N/A</v>
      </c>
    </row>
    <row r="60" spans="3:10" ht="30" hidden="1" outlineLevel="1" x14ac:dyDescent="0.25">
      <c r="C60" s="117" t="str">
        <f>'Valbara Tjänster'!J1</f>
        <v>IAM IdP
(egna anslutningar)</v>
      </c>
      <c r="D60" s="124">
        <f>'Valbara Tjänster'!J7</f>
        <v>45406.65</v>
      </c>
      <c r="E60" s="125"/>
      <c r="F60" s="125" t="str">
        <f>'Valbara Tjänster'!J27</f>
        <v>Kvartal förskott</v>
      </c>
      <c r="G60" s="125"/>
      <c r="H60" s="125" t="str">
        <f>'Valbara Tjänster'!J28</f>
        <v>Dec,Mar,Jun,Sep</v>
      </c>
      <c r="I60" s="125"/>
      <c r="J60" s="126" t="str">
        <f>'Valbara Tjänster'!J29</f>
        <v>N/A</v>
      </c>
    </row>
    <row r="61" spans="3:10" hidden="1" outlineLevel="1" x14ac:dyDescent="0.25">
      <c r="C61" s="117" t="str">
        <f>'Valbara Tjänster'!N1</f>
        <v>Säkerhets-tjänster Logg, spärr &amp; samtycke</v>
      </c>
      <c r="D61" s="124">
        <f>'Valbara Tjänster'!N7</f>
        <v>45406.65</v>
      </c>
      <c r="E61" s="125"/>
      <c r="F61" s="125" t="str">
        <f>'Valbara Tjänster'!N27</f>
        <v>Kvartal förskott</v>
      </c>
      <c r="G61" s="125"/>
      <c r="H61" s="125" t="str">
        <f>'Valbara Tjänster'!N28</f>
        <v>Dec,Mar,Jun,Sep</v>
      </c>
      <c r="I61" s="125"/>
      <c r="J61" s="126" t="str">
        <f>'Valbara Tjänster'!N29</f>
        <v>N/A</v>
      </c>
    </row>
    <row r="62" spans="3:10" hidden="1" outlineLevel="1" x14ac:dyDescent="0.25">
      <c r="C62" s="117" t="str">
        <f>'Valbara Tjänster'!R1</f>
        <v>IAM Autentisering (egna anslutningar)</v>
      </c>
      <c r="D62" s="124">
        <f>'Valbara Tjänster'!R7</f>
        <v>45406.65</v>
      </c>
      <c r="E62" s="125"/>
      <c r="F62" s="125" t="str">
        <f>'Valbara Tjänster'!R27</f>
        <v>Kvartal förskott</v>
      </c>
      <c r="G62" s="125"/>
      <c r="H62" s="125" t="str">
        <f>'Valbara Tjänster'!R28</f>
        <v>Dec,Mar,Jun,Sep</v>
      </c>
      <c r="I62" s="125"/>
      <c r="J62" s="126" t="str">
        <f>'Valbara Tjänster'!R29</f>
        <v>N/A</v>
      </c>
    </row>
    <row r="63" spans="3:10" hidden="1" outlineLevel="1" x14ac:dyDescent="0.25">
      <c r="C63" s="117" t="str">
        <f>'Valbara Tjänster'!V1</f>
        <v>Personuppgifts- tjänst</v>
      </c>
      <c r="D63" s="124">
        <f>'Valbara Tjänster'!V7</f>
        <v>45406.65</v>
      </c>
      <c r="E63" s="125"/>
      <c r="F63" s="125" t="str">
        <f>'Valbara Tjänster'!V27</f>
        <v>Kvartal förskott</v>
      </c>
      <c r="G63" s="125"/>
      <c r="H63" s="125" t="str">
        <f>'Valbara Tjänster'!V28</f>
        <v>Dec,Mar,Jun,Sep</v>
      </c>
      <c r="I63" s="125"/>
      <c r="J63" s="126" t="str">
        <f>'Valbara Tjänster'!V29</f>
        <v>N/A</v>
      </c>
    </row>
    <row r="64" spans="3:10" ht="45" hidden="1" outlineLevel="1" x14ac:dyDescent="0.25">
      <c r="C64" s="117" t="str">
        <f>'Valbara Tjänster'!Z1</f>
        <v xml:space="preserve">Formulär- hantering </v>
      </c>
      <c r="D64" s="124">
        <f>'Valbara Tjänster'!Z7</f>
        <v>177636.08197140001</v>
      </c>
      <c r="E64" s="125"/>
      <c r="F64" s="125" t="str">
        <f>'Valbara Tjänster'!Z27</f>
        <v>Prognos! Faktureras separat av tjänstens förvaltning. Kvartalsvis</v>
      </c>
      <c r="G64" s="125"/>
      <c r="H64" s="125" t="str">
        <f>'Valbara Tjänster'!Z28</f>
        <v>Dec,Mar,Jun,Sep</v>
      </c>
      <c r="I64" s="125"/>
      <c r="J64" s="126">
        <f>'Valbara Tjänster'!Z29</f>
        <v>2023</v>
      </c>
    </row>
    <row r="65" spans="3:10" hidden="1" outlineLevel="1" x14ac:dyDescent="0.25">
      <c r="C65" s="117" t="str">
        <f>'Valbara Tjänster'!AD1</f>
        <v xml:space="preserve">Ombudstjänsten </v>
      </c>
      <c r="D65" s="124">
        <f>'Valbara Tjänster'!AD7</f>
        <v>0</v>
      </c>
      <c r="E65" s="125"/>
      <c r="F65" s="125" t="str">
        <f>'Valbara Tjänster'!AD27</f>
        <v>Kvartal förskott</v>
      </c>
      <c r="G65" s="125"/>
      <c r="H65" s="125" t="str">
        <f>'Valbara Tjänster'!AD28</f>
        <v>Dec,Mar,Jun,Sep</v>
      </c>
      <c r="I65" s="125"/>
      <c r="J65" s="126" t="str">
        <f>'Valbara Tjänster'!AD29</f>
        <v>N/A</v>
      </c>
    </row>
    <row r="66" spans="3:10" ht="120" hidden="1" outlineLevel="1" x14ac:dyDescent="0.25">
      <c r="C66" s="117" t="str">
        <f>'Valbara Tjänster'!AH1</f>
        <v>Hjälpmedels-tjänsten abonnemang</v>
      </c>
      <c r="D66" s="124">
        <f>'Valbara Tjänster'!AH7</f>
        <v>50000</v>
      </c>
      <c r="E66" s="125"/>
      <c r="F66" s="125" t="str">
        <f>'Valbara Tjänster'!AH27</f>
        <v>Prognos! Faktureras kvartalsvis i förskott av förvaltning med volymsjusteringar i efterskott. Abonnemangspriset baseras på av kunden redovisad inköpsvolym. Tillkommer rörlig avgift enl. prislista på Inera.se</v>
      </c>
      <c r="G66" s="125"/>
      <c r="H66" s="125" t="str">
        <f>'Valbara Tjänster'!AH28</f>
        <v>Dec, Mar, Jun, Sep</v>
      </c>
      <c r="I66" s="125"/>
      <c r="J66" s="126" t="str">
        <f>'Valbara Tjänster'!AH29</f>
        <v>N/A</v>
      </c>
    </row>
    <row r="67" spans="3:10" ht="45" hidden="1" outlineLevel="1" x14ac:dyDescent="0.25">
      <c r="C67" s="117" t="str">
        <f>'Valbara Tjänster'!AL1</f>
        <v>E-klient</v>
      </c>
      <c r="D67" s="124">
        <f>'Valbara Tjänster'!AL7</f>
        <v>908400</v>
      </c>
      <c r="E67" s="125"/>
      <c r="F67" s="125" t="str">
        <f>'Valbara Tjänster'!AL27</f>
        <v>Halvårsvis i efterskott av förvaltning. Volymbaserade priser</v>
      </c>
      <c r="G67" s="125"/>
      <c r="H67" s="125" t="str">
        <f>'Valbara Tjänster'!AL28</f>
        <v>Jun, Dec</v>
      </c>
      <c r="I67" s="125"/>
      <c r="J67" s="126" t="str">
        <f>'Valbara Tjänster'!AL29</f>
        <v>N/A</v>
      </c>
    </row>
    <row r="68" spans="3:10" ht="60" hidden="1" outlineLevel="1" x14ac:dyDescent="0.25">
      <c r="C68" s="117" t="str">
        <f>'Valbara Tjänster'!AP1</f>
        <v>Eira Licenser (innehåll)</v>
      </c>
      <c r="D68" s="124">
        <f>'Valbara Tjänster'!AP7</f>
        <v>1498717.8322327002</v>
      </c>
      <c r="E68" s="125"/>
      <c r="F68" s="125" t="str">
        <f>'Valbara Tjänster'!AP27</f>
        <v>Licenskostnaden fördelas solidariskt mellan landsting och regioner baserat på antal invånare.</v>
      </c>
      <c r="G68" s="125"/>
      <c r="H68" s="125" t="str">
        <f>'Valbara Tjänster'!AP28</f>
        <v>Årsvis engång i Dec</v>
      </c>
      <c r="I68" s="125"/>
      <c r="J68" s="126" t="str">
        <f>'Valbara Tjänster'!AP29</f>
        <v>N/A</v>
      </c>
    </row>
    <row r="69" spans="3:10" ht="30" hidden="1" outlineLevel="1" x14ac:dyDescent="0.25">
      <c r="C69" s="117" t="str">
        <f>'Valbara Tjänster'!AT1</f>
        <v>Informations- utlämning till kvalitetsregister</v>
      </c>
      <c r="D69" s="124">
        <f>'Valbara Tjänster'!AT7</f>
        <v>0</v>
      </c>
      <c r="E69" s="125"/>
      <c r="F69" s="125" t="str">
        <f>'Valbara Tjänster'!AT27</f>
        <v>Faktureras separat av tjänstens förvaltning</v>
      </c>
      <c r="G69" s="125"/>
      <c r="H69" s="125" t="str">
        <f>'Valbara Tjänster'!AT28</f>
        <v xml:space="preserve"> </v>
      </c>
      <c r="I69" s="125"/>
      <c r="J69" s="134" t="str">
        <f>'Valbara Tjänster'!AT29</f>
        <v>Ingen ab.fakturering</v>
      </c>
    </row>
    <row r="70" spans="3:10" hidden="1" outlineLevel="1" x14ac:dyDescent="0.25">
      <c r="C70" s="117" t="str">
        <f>'Valbara Tjänster'!AX1</f>
        <v>Säker Digital Kommunikation SDK Ny!</v>
      </c>
      <c r="D70" s="124">
        <f>'Valbara Tjänster'!AX7</f>
        <v>0</v>
      </c>
      <c r="E70" s="125"/>
      <c r="F70" s="125" t="str">
        <f>'Valbara Tjänster'!AX27</f>
        <v>Ingen abonnemangsfakt 2023</v>
      </c>
      <c r="G70" s="125"/>
      <c r="H70" s="125">
        <f>'Valbara Tjänster'!AX28</f>
        <v>0</v>
      </c>
      <c r="I70" s="125"/>
      <c r="J70" s="126">
        <f>'Valbara Tjänster'!AX29</f>
        <v>0</v>
      </c>
    </row>
    <row r="71" spans="3:10" hidden="1" outlineLevel="1" x14ac:dyDescent="0.25">
      <c r="C71" s="117" t="str">
        <f>'Valbara Tjänster'!BB1</f>
        <v>Bild i 1177 på telefon</v>
      </c>
      <c r="D71" s="124">
        <f>'Valbara Tjänster'!BB7</f>
        <v>225590.52937399998</v>
      </c>
      <c r="E71" s="125"/>
      <c r="F71" s="125" t="str">
        <f>'Valbara Tjänster'!BB27</f>
        <v>Kvartal förskott</v>
      </c>
      <c r="G71" s="125"/>
      <c r="H71" s="125" t="str">
        <f>'Valbara Tjänster'!BB28</f>
        <v>Dec,Mar,Jun,Sep</v>
      </c>
      <c r="I71" s="125"/>
      <c r="J71" s="126" t="str">
        <f>'Valbara Tjänster'!BB29</f>
        <v>N/A</v>
      </c>
    </row>
    <row r="72" spans="3:10" hidden="1" outlineLevel="1" x14ac:dyDescent="0.25">
      <c r="C72" s="117" t="str">
        <f>'Valbara Tjänster'!BF1</f>
        <v>Video i 1177 på telefon</v>
      </c>
      <c r="D72" s="124">
        <f>'Valbara Tjänster'!BF7</f>
        <v>0</v>
      </c>
      <c r="E72" s="125"/>
      <c r="F72" s="125" t="str">
        <f>'Valbara Tjänster'!BF27</f>
        <v>Kvartal förskott</v>
      </c>
      <c r="G72" s="125"/>
      <c r="H72" s="125" t="str">
        <f>'Valbara Tjänster'!BF28</f>
        <v>Dec,Mar,Jun,Sep</v>
      </c>
      <c r="I72" s="125"/>
      <c r="J72" s="126" t="str">
        <f>'Valbara Tjänster'!BF29</f>
        <v>N/A</v>
      </c>
    </row>
    <row r="73" spans="3:10" hidden="1" outlineLevel="1" x14ac:dyDescent="0.25">
      <c r="C73" s="117" t="str">
        <f>'Valbara Tjänster'!BJ1</f>
        <v>Utbudstjänsten</v>
      </c>
      <c r="D73" s="124">
        <f>'Valbara Tjänster'!BJ7</f>
        <v>217057.4392661</v>
      </c>
      <c r="E73" s="125"/>
      <c r="F73" s="125" t="str">
        <f>'Valbara Tjänster'!BJ27</f>
        <v>Kvartal förskott</v>
      </c>
      <c r="G73" s="125"/>
      <c r="H73" s="125" t="str">
        <f>'Valbara Tjänster'!BJ28</f>
        <v>Dec,Mar,Jun,Sep</v>
      </c>
      <c r="I73" s="125"/>
      <c r="J73" s="126" t="str">
        <f>'Valbara Tjänster'!BJ29</f>
        <v>N/A</v>
      </c>
    </row>
    <row r="74" spans="3:10" hidden="1" outlineLevel="1" x14ac:dyDescent="0.25">
      <c r="C74" s="117" t="str">
        <f>'Valbara Tjänster'!BN1</f>
        <v>Statistiktjänst Organisations-statistik</v>
      </c>
      <c r="D74" s="124">
        <f>'Valbara Tjänster'!BN7</f>
        <v>0</v>
      </c>
      <c r="E74" s="125"/>
      <c r="F74" s="125" t="str">
        <f>'Valbara Tjänster'!BN27</f>
        <v>Kvartal förskott</v>
      </c>
      <c r="G74" s="125"/>
      <c r="H74" s="125" t="str">
        <f>'Valbara Tjänster'!BN28</f>
        <v>Dec,Mar,Jun,Sep</v>
      </c>
      <c r="I74" s="125"/>
      <c r="J74" s="126" t="str">
        <f>'Valbara Tjänster'!BN29</f>
        <v>N/A</v>
      </c>
    </row>
    <row r="75" spans="3:10" s="101" customFormat="1" ht="45" hidden="1" outlineLevel="1" x14ac:dyDescent="0.25">
      <c r="C75" s="117" t="str">
        <f>'Valbara Tjänster'!BR1</f>
        <v xml:space="preserve">1177 Inkorg </v>
      </c>
      <c r="D75" s="124">
        <f>'Valbara Tjänster'!BR7</f>
        <v>0</v>
      </c>
      <c r="E75" s="125"/>
      <c r="F75" s="103" t="str">
        <f>'Valbara Tjänster'!BR27</f>
        <v>Volymsbaserad. Faktureras av förvaltning kvartalsvis efterskott</v>
      </c>
      <c r="G75" s="125"/>
      <c r="H75" s="103">
        <f>'Valbara Tjänster'!BR28</f>
        <v>0</v>
      </c>
      <c r="I75" s="125"/>
      <c r="J75" s="256">
        <f>'Valbara Tjänster'!BR29</f>
        <v>0</v>
      </c>
    </row>
    <row r="76" spans="3:10" s="101" customFormat="1" hidden="1" outlineLevel="1" x14ac:dyDescent="0.25">
      <c r="C76" s="117" t="str">
        <f>'Valbara Tjänster'!BV1</f>
        <v>Svevac (prel. Avser halvår)</v>
      </c>
      <c r="D76" s="124">
        <f>'Valbara Tjänster'!BV7</f>
        <v>0</v>
      </c>
      <c r="E76" s="125"/>
      <c r="F76" s="103" t="str">
        <f>'Valbara Tjänster'!BV27</f>
        <v>Prel. Engång förskott 2023</v>
      </c>
      <c r="G76" s="125"/>
      <c r="H76" s="103" t="str">
        <f>'Valbara Tjänster'!BV28</f>
        <v>Dec,Mars</v>
      </c>
      <c r="I76" s="125"/>
      <c r="J76" s="256" t="str">
        <f>'Valbara Tjänster'!BV29</f>
        <v>Avslutas halvår 2023</v>
      </c>
    </row>
    <row r="77" spans="3:10" s="101" customFormat="1" ht="30" hidden="1" outlineLevel="1" x14ac:dyDescent="0.25">
      <c r="C77" s="117" t="str">
        <f>'Valbara Tjänster'!BZ1</f>
        <v>Digitalt möte</v>
      </c>
      <c r="D77" s="124">
        <f>'Valbara Tjänster'!BZ7</f>
        <v>0</v>
      </c>
      <c r="E77" s="125"/>
      <c r="F77" s="103" t="str">
        <f>'Valbara Tjänster'!BZ27</f>
        <v>Volym. Faktureras av förvaltning</v>
      </c>
      <c r="G77" s="125"/>
      <c r="H77" s="103">
        <f>'Valbara Tjänster'!BZ28</f>
        <v>0</v>
      </c>
      <c r="I77" s="125"/>
      <c r="J77" s="256">
        <f>'Valbara Tjänster'!BZ29</f>
        <v>0</v>
      </c>
    </row>
    <row r="78" spans="3:10" s="101" customFormat="1" hidden="1" outlineLevel="1" x14ac:dyDescent="0.25">
      <c r="C78" s="117" t="str">
        <f>'Valbara Tjänster'!CD1</f>
        <v>Video och distans Infrastruktur</v>
      </c>
      <c r="D78" s="124">
        <f>'Valbara Tjänster'!CD7</f>
        <v>103539.33400931</v>
      </c>
      <c r="E78" s="125"/>
      <c r="F78" s="103" t="str">
        <f>'Valbara Tjänster'!CD27</f>
        <v>Kvartal förskott</v>
      </c>
      <c r="G78" s="125"/>
      <c r="H78" s="103" t="str">
        <f>'Valbara Tjänster'!CD28</f>
        <v>Dec,Mar,Jun,Sep</v>
      </c>
      <c r="I78" s="125"/>
      <c r="J78" s="256" t="str">
        <f>'Valbara Tjänster'!CD29</f>
        <v>N/A</v>
      </c>
    </row>
    <row r="79" spans="3:10" s="101" customFormat="1" hidden="1" outlineLevel="1" x14ac:dyDescent="0.25">
      <c r="C79" s="117" t="str">
        <f>'Valbara Tjänster'!CH1</f>
        <v>Video &amp; distans Flerpartsmöte</v>
      </c>
      <c r="D79" s="124">
        <f>'Valbara Tjänster'!CH7</f>
        <v>0</v>
      </c>
      <c r="E79" s="125"/>
      <c r="F79" s="103" t="str">
        <f>'Valbara Tjänster'!CH27</f>
        <v>Kvartal förskott</v>
      </c>
      <c r="G79" s="125"/>
      <c r="H79" s="103" t="str">
        <f>'Valbara Tjänster'!CH28</f>
        <v>Dec,Mar,Jun,Sep</v>
      </c>
      <c r="I79" s="125"/>
      <c r="J79" s="256" t="str">
        <f>'Valbara Tjänster'!CH29</f>
        <v>N/A</v>
      </c>
    </row>
    <row r="80" spans="3:10" s="101" customFormat="1" hidden="1" outlineLevel="1" x14ac:dyDescent="0.25">
      <c r="C80" s="117" t="str">
        <f>'Valbara Tjänster'!CL1</f>
        <v xml:space="preserve">Egen provhantering </v>
      </c>
      <c r="D80" s="124">
        <f>'Valbara Tjänster'!CL7</f>
        <v>393524.3</v>
      </c>
      <c r="E80" s="125"/>
      <c r="F80" s="103" t="str">
        <f>'Valbara Tjänster'!CL27</f>
        <v>Kvartal förskott</v>
      </c>
      <c r="G80" s="125"/>
      <c r="H80" s="103" t="str">
        <f>'Valbara Tjänster'!CL28</f>
        <v>Dec,Mar,Jun,Sep</v>
      </c>
      <c r="I80" s="125"/>
      <c r="J80" s="256" t="str">
        <f>'Valbara Tjänster'!CL29</f>
        <v>N/A</v>
      </c>
    </row>
    <row r="81" spans="3:10" s="101" customFormat="1" hidden="1" outlineLevel="1" x14ac:dyDescent="0.25">
      <c r="C81" s="117" t="str">
        <f>'Valbara Tjänster'!CP1</f>
        <v>Symtombedöm-ning och hänvisning Förvaltning</v>
      </c>
      <c r="D81" s="124">
        <f>'Valbara Tjänster'!CP7</f>
        <v>0</v>
      </c>
      <c r="E81" s="125"/>
      <c r="F81" s="103" t="str">
        <f>'Valbara Tjänster'!CP27</f>
        <v>Pris ej fastställt</v>
      </c>
      <c r="G81" s="125"/>
      <c r="H81" s="103">
        <f>'Valbara Tjänster'!CP28</f>
        <v>0</v>
      </c>
      <c r="I81" s="125"/>
      <c r="J81" s="256">
        <f>'Valbara Tjänster'!CP29</f>
        <v>0</v>
      </c>
    </row>
    <row r="82" spans="3:10" s="101" customFormat="1" hidden="1" outlineLevel="1" x14ac:dyDescent="0.25">
      <c r="C82" s="117" t="str">
        <f>'Valbara Tjänster'!CT1</f>
        <v>Beställning läkemedelsnära produkter</v>
      </c>
      <c r="D82" s="124">
        <f>'Valbara Tjänster'!CT7</f>
        <v>0</v>
      </c>
      <c r="E82" s="125"/>
      <c r="F82" s="103" t="str">
        <f>'Valbara Tjänster'!CT27</f>
        <v>Pris ej fastställt</v>
      </c>
      <c r="G82" s="125"/>
      <c r="H82" s="103">
        <f>'Valbara Tjänster'!CT28</f>
        <v>0</v>
      </c>
      <c r="I82" s="125"/>
      <c r="J82" s="256">
        <f>'Valbara Tjänster'!CT29</f>
        <v>0</v>
      </c>
    </row>
    <row r="83" spans="3:10" s="101" customFormat="1" hidden="1" outlineLevel="1" x14ac:dyDescent="0.25">
      <c r="C83" s="117" t="str">
        <f>'Valbara Tjänster'!CX1</f>
        <v>Net-Id</v>
      </c>
      <c r="D83" s="124">
        <f>'Valbara Tjänster'!CX7</f>
        <v>0</v>
      </c>
      <c r="E83" s="125"/>
      <c r="F83" s="103" t="str">
        <f>'Valbara Tjänster'!CX27</f>
        <v>Väntar på avsiktsförklaring</v>
      </c>
      <c r="G83" s="125"/>
      <c r="H83" s="103">
        <f>'Valbara Tjänster'!CX28</f>
        <v>0</v>
      </c>
      <c r="I83" s="125"/>
      <c r="J83" s="256">
        <f>'Valbara Tjänster'!CX29</f>
        <v>0</v>
      </c>
    </row>
    <row r="84" spans="3:10" s="101" customFormat="1" hidden="1" outlineLevel="1" x14ac:dyDescent="0.25">
      <c r="C84" s="117">
        <f>'Valbara Tjänster'!DB1</f>
        <v>0</v>
      </c>
      <c r="D84" s="124">
        <f>'Valbara Tjänster'!DB7</f>
        <v>0</v>
      </c>
      <c r="E84" s="125"/>
      <c r="F84" s="103">
        <f>'Valbara Tjänster'!DB27</f>
        <v>0</v>
      </c>
      <c r="G84" s="125"/>
      <c r="H84" s="103">
        <f>'Valbara Tjänster'!DB28</f>
        <v>0</v>
      </c>
      <c r="I84" s="125"/>
      <c r="J84" s="256">
        <f>'Valbara Tjänster'!DB29</f>
        <v>0</v>
      </c>
    </row>
    <row r="85" spans="3:10" s="101" customFormat="1" hidden="1" outlineLevel="1" x14ac:dyDescent="0.25">
      <c r="C85" s="117">
        <f>'Valbara Tjänster'!DF1</f>
        <v>0</v>
      </c>
      <c r="D85" s="124">
        <f>'Valbara Tjänster'!DF7</f>
        <v>0</v>
      </c>
      <c r="E85" s="125"/>
      <c r="F85" s="103">
        <f>'Valbara Tjänster'!DF27</f>
        <v>0</v>
      </c>
      <c r="G85" s="125"/>
      <c r="H85" s="103">
        <f>'Valbara Tjänster'!DF28</f>
        <v>0</v>
      </c>
      <c r="I85" s="125"/>
      <c r="J85" s="256">
        <f>'Valbara Tjänster'!DF29</f>
        <v>0</v>
      </c>
    </row>
    <row r="86" spans="3:10" s="101" customFormat="1" hidden="1" outlineLevel="1" x14ac:dyDescent="0.25">
      <c r="C86" s="117">
        <f>'Valbara Tjänster'!DJ1</f>
        <v>0</v>
      </c>
      <c r="D86" s="124">
        <f>'Valbara Tjänster'!DJ7</f>
        <v>0</v>
      </c>
      <c r="E86" s="125"/>
      <c r="F86" s="103">
        <f>'Valbara Tjänster'!DN27</f>
        <v>0</v>
      </c>
      <c r="G86" s="125"/>
      <c r="H86" s="103">
        <f>'Valbara Tjänster'!DJ28</f>
        <v>0</v>
      </c>
      <c r="I86" s="125"/>
      <c r="J86" s="256">
        <f>'Valbara Tjänster'!DJ29</f>
        <v>0</v>
      </c>
    </row>
    <row r="87" spans="3:10" s="101" customFormat="1" hidden="1" outlineLevel="1" x14ac:dyDescent="0.25">
      <c r="C87" s="117">
        <f>'Valbara Tjänster'!DN1</f>
        <v>0</v>
      </c>
      <c r="D87" s="124">
        <f>'Valbara Tjänster'!DN7</f>
        <v>0</v>
      </c>
      <c r="E87" s="125"/>
      <c r="F87" s="103">
        <f>'Valbara Tjänster'!DN27</f>
        <v>0</v>
      </c>
      <c r="G87" s="125"/>
      <c r="H87" s="103">
        <f>'Valbara Tjänster'!DN28</f>
        <v>0</v>
      </c>
      <c r="I87" s="125"/>
      <c r="J87" s="256">
        <f>'Valbara Tjänster'!DN29</f>
        <v>0</v>
      </c>
    </row>
    <row r="88" spans="3:10" s="101" customFormat="1" hidden="1" outlineLevel="1" x14ac:dyDescent="0.25">
      <c r="C88" s="117">
        <f>'Valbara Tjänster'!DR1</f>
        <v>0</v>
      </c>
      <c r="D88" s="124">
        <f>'Valbara Tjänster'!DR7</f>
        <v>0</v>
      </c>
      <c r="E88" s="125"/>
      <c r="F88" s="103">
        <f>'Valbara Tjänster'!DR27</f>
        <v>0</v>
      </c>
      <c r="G88" s="125"/>
      <c r="H88" s="103">
        <f>'Valbara Tjänster'!DR28</f>
        <v>0</v>
      </c>
      <c r="I88" s="125"/>
      <c r="J88" s="256">
        <f>'Valbara Tjänster'!DR29</f>
        <v>0</v>
      </c>
    </row>
    <row r="89" spans="3:10" s="101" customFormat="1" ht="15.75" hidden="1" outlineLevel="1" thickBot="1" x14ac:dyDescent="0.3">
      <c r="C89" s="127">
        <f>'Valbara Tjänster'!DV1</f>
        <v>0</v>
      </c>
      <c r="D89" s="128">
        <f>'Valbara Tjänster'!DV7</f>
        <v>0</v>
      </c>
      <c r="E89" s="129"/>
      <c r="F89" s="104">
        <f>'Valbara Tjänster'!DV27</f>
        <v>0</v>
      </c>
      <c r="G89" s="129"/>
      <c r="H89" s="104">
        <f>'Valbara Tjänster'!DV28</f>
        <v>0</v>
      </c>
      <c r="I89" s="129"/>
      <c r="J89" s="257">
        <f>'Valbara Tjänster'!DV29</f>
        <v>0</v>
      </c>
    </row>
    <row r="90" spans="3:10" hidden="1" outlineLevel="1" x14ac:dyDescent="0.25">
      <c r="C90" s="125"/>
      <c r="D90" s="124"/>
      <c r="E90" s="125"/>
      <c r="F90" s="125"/>
      <c r="G90" s="125"/>
      <c r="H90" s="125"/>
      <c r="I90" s="125"/>
      <c r="J90" s="125"/>
    </row>
    <row r="91" spans="3:10" ht="15.75" collapsed="1" thickBot="1" x14ac:dyDescent="0.3">
      <c r="C91" s="131"/>
      <c r="D91" s="131"/>
      <c r="E91" s="131"/>
      <c r="F91" s="131"/>
      <c r="G91" s="131"/>
      <c r="H91" s="131"/>
      <c r="I91" s="131"/>
      <c r="J91" s="131"/>
    </row>
    <row r="92" spans="3:10" ht="21" x14ac:dyDescent="0.25">
      <c r="C92" s="118" t="s">
        <v>62</v>
      </c>
      <c r="D92" s="119">
        <f>SUM(D93:D113)</f>
        <v>1739314.6554493075</v>
      </c>
      <c r="E92" s="120"/>
      <c r="F92" s="102" t="s">
        <v>43</v>
      </c>
      <c r="G92" s="121"/>
      <c r="H92" s="135"/>
      <c r="I92" s="120"/>
      <c r="J92" s="133"/>
    </row>
    <row r="93" spans="3:10" ht="14.25" hidden="1" customHeight="1" outlineLevel="1" x14ac:dyDescent="0.25">
      <c r="C93" s="117" t="str">
        <f>'Gemensamma i utveckling'!C1</f>
        <v>Utvecklingsram 2022</v>
      </c>
      <c r="D93" s="124">
        <f>'Gemensamma i utveckling'!C10</f>
        <v>1304485.9915869806</v>
      </c>
      <c r="E93" s="125"/>
      <c r="F93" s="103" t="str">
        <f>'Gemensamma i utveckling'!C30</f>
        <v xml:space="preserve">Faktureras i januari för helår 2022 </v>
      </c>
      <c r="G93" s="125"/>
      <c r="H93" s="125" t="str">
        <f>'Gemensamma i utveckling'!C31</f>
        <v>Engång</v>
      </c>
      <c r="I93" s="125"/>
      <c r="J93" s="126" t="str">
        <f>'Gemensamma i utveckling'!C32</f>
        <v>Januari</v>
      </c>
    </row>
    <row r="94" spans="3:10" ht="14.25" hidden="1" customHeight="1" outlineLevel="1" x14ac:dyDescent="0.25">
      <c r="C94" s="117" t="str">
        <f>'Gemensamma i utveckling'!D1</f>
        <v>Utveckling/förvaltning tidbokings-tjänst 1177</v>
      </c>
      <c r="D94" s="124">
        <f>'Gemensamma i utveckling'!D10</f>
        <v>434828.66386232688</v>
      </c>
      <c r="E94" s="125"/>
      <c r="F94" s="103" t="str">
        <f>'Gemensamma i utveckling'!D30</f>
        <v>Kvartal förskott</v>
      </c>
      <c r="G94" s="125"/>
      <c r="H94" s="125" t="str">
        <f>'Gemensamma i utveckling'!D31</f>
        <v>Dec,Mar,Jun,Sep</v>
      </c>
      <c r="I94" s="125"/>
      <c r="J94" s="126" t="str">
        <f>'Gemensamma i utveckling'!D32</f>
        <v>Pausad fakt. Avs. förkl. Retro senare 2023</v>
      </c>
    </row>
    <row r="95" spans="3:10" ht="14.25" hidden="1" customHeight="1" outlineLevel="1" x14ac:dyDescent="0.25">
      <c r="C95" s="117" t="str">
        <f>'Gemensamma i utveckling'!E1</f>
        <v>Fortsatt utveckling SITHS</v>
      </c>
      <c r="D95" s="124">
        <f>'Gemensamma i utveckling'!E10</f>
        <v>0</v>
      </c>
      <c r="E95" s="125"/>
      <c r="F95" s="116" t="str">
        <f>'Gemensamma i utveckling'!E30</f>
        <v>Ingen fakt 2023</v>
      </c>
      <c r="G95" s="125"/>
      <c r="H95" s="136" t="str">
        <f>'Gemensamma i utveckling'!E31</f>
        <v xml:space="preserve"> -</v>
      </c>
      <c r="I95" s="125"/>
      <c r="J95" s="134" t="str">
        <f>'Gemensamma i utveckling'!E32</f>
        <v xml:space="preserve"> -</v>
      </c>
    </row>
    <row r="96" spans="3:10" ht="14.25" hidden="1" customHeight="1" outlineLevel="1" x14ac:dyDescent="0.25">
      <c r="C96" s="117" t="str">
        <f>'Gemensamma i utveckling'!F1</f>
        <v>Pascal NLL-anpassning</v>
      </c>
      <c r="D96" s="124">
        <f>'Gemensamma i utveckling'!F10</f>
        <v>0</v>
      </c>
      <c r="E96" s="125"/>
      <c r="F96" s="103" t="str">
        <f>'Gemensamma i utveckling'!F30</f>
        <v>Ingen fakt 2023</v>
      </c>
      <c r="G96" s="125"/>
      <c r="H96" s="125" t="str">
        <f>'Gemensamma i utveckling'!F31</f>
        <v xml:space="preserve"> -</v>
      </c>
      <c r="I96" s="125"/>
      <c r="J96" s="126" t="str">
        <f>'Gemensamma i utveckling'!F32</f>
        <v xml:space="preserve"> -</v>
      </c>
    </row>
    <row r="97" spans="3:10" ht="14.25" hidden="1" customHeight="1" outlineLevel="1" x14ac:dyDescent="0.25">
      <c r="C97" s="117" t="str">
        <f>'Gemensamma i utveckling'!G1</f>
        <v>Utbyte av Säkerhetstj.</v>
      </c>
      <c r="D97" s="124">
        <f>'Gemensamma i utveckling'!G10</f>
        <v>0</v>
      </c>
      <c r="E97" s="125"/>
      <c r="F97" s="103" t="str">
        <f>'Gemensamma i utveckling'!G30</f>
        <v>Ingen fakt 2023</v>
      </c>
      <c r="G97" s="125"/>
      <c r="H97" s="125" t="str">
        <f>'Gemensamma i utveckling'!G31</f>
        <v xml:space="preserve"> -</v>
      </c>
      <c r="I97" s="125"/>
      <c r="J97" s="126" t="str">
        <f>'Gemensamma i utveckling'!G32</f>
        <v xml:space="preserve"> -</v>
      </c>
    </row>
    <row r="98" spans="3:10" ht="14.25" hidden="1" customHeight="1" outlineLevel="1" x14ac:dyDescent="0.25">
      <c r="C98" s="117" t="str">
        <f>'Gemensamma i utveckling'!H1</f>
        <v>Ny katalogtjänst HSA</v>
      </c>
      <c r="D98" s="124">
        <f>'Gemensamma i utveckling'!H10</f>
        <v>0</v>
      </c>
      <c r="E98" s="125"/>
      <c r="F98" s="103" t="str">
        <f>'Gemensamma i utveckling'!H30</f>
        <v>Ingen fakt 2023</v>
      </c>
      <c r="G98" s="125"/>
      <c r="H98" s="125" t="str">
        <f>'Gemensamma i utveckling'!H31</f>
        <v xml:space="preserve"> -</v>
      </c>
      <c r="I98" s="125"/>
      <c r="J98" s="126" t="str">
        <f>'Gemensamma i utveckling'!H32</f>
        <v xml:space="preserve"> -</v>
      </c>
    </row>
    <row r="99" spans="3:10" s="101" customFormat="1" ht="14.25" hidden="1" customHeight="1" outlineLevel="1" x14ac:dyDescent="0.25">
      <c r="C99" s="117" t="str">
        <f>'Gemensamma i utveckling'!I1</f>
        <v>Journalen &amp; NPÖ plattformsutv.</v>
      </c>
      <c r="D99" s="124">
        <f>'Gemensamma i utveckling'!I10</f>
        <v>0</v>
      </c>
      <c r="E99" s="125"/>
      <c r="F99" s="103" t="str">
        <f>'Gemensamma i utveckling'!I30</f>
        <v>Ingen fakt 2023</v>
      </c>
      <c r="G99" s="125"/>
      <c r="H99" s="95" t="str">
        <f>'Gemensamma i utveckling'!I31</f>
        <v xml:space="preserve"> -</v>
      </c>
      <c r="I99" s="125"/>
      <c r="J99" s="259" t="str">
        <f>'Gemensamma i utveckling'!I32</f>
        <v xml:space="preserve"> -</v>
      </c>
    </row>
    <row r="100" spans="3:10" s="101" customFormat="1" ht="14.25" hidden="1" customHeight="1" outlineLevel="1" x14ac:dyDescent="0.25">
      <c r="C100" s="117" t="str">
        <f>'Gemensamma i utveckling'!J1</f>
        <v xml:space="preserve">Hitta och jämför hjälpmedel på 1177 </v>
      </c>
      <c r="D100" s="124">
        <f>'Gemensamma i utveckling'!J10</f>
        <v>0</v>
      </c>
      <c r="E100" s="125"/>
      <c r="F100" s="103" t="str">
        <f>'Gemensamma i utveckling'!J30</f>
        <v>Ingen avs.förkl. Sannolikt finansiering utv.ram</v>
      </c>
      <c r="G100" s="125"/>
      <c r="H100" s="258" t="str">
        <f>'Gemensamma i utveckling'!J31</f>
        <v xml:space="preserve"> -</v>
      </c>
      <c r="I100" s="125"/>
      <c r="J100" s="259" t="str">
        <f>'Gemensamma i utveckling'!J32</f>
        <v xml:space="preserve"> -</v>
      </c>
    </row>
    <row r="101" spans="3:10" s="101" customFormat="1" ht="14.25" hidden="1" customHeight="1" outlineLevel="1" x14ac:dyDescent="0.25">
      <c r="C101" s="117" t="str">
        <f>'Gemensamma i utveckling'!K1</f>
        <v>Självbetjäning Hjälpmedel Via 1177</v>
      </c>
      <c r="D101" s="124">
        <f>'Gemensamma i utveckling'!K10</f>
        <v>0</v>
      </c>
      <c r="E101" s="125"/>
      <c r="F101" s="103" t="str">
        <f>'Gemensamma i utveckling'!K30</f>
        <v>Väntar på avsiktsförklaring</v>
      </c>
      <c r="G101" s="125"/>
      <c r="H101" s="258">
        <f>'Gemensamma i utveckling'!K31</f>
        <v>0</v>
      </c>
      <c r="I101" s="125"/>
      <c r="J101" s="259" t="str">
        <f>'Gemensamma i utveckling'!K32</f>
        <v xml:space="preserve"> -</v>
      </c>
    </row>
    <row r="102" spans="3:10" s="101" customFormat="1" ht="14.25" hidden="1" customHeight="1" outlineLevel="1" x14ac:dyDescent="0.25">
      <c r="C102" s="117">
        <f>'Gemensamma i utveckling'!L1</f>
        <v>0</v>
      </c>
      <c r="D102" s="124">
        <f>'Gemensamma i utveckling'!L10</f>
        <v>0</v>
      </c>
      <c r="E102" s="125"/>
      <c r="F102" s="103">
        <f>'Gemensamma i utveckling'!L30</f>
        <v>0</v>
      </c>
      <c r="G102" s="125"/>
      <c r="H102" s="258">
        <f>'Gemensamma i utveckling'!L31</f>
        <v>0</v>
      </c>
      <c r="I102" s="125"/>
      <c r="J102" s="259">
        <f>'Gemensamma i utveckling'!L32</f>
        <v>0</v>
      </c>
    </row>
    <row r="103" spans="3:10" s="101" customFormat="1" ht="14.25" hidden="1" customHeight="1" outlineLevel="1" x14ac:dyDescent="0.25">
      <c r="C103" s="117">
        <f>'Gemensamma i utveckling'!M1</f>
        <v>0</v>
      </c>
      <c r="D103" s="124">
        <f>'Gemensamma i utveckling'!M10</f>
        <v>0</v>
      </c>
      <c r="E103" s="125"/>
      <c r="F103" s="103">
        <f>'Gemensamma i utveckling'!M30</f>
        <v>0</v>
      </c>
      <c r="G103" s="125"/>
      <c r="H103" s="258">
        <f>'Gemensamma i utveckling'!M31</f>
        <v>0</v>
      </c>
      <c r="I103" s="125"/>
      <c r="J103" s="259">
        <f>'Gemensamma i utveckling'!M32</f>
        <v>0</v>
      </c>
    </row>
    <row r="104" spans="3:10" s="101" customFormat="1" ht="14.25" hidden="1" customHeight="1" outlineLevel="1" x14ac:dyDescent="0.25">
      <c r="C104" s="117">
        <f>'Gemensamma i utveckling'!N1</f>
        <v>0</v>
      </c>
      <c r="D104" s="124">
        <f>'Gemensamma i utveckling'!N10</f>
        <v>0</v>
      </c>
      <c r="E104" s="125"/>
      <c r="F104" s="103">
        <f>'Gemensamma i utveckling'!N30</f>
        <v>0</v>
      </c>
      <c r="G104" s="125"/>
      <c r="H104" s="258">
        <f>'Gemensamma i utveckling'!N31</f>
        <v>0</v>
      </c>
      <c r="I104" s="125"/>
      <c r="J104" s="259">
        <f>'Gemensamma i utveckling'!N32</f>
        <v>0</v>
      </c>
    </row>
    <row r="105" spans="3:10" s="101" customFormat="1" ht="14.25" hidden="1" customHeight="1" outlineLevel="1" x14ac:dyDescent="0.25">
      <c r="C105" s="117">
        <f>'Gemensamma i utveckling'!O1</f>
        <v>0</v>
      </c>
      <c r="D105" s="124">
        <f>'Gemensamma i utveckling'!O10</f>
        <v>0</v>
      </c>
      <c r="E105" s="125"/>
      <c r="F105" s="103">
        <f>'Gemensamma i utveckling'!O30</f>
        <v>0</v>
      </c>
      <c r="G105" s="125"/>
      <c r="H105" s="258">
        <f>'Gemensamma i utveckling'!O31</f>
        <v>0</v>
      </c>
      <c r="I105" s="125"/>
      <c r="J105" s="259">
        <f>'Gemensamma i utveckling'!O32</f>
        <v>0</v>
      </c>
    </row>
    <row r="106" spans="3:10" s="101" customFormat="1" ht="14.25" hidden="1" customHeight="1" outlineLevel="1" x14ac:dyDescent="0.25">
      <c r="C106" s="117">
        <f>'Gemensamma i utveckling'!P1</f>
        <v>0</v>
      </c>
      <c r="D106" s="124">
        <f>'Gemensamma i utveckling'!P10</f>
        <v>0</v>
      </c>
      <c r="E106" s="125"/>
      <c r="F106" s="103">
        <f>'Gemensamma i utveckling'!P30</f>
        <v>0</v>
      </c>
      <c r="G106" s="125"/>
      <c r="H106" s="258">
        <f>'Gemensamma i utveckling'!P31</f>
        <v>0</v>
      </c>
      <c r="I106" s="125"/>
      <c r="J106" s="259">
        <f>'Gemensamma i utveckling'!P32</f>
        <v>0</v>
      </c>
    </row>
    <row r="107" spans="3:10" s="101" customFormat="1" ht="14.25" hidden="1" customHeight="1" outlineLevel="1" x14ac:dyDescent="0.25">
      <c r="C107" s="117">
        <f>'Gemensamma i utveckling'!Q1</f>
        <v>0</v>
      </c>
      <c r="D107" s="124">
        <f>'Gemensamma i utveckling'!Q10</f>
        <v>0</v>
      </c>
      <c r="E107" s="125"/>
      <c r="F107" s="103">
        <f>'Gemensamma i utveckling'!Q30</f>
        <v>0</v>
      </c>
      <c r="G107" s="125"/>
      <c r="H107" s="258">
        <f>'Gemensamma i utveckling'!Q31</f>
        <v>0</v>
      </c>
      <c r="I107" s="125"/>
      <c r="J107" s="259">
        <f>'Gemensamma i utveckling'!Q32</f>
        <v>0</v>
      </c>
    </row>
    <row r="108" spans="3:10" s="101" customFormat="1" ht="14.25" hidden="1" customHeight="1" outlineLevel="1" x14ac:dyDescent="0.25">
      <c r="C108" s="117">
        <f>'Gemensamma i utveckling'!R1</f>
        <v>0</v>
      </c>
      <c r="D108" s="124">
        <f>'Gemensamma i utveckling'!R10</f>
        <v>0</v>
      </c>
      <c r="E108" s="125"/>
      <c r="F108" s="103">
        <f>'Gemensamma i utveckling'!R30</f>
        <v>0</v>
      </c>
      <c r="G108" s="125"/>
      <c r="H108" s="258">
        <f>'Gemensamma i utveckling'!R31</f>
        <v>0</v>
      </c>
      <c r="I108" s="125"/>
      <c r="J108" s="259">
        <f>'Gemensamma i utveckling'!R32</f>
        <v>0</v>
      </c>
    </row>
    <row r="109" spans="3:10" s="101" customFormat="1" ht="14.25" hidden="1" customHeight="1" outlineLevel="1" x14ac:dyDescent="0.25">
      <c r="C109" s="117">
        <f>'Gemensamma i utveckling'!S1</f>
        <v>0</v>
      </c>
      <c r="D109" s="124">
        <f>'Gemensamma i utveckling'!S10</f>
        <v>0</v>
      </c>
      <c r="E109" s="125"/>
      <c r="F109" s="103">
        <f>'Gemensamma i utveckling'!S30</f>
        <v>0</v>
      </c>
      <c r="G109" s="125"/>
      <c r="H109" s="258">
        <f>'Gemensamma i utveckling'!S31</f>
        <v>0</v>
      </c>
      <c r="I109" s="125"/>
      <c r="J109" s="259">
        <f>'Gemensamma i utveckling'!S32</f>
        <v>0</v>
      </c>
    </row>
    <row r="110" spans="3:10" s="101" customFormat="1" ht="14.25" hidden="1" customHeight="1" outlineLevel="1" x14ac:dyDescent="0.25">
      <c r="C110" s="117">
        <f>'Gemensamma i utveckling'!T1</f>
        <v>0</v>
      </c>
      <c r="D110" s="124">
        <f>'Gemensamma i utveckling'!T10</f>
        <v>0</v>
      </c>
      <c r="E110" s="125"/>
      <c r="F110" s="103">
        <f>'Gemensamma i utveckling'!T30</f>
        <v>0</v>
      </c>
      <c r="G110" s="125"/>
      <c r="H110" s="258">
        <f>'Gemensamma i utveckling'!T31</f>
        <v>0</v>
      </c>
      <c r="I110" s="125"/>
      <c r="J110" s="259">
        <f>'Gemensamma i utveckling'!T32</f>
        <v>0</v>
      </c>
    </row>
    <row r="111" spans="3:10" s="101" customFormat="1" ht="14.25" hidden="1" customHeight="1" outlineLevel="1" x14ac:dyDescent="0.25">
      <c r="C111" s="117">
        <f>'Gemensamma i utveckling'!U1</f>
        <v>0</v>
      </c>
      <c r="D111" s="124">
        <f>'Gemensamma i utveckling'!U10</f>
        <v>0</v>
      </c>
      <c r="E111" s="125"/>
      <c r="F111" s="103">
        <f>'Gemensamma i utveckling'!U30</f>
        <v>0</v>
      </c>
      <c r="G111" s="125"/>
      <c r="H111" s="258">
        <f>'Gemensamma i utveckling'!U31</f>
        <v>0</v>
      </c>
      <c r="I111" s="125"/>
      <c r="J111" s="259">
        <f>'Gemensamma i utveckling'!U32</f>
        <v>0</v>
      </c>
    </row>
    <row r="112" spans="3:10" s="101" customFormat="1" ht="14.25" hidden="1" customHeight="1" outlineLevel="1" x14ac:dyDescent="0.25">
      <c r="C112" s="117">
        <f>'Gemensamma i utveckling'!V1</f>
        <v>0</v>
      </c>
      <c r="D112" s="124">
        <f>'Gemensamma i utveckling'!V10</f>
        <v>0</v>
      </c>
      <c r="E112" s="125"/>
      <c r="F112" s="103">
        <f>'Gemensamma i utveckling'!V30</f>
        <v>0</v>
      </c>
      <c r="G112" s="125"/>
      <c r="H112" s="258">
        <f>'Gemensamma i utveckling'!V31</f>
        <v>0</v>
      </c>
      <c r="I112" s="125"/>
      <c r="J112" s="259">
        <f>'Gemensamma i utveckling'!V32</f>
        <v>0</v>
      </c>
    </row>
    <row r="113" spans="3:10" ht="14.25" hidden="1" customHeight="1" outlineLevel="1" thickBot="1" x14ac:dyDescent="0.3">
      <c r="C113" s="127">
        <f>'Gemensamma i utveckling'!W1</f>
        <v>0</v>
      </c>
      <c r="D113" s="128">
        <f>'Gemensamma i utveckling'!W10</f>
        <v>0</v>
      </c>
      <c r="E113" s="129"/>
      <c r="F113" s="104">
        <f>'Gemensamma i utveckling'!W30</f>
        <v>0</v>
      </c>
      <c r="G113" s="129"/>
      <c r="H113" s="261">
        <f>'Gemensamma i utveckling'!W31</f>
        <v>0</v>
      </c>
      <c r="I113" s="129"/>
      <c r="J113" s="262">
        <f>'Gemensamma i utveckling'!W32</f>
        <v>0</v>
      </c>
    </row>
    <row r="114" spans="3:10" hidden="1" outlineLevel="1" x14ac:dyDescent="0.25">
      <c r="C114" s="125"/>
      <c r="D114" s="124"/>
      <c r="E114" s="125"/>
      <c r="F114" s="125"/>
      <c r="G114" s="125"/>
      <c r="H114" s="125"/>
      <c r="I114" s="125"/>
      <c r="J114" s="125"/>
    </row>
    <row r="115" spans="3:10" ht="15.75" collapsed="1" thickBot="1" x14ac:dyDescent="0.3">
      <c r="C115" s="131"/>
      <c r="D115" s="131"/>
      <c r="E115" s="131"/>
      <c r="F115" s="131"/>
      <c r="G115" s="131"/>
      <c r="H115" s="131"/>
      <c r="I115" s="131"/>
      <c r="J115" s="131"/>
    </row>
    <row r="116" spans="3:10" ht="21" x14ac:dyDescent="0.25">
      <c r="C116" s="118" t="s">
        <v>63</v>
      </c>
      <c r="D116" s="119">
        <f>SUM(D117:D145)</f>
        <v>1096254.6927520386</v>
      </c>
      <c r="E116" s="120"/>
      <c r="F116" s="120" t="s">
        <v>43</v>
      </c>
      <c r="G116" s="120"/>
      <c r="H116" s="120"/>
      <c r="I116" s="120"/>
      <c r="J116" s="133"/>
    </row>
    <row r="117" spans="3:10" hidden="1" outlineLevel="1" x14ac:dyDescent="0.25">
      <c r="C117" s="117" t="str">
        <f>'Valbara i utveckling'!F1</f>
        <v>Terminologi- tjänst NY!</v>
      </c>
      <c r="D117" s="124">
        <f>'Valbara i utveckling'!F10</f>
        <v>244971.39370293877</v>
      </c>
      <c r="E117" s="125"/>
      <c r="F117" s="125" t="str">
        <f>'Valbara i utveckling'!F30</f>
        <v>Kvartal förskott</v>
      </c>
      <c r="G117" s="125"/>
      <c r="H117" s="125" t="str">
        <f>'Valbara i utveckling'!F31</f>
        <v>Dec,Mar,Jun,Sep</v>
      </c>
      <c r="I117" s="125"/>
      <c r="J117" s="126">
        <f>'Valbara i utveckling'!F32</f>
        <v>0</v>
      </c>
    </row>
    <row r="118" spans="3:10" hidden="1" outlineLevel="1" x14ac:dyDescent="0.25">
      <c r="C118" s="117" t="str">
        <f>'Valbara i utveckling'!J1</f>
        <v xml:space="preserve"> Verksamhetsstöd 1177 Vårdguiden på telefon</v>
      </c>
      <c r="D118" s="124">
        <f>'Valbara i utveckling'!J10</f>
        <v>851283.29904909991</v>
      </c>
      <c r="E118" s="125"/>
      <c r="F118" s="125" t="str">
        <f>'Valbara i utveckling'!J30</f>
        <v>Kvartal förskott</v>
      </c>
      <c r="G118" s="125"/>
      <c r="H118" s="125" t="str">
        <f>'Valbara i utveckling'!J31</f>
        <v>Dec,Mar,Jun,Sep</v>
      </c>
      <c r="I118" s="125"/>
      <c r="J118" s="137">
        <f>'Valbara i utveckling'!J32</f>
        <v>0</v>
      </c>
    </row>
    <row r="119" spans="3:10" hidden="1" outlineLevel="1" x14ac:dyDescent="0.25">
      <c r="C119" s="117" t="str">
        <f>'Valbara i utveckling'!N1</f>
        <v>Statistiktjänst export</v>
      </c>
      <c r="D119" s="124">
        <f>'Valbara i utveckling'!N10</f>
        <v>0</v>
      </c>
      <c r="E119" s="125"/>
      <c r="F119" s="125" t="str">
        <f>'Valbara i utveckling'!N30</f>
        <v>Kvartal förskott</v>
      </c>
      <c r="G119" s="125"/>
      <c r="H119" s="125" t="str">
        <f>'Valbara i utveckling'!N31</f>
        <v>Dec,Mar,Jun,Sep</v>
      </c>
      <c r="I119" s="125"/>
      <c r="J119" s="137" t="str">
        <f>'Valbara i utveckling'!N32</f>
        <v>I förvaltning Q2-23</v>
      </c>
    </row>
    <row r="120" spans="3:10" hidden="1" outlineLevel="1" x14ac:dyDescent="0.25">
      <c r="C120" s="117" t="str">
        <f>'Valbara i utveckling'!R1</f>
        <v>Utvidgning Underskriftstjänst</v>
      </c>
      <c r="D120" s="124">
        <f>'Valbara i utveckling'!R10</f>
        <v>0</v>
      </c>
      <c r="E120" s="125"/>
      <c r="F120" s="125" t="str">
        <f>'Valbara i utveckling'!R30</f>
        <v>Väntar avsiktsförklaring</v>
      </c>
      <c r="G120" s="125"/>
      <c r="H120" s="125">
        <f>'Valbara i utveckling'!R31</f>
        <v>0</v>
      </c>
      <c r="I120" s="125"/>
      <c r="J120" s="137">
        <f>'Valbara i utveckling'!R32</f>
        <v>0</v>
      </c>
    </row>
    <row r="121" spans="3:10" hidden="1" outlineLevel="1" x14ac:dyDescent="0.25">
      <c r="C121" s="117" t="str">
        <f>'Valbara i utveckling'!V1</f>
        <v>ViSam</v>
      </c>
      <c r="D121" s="124">
        <f>'Valbara i utveckling'!V10</f>
        <v>0</v>
      </c>
      <c r="E121" s="125"/>
      <c r="F121" s="103" t="str">
        <f>'Valbara i utveckling'!V30</f>
        <v>Väntar avsiktsförklaring</v>
      </c>
      <c r="G121" s="125"/>
      <c r="H121" s="103">
        <f>'Valbara i utveckling'!V31</f>
        <v>0</v>
      </c>
      <c r="I121" s="125"/>
      <c r="J121" s="137">
        <f>'Valbara i utveckling'!V32</f>
        <v>0</v>
      </c>
    </row>
    <row r="122" spans="3:10" hidden="1" outlineLevel="1" x14ac:dyDescent="0.25">
      <c r="C122" s="117" t="str">
        <f>'Valbara i utveckling'!Z1</f>
        <v>Symtombedömning och hänvisning plattform</v>
      </c>
      <c r="D122" s="124">
        <f>'Valbara i utveckling'!Z10</f>
        <v>0</v>
      </c>
      <c r="E122" s="125"/>
      <c r="F122" s="125" t="str">
        <f>'Valbara i utveckling'!Z30</f>
        <v>Faktureras ej 2023</v>
      </c>
      <c r="G122" s="125"/>
      <c r="H122" s="125">
        <f>'Valbara i utveckling'!Z31</f>
        <v>0</v>
      </c>
      <c r="I122" s="125"/>
      <c r="J122" s="137">
        <f>'Valbara i utveckling'!Z32</f>
        <v>0</v>
      </c>
    </row>
    <row r="123" spans="3:10" hidden="1" outlineLevel="1" x14ac:dyDescent="0.25">
      <c r="C123" s="117">
        <f>'Valbara i utveckling'!AD1</f>
        <v>0</v>
      </c>
      <c r="D123" s="124">
        <f>'Valbara i utveckling'!AD10</f>
        <v>0</v>
      </c>
      <c r="E123" s="125"/>
      <c r="F123" s="125">
        <f>'Valbara i utveckling'!AD30</f>
        <v>0</v>
      </c>
      <c r="G123" s="125"/>
      <c r="H123" s="125">
        <f>'Valbara i utveckling'!AD31</f>
        <v>0</v>
      </c>
      <c r="I123" s="125"/>
      <c r="J123" s="137">
        <f>'Valbara i utveckling'!AD32</f>
        <v>0</v>
      </c>
    </row>
    <row r="124" spans="3:10" hidden="1" outlineLevel="1" x14ac:dyDescent="0.25">
      <c r="C124" s="117">
        <f>'Valbara i utveckling'!AH1</f>
        <v>0</v>
      </c>
      <c r="D124" s="124">
        <f>'Valbara i utveckling'!AH10</f>
        <v>0</v>
      </c>
      <c r="E124" s="125"/>
      <c r="F124" s="125">
        <f>'Valbara i utveckling'!AH30</f>
        <v>0</v>
      </c>
      <c r="G124" s="125"/>
      <c r="H124" s="125">
        <f>'Valbara i utveckling'!AH31</f>
        <v>0</v>
      </c>
      <c r="I124" s="125"/>
      <c r="J124" s="137">
        <f>'Valbara i utveckling'!AH32</f>
        <v>0</v>
      </c>
    </row>
    <row r="125" spans="3:10" hidden="1" outlineLevel="1" x14ac:dyDescent="0.25">
      <c r="C125" s="117">
        <f>'Valbara i utveckling'!AL1</f>
        <v>0</v>
      </c>
      <c r="D125" s="124">
        <f>'Valbara i utveckling'!AL10</f>
        <v>0</v>
      </c>
      <c r="E125" s="125"/>
      <c r="F125" s="125">
        <f>'Valbara i utveckling'!AL30</f>
        <v>0</v>
      </c>
      <c r="G125" s="125"/>
      <c r="H125" s="125">
        <f>'Valbara i utveckling'!AL31</f>
        <v>0</v>
      </c>
      <c r="I125" s="125"/>
      <c r="J125" s="137">
        <f>'Valbara i utveckling'!AL32</f>
        <v>0</v>
      </c>
    </row>
    <row r="126" spans="3:10" hidden="1" outlineLevel="1" x14ac:dyDescent="0.25">
      <c r="C126" s="117">
        <f>'Valbara i utveckling'!AP1</f>
        <v>0</v>
      </c>
      <c r="D126" s="124">
        <f>'Valbara i utveckling'!AP10</f>
        <v>0</v>
      </c>
      <c r="E126" s="125"/>
      <c r="F126" s="125">
        <f>'Valbara i utveckling'!AP30</f>
        <v>0</v>
      </c>
      <c r="G126" s="125"/>
      <c r="H126" s="125">
        <f>'Valbara i utveckling'!AP31</f>
        <v>0</v>
      </c>
      <c r="I126" s="125"/>
      <c r="J126" s="137">
        <f>'Valbara i utveckling'!AP32</f>
        <v>0</v>
      </c>
    </row>
    <row r="127" spans="3:10" hidden="1" outlineLevel="1" x14ac:dyDescent="0.25">
      <c r="C127" s="117">
        <f>'Valbara i utveckling'!AT1</f>
        <v>0</v>
      </c>
      <c r="D127" s="124">
        <f>'Valbara i utveckling'!AT10</f>
        <v>0</v>
      </c>
      <c r="E127" s="125"/>
      <c r="F127" s="125">
        <f>'Valbara i utveckling'!AT30</f>
        <v>0</v>
      </c>
      <c r="G127" s="125"/>
      <c r="H127" s="125">
        <f>'Valbara i utveckling'!AT31</f>
        <v>0</v>
      </c>
      <c r="I127" s="125"/>
      <c r="J127" s="137">
        <f>'Valbara i utveckling'!AT32</f>
        <v>0</v>
      </c>
    </row>
    <row r="128" spans="3:10" hidden="1" outlineLevel="1" x14ac:dyDescent="0.25">
      <c r="C128" s="117">
        <f>'Valbara i utveckling'!AX1</f>
        <v>0</v>
      </c>
      <c r="D128" s="124">
        <f>'Valbara i utveckling'!AX10</f>
        <v>0</v>
      </c>
      <c r="E128" s="125"/>
      <c r="F128" s="125">
        <f>'Valbara i utveckling'!AX30</f>
        <v>0</v>
      </c>
      <c r="G128" s="125"/>
      <c r="H128" s="125">
        <f>'Valbara i utveckling'!AX31</f>
        <v>0</v>
      </c>
      <c r="I128" s="125"/>
      <c r="J128" s="137">
        <f>'Valbara i utveckling'!AX32</f>
        <v>0</v>
      </c>
    </row>
    <row r="129" spans="3:10" hidden="1" outlineLevel="1" x14ac:dyDescent="0.25">
      <c r="C129" s="117">
        <f>'Valbara i utveckling'!BB1</f>
        <v>0</v>
      </c>
      <c r="D129" s="124">
        <f>'Valbara i utveckling'!BB10</f>
        <v>0</v>
      </c>
      <c r="E129" s="125"/>
      <c r="F129" s="125">
        <f>'Valbara i utveckling'!BB30</f>
        <v>0</v>
      </c>
      <c r="G129" s="125"/>
      <c r="H129" s="125">
        <f>'Valbara i utveckling'!BB31</f>
        <v>0</v>
      </c>
      <c r="I129" s="125"/>
      <c r="J129" s="137">
        <f>'Valbara i utveckling'!BB32</f>
        <v>0</v>
      </c>
    </row>
    <row r="130" spans="3:10" hidden="1" outlineLevel="1" x14ac:dyDescent="0.25">
      <c r="C130" s="117">
        <f>'Valbara i utveckling'!BF1</f>
        <v>0</v>
      </c>
      <c r="D130" s="124">
        <f>'Valbara i utveckling'!BF10</f>
        <v>0</v>
      </c>
      <c r="E130" s="125"/>
      <c r="F130" s="125">
        <f>'Valbara i utveckling'!BF30</f>
        <v>0</v>
      </c>
      <c r="G130" s="125"/>
      <c r="H130" s="125">
        <f>'Valbara i utveckling'!BF31</f>
        <v>0</v>
      </c>
      <c r="I130" s="125"/>
      <c r="J130" s="137">
        <f>'Valbara i utveckling'!BF32</f>
        <v>0</v>
      </c>
    </row>
    <row r="131" spans="3:10" ht="15" hidden="1" customHeight="1" outlineLevel="1" x14ac:dyDescent="0.25">
      <c r="C131" s="117">
        <f>'Valbara i utveckling'!BJ1</f>
        <v>0</v>
      </c>
      <c r="D131" s="124">
        <f>'Valbara i utveckling'!BJ10</f>
        <v>0</v>
      </c>
      <c r="E131" s="125"/>
      <c r="F131" s="125">
        <f>'Valbara i utveckling'!BJ30</f>
        <v>0</v>
      </c>
      <c r="G131" s="125"/>
      <c r="H131" s="125">
        <f>'Valbara i utveckling'!BJ31</f>
        <v>0</v>
      </c>
      <c r="I131" s="125"/>
      <c r="J131" s="137">
        <f>'Valbara i utveckling'!BJ32</f>
        <v>0</v>
      </c>
    </row>
    <row r="132" spans="3:10" ht="15" hidden="1" customHeight="1" outlineLevel="1" x14ac:dyDescent="0.25">
      <c r="C132" s="117">
        <f>'Valbara i utveckling'!BN1</f>
        <v>0</v>
      </c>
      <c r="D132" s="124">
        <f>'Valbara i utveckling'!BN10</f>
        <v>0</v>
      </c>
      <c r="E132" s="125"/>
      <c r="F132" s="125">
        <f>'Valbara i utveckling'!BN30</f>
        <v>0</v>
      </c>
      <c r="G132" s="125"/>
      <c r="H132" s="125">
        <f>'Valbara i utveckling'!BN31</f>
        <v>0</v>
      </c>
      <c r="I132" s="125"/>
      <c r="J132" s="137">
        <f>'Valbara i utveckling'!BN32</f>
        <v>0</v>
      </c>
    </row>
    <row r="133" spans="3:10" ht="15" hidden="1" customHeight="1" outlineLevel="1" x14ac:dyDescent="0.25">
      <c r="C133" s="117">
        <f>'Valbara i utveckling'!BR1</f>
        <v>0</v>
      </c>
      <c r="D133" s="124">
        <f>'Valbara i utveckling'!BR10</f>
        <v>0</v>
      </c>
      <c r="E133" s="125"/>
      <c r="F133" s="125">
        <f>'Valbara i utveckling'!BR30</f>
        <v>0</v>
      </c>
      <c r="G133" s="125"/>
      <c r="H133" s="125">
        <f>'Valbara i utveckling'!BR31</f>
        <v>0</v>
      </c>
      <c r="I133" s="125"/>
      <c r="J133" s="126">
        <f>'Valbara i utveckling'!BR32</f>
        <v>0</v>
      </c>
    </row>
    <row r="134" spans="3:10" ht="15" hidden="1" customHeight="1" outlineLevel="1" x14ac:dyDescent="0.25">
      <c r="C134" s="117">
        <f>'Valbara i utveckling'!BV1</f>
        <v>0</v>
      </c>
      <c r="D134" s="124">
        <f>'Valbara i utveckling'!BV10</f>
        <v>0</v>
      </c>
      <c r="E134" s="125"/>
      <c r="F134" s="125">
        <f>'Valbara i utveckling'!BV30</f>
        <v>0</v>
      </c>
      <c r="G134" s="125"/>
      <c r="H134" s="125">
        <f>'Valbara i utveckling'!BV31</f>
        <v>0</v>
      </c>
      <c r="I134" s="125"/>
      <c r="J134" s="126">
        <f>'Valbara i utveckling'!BV32</f>
        <v>0</v>
      </c>
    </row>
    <row r="135" spans="3:10" ht="15" hidden="1" customHeight="1" outlineLevel="1" x14ac:dyDescent="0.25">
      <c r="C135" s="117">
        <f>'Valbara i utveckling'!BZ1</f>
        <v>0</v>
      </c>
      <c r="D135" s="124">
        <f>'Valbara i utveckling'!BZ10</f>
        <v>0</v>
      </c>
      <c r="E135" s="125"/>
      <c r="F135" s="125">
        <f>'Valbara i utveckling'!BZ30</f>
        <v>0</v>
      </c>
      <c r="G135" s="125"/>
      <c r="H135" s="125">
        <f>'Valbara i utveckling'!BZ31</f>
        <v>0</v>
      </c>
      <c r="I135" s="125"/>
      <c r="J135" s="126">
        <f>'Valbara i utveckling'!BZ32</f>
        <v>0</v>
      </c>
    </row>
    <row r="136" spans="3:10" ht="15" hidden="1" customHeight="1" outlineLevel="1" x14ac:dyDescent="0.25">
      <c r="C136" s="263">
        <f>'Valbara i utveckling'!CD1</f>
        <v>0</v>
      </c>
      <c r="D136" s="124">
        <f>'Valbara i utveckling'!CD10</f>
        <v>0</v>
      </c>
      <c r="E136" s="95"/>
      <c r="F136" s="95">
        <f>'Valbara i utveckling'!CD30</f>
        <v>0</v>
      </c>
      <c r="G136" s="95"/>
      <c r="H136" s="95">
        <f>'Valbara i utveckling'!CD31</f>
        <v>0</v>
      </c>
      <c r="I136" s="95"/>
      <c r="J136" s="264">
        <f>'Valbara i utveckling'!CD32</f>
        <v>0</v>
      </c>
    </row>
    <row r="137" spans="3:10" ht="15" hidden="1" customHeight="1" outlineLevel="1" x14ac:dyDescent="0.25">
      <c r="C137" s="263">
        <f>'Valbara i utveckling'!CH1</f>
        <v>0</v>
      </c>
      <c r="D137" s="124">
        <f>'Valbara i utveckling'!CH10</f>
        <v>0</v>
      </c>
      <c r="E137" s="95"/>
      <c r="F137" s="95">
        <f>'Valbara i utveckling'!CH30</f>
        <v>0</v>
      </c>
      <c r="G137" s="95"/>
      <c r="H137" s="95">
        <f>'Valbara i utveckling'!CH31</f>
        <v>0</v>
      </c>
      <c r="I137" s="95"/>
      <c r="J137" s="264">
        <f>'Valbara i utveckling'!CH32</f>
        <v>0</v>
      </c>
    </row>
    <row r="138" spans="3:10" ht="15" hidden="1" customHeight="1" outlineLevel="1" x14ac:dyDescent="0.25">
      <c r="C138" s="263">
        <f>'Valbara i utveckling'!CL1</f>
        <v>0</v>
      </c>
      <c r="D138" s="124">
        <f>'Valbara i utveckling'!CL10</f>
        <v>0</v>
      </c>
      <c r="E138" s="95"/>
      <c r="F138" s="95">
        <f>'Valbara i utveckling'!CL30</f>
        <v>0</v>
      </c>
      <c r="G138" s="95"/>
      <c r="H138" s="95">
        <f>'Valbara i utveckling'!CL31</f>
        <v>0</v>
      </c>
      <c r="I138" s="95"/>
      <c r="J138" s="264">
        <f>'Valbara i utveckling'!CL32</f>
        <v>0</v>
      </c>
    </row>
    <row r="139" spans="3:10" ht="15" hidden="1" customHeight="1" outlineLevel="1" x14ac:dyDescent="0.25">
      <c r="C139" s="263">
        <f>'Valbara i utveckling'!CP1</f>
        <v>0</v>
      </c>
      <c r="D139" s="124">
        <f>'Valbara i utveckling'!CP10</f>
        <v>0</v>
      </c>
      <c r="E139" s="95"/>
      <c r="F139" s="95">
        <f>'Valbara i utveckling'!CP30</f>
        <v>0</v>
      </c>
      <c r="G139" s="95"/>
      <c r="H139" s="95">
        <f>'Valbara i utveckling'!CP31</f>
        <v>0</v>
      </c>
      <c r="I139" s="95"/>
      <c r="J139" s="264">
        <f>'Valbara i utveckling'!CP32</f>
        <v>0</v>
      </c>
    </row>
    <row r="140" spans="3:10" ht="15" hidden="1" customHeight="1" outlineLevel="1" x14ac:dyDescent="0.25">
      <c r="C140" s="263">
        <f>'Valbara i utveckling'!CT1</f>
        <v>0</v>
      </c>
      <c r="D140" s="124">
        <f>'Valbara i utveckling'!CT10</f>
        <v>0</v>
      </c>
      <c r="E140" s="95"/>
      <c r="F140" s="95">
        <f>'Valbara i utveckling'!CT30</f>
        <v>0</v>
      </c>
      <c r="G140" s="95"/>
      <c r="H140" s="95">
        <f>'Valbara i utveckling'!CT31</f>
        <v>0</v>
      </c>
      <c r="I140" s="95"/>
      <c r="J140" s="264">
        <f>'Valbara i utveckling'!CT32</f>
        <v>0</v>
      </c>
    </row>
    <row r="141" spans="3:10" ht="15" hidden="1" customHeight="1" outlineLevel="1" x14ac:dyDescent="0.25">
      <c r="C141" s="263">
        <f>'Valbara i utveckling'!CX1</f>
        <v>0</v>
      </c>
      <c r="D141" s="124">
        <f>'Valbara i utveckling'!CX10</f>
        <v>0</v>
      </c>
      <c r="E141" s="95"/>
      <c r="F141" s="95">
        <f>'Valbara i utveckling'!CX30</f>
        <v>0</v>
      </c>
      <c r="G141" s="95"/>
      <c r="H141" s="95">
        <f>'Valbara i utveckling'!CX31</f>
        <v>0</v>
      </c>
      <c r="I141" s="95"/>
      <c r="J141" s="264">
        <f>'Valbara i utveckling'!CX32</f>
        <v>0</v>
      </c>
    </row>
    <row r="142" spans="3:10" ht="15" hidden="1" customHeight="1" outlineLevel="1" x14ac:dyDescent="0.25">
      <c r="C142" s="263">
        <f>'Valbara i utveckling'!DB1</f>
        <v>0</v>
      </c>
      <c r="D142" s="124">
        <f>'Valbara i utveckling'!DB10</f>
        <v>0</v>
      </c>
      <c r="E142" s="95"/>
      <c r="F142" s="95">
        <f>'Valbara i utveckling'!DB30</f>
        <v>0</v>
      </c>
      <c r="G142" s="95"/>
      <c r="H142" s="95">
        <f>'Valbara i utveckling'!DB31</f>
        <v>0</v>
      </c>
      <c r="I142" s="95"/>
      <c r="J142" s="264">
        <f>'Valbara i utveckling'!DB32</f>
        <v>0</v>
      </c>
    </row>
    <row r="143" spans="3:10" ht="15" hidden="1" customHeight="1" outlineLevel="1" x14ac:dyDescent="0.25">
      <c r="C143" s="263">
        <f>'Valbara i utveckling'!DF1</f>
        <v>0</v>
      </c>
      <c r="D143" s="124">
        <f>'Valbara i utveckling'!DF10</f>
        <v>0</v>
      </c>
      <c r="E143" s="95"/>
      <c r="F143" s="95">
        <f>'Valbara i utveckling'!DF30</f>
        <v>0</v>
      </c>
      <c r="G143" s="95"/>
      <c r="H143" s="95">
        <f>'Valbara i utveckling'!DF31</f>
        <v>0</v>
      </c>
      <c r="I143" s="95"/>
      <c r="J143" s="264">
        <f>'Valbara i utveckling'!DF32</f>
        <v>0</v>
      </c>
    </row>
    <row r="144" spans="3:10" ht="15" hidden="1" customHeight="1" outlineLevel="1" x14ac:dyDescent="0.25">
      <c r="C144" s="263">
        <f>'Valbara i utveckling'!DJ1</f>
        <v>0</v>
      </c>
      <c r="D144" s="124">
        <f>'Valbara i utveckling'!DJ10</f>
        <v>0</v>
      </c>
      <c r="E144" s="95"/>
      <c r="F144" s="95">
        <f>'Valbara i utveckling'!DJ30</f>
        <v>0</v>
      </c>
      <c r="G144" s="95"/>
      <c r="H144" s="95">
        <f>'Valbara i utveckling'!DJ31</f>
        <v>0</v>
      </c>
      <c r="I144" s="95"/>
      <c r="J144" s="264">
        <f>'Valbara i utveckling'!DJ32</f>
        <v>0</v>
      </c>
    </row>
    <row r="145" spans="3:10" ht="15" hidden="1" customHeight="1" outlineLevel="1" thickBot="1" x14ac:dyDescent="0.3">
      <c r="C145" s="265">
        <f>'Valbara i utveckling'!DN1</f>
        <v>0</v>
      </c>
      <c r="D145" s="128">
        <f>'Valbara i utveckling'!DN10</f>
        <v>0</v>
      </c>
      <c r="E145" s="266"/>
      <c r="F145" s="266">
        <f>'Valbara i utveckling'!DN30</f>
        <v>0</v>
      </c>
      <c r="G145" s="266"/>
      <c r="H145" s="266">
        <f>'Valbara i utveckling'!DN31</f>
        <v>0</v>
      </c>
      <c r="I145" s="266"/>
      <c r="J145" s="267">
        <f>'Valbara i utveckling'!DN32</f>
        <v>0</v>
      </c>
    </row>
    <row r="146" spans="3:10" hidden="1" outlineLevel="1" x14ac:dyDescent="0.25">
      <c r="C146" s="131"/>
      <c r="D146" s="131"/>
      <c r="E146" s="131"/>
      <c r="F146" s="131"/>
      <c r="G146" s="131"/>
      <c r="H146" s="131"/>
      <c r="I146" s="131"/>
      <c r="J146" s="131"/>
    </row>
    <row r="147" spans="3:10" collapsed="1" x14ac:dyDescent="0.25">
      <c r="C147" s="131"/>
      <c r="D147" s="131"/>
      <c r="E147" s="131"/>
      <c r="F147" s="131"/>
      <c r="G147" s="131"/>
      <c r="H147" s="131"/>
      <c r="I147" s="131"/>
      <c r="J147" s="131"/>
    </row>
  </sheetData>
  <mergeCells count="3">
    <mergeCell ref="C2:J2"/>
    <mergeCell ref="A3:A7"/>
    <mergeCell ref="C3:J3"/>
  </mergeCells>
  <conditionalFormatting sqref="D8:D40">
    <cfRule type="cellIs" dxfId="55" priority="7" operator="equal">
      <formula>0</formula>
    </cfRule>
  </conditionalFormatting>
  <conditionalFormatting sqref="D55">
    <cfRule type="cellIs" dxfId="54" priority="2" operator="equal">
      <formula>0</formula>
    </cfRule>
  </conditionalFormatting>
  <conditionalFormatting sqref="D41:D54">
    <cfRule type="cellIs" dxfId="53" priority="1" operator="equal">
      <formula>0</formula>
    </cfRule>
  </conditionalFormatting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78FECB-70E1-4710-8825-E13512438CE8}">
  <sheetPr>
    <tabColor rgb="FF92D050"/>
  </sheetPr>
  <dimension ref="A1:K147"/>
  <sheetViews>
    <sheetView showZeros="0" workbookViewId="0">
      <selection activeCell="C75" sqref="C75"/>
    </sheetView>
  </sheetViews>
  <sheetFormatPr defaultRowHeight="15" outlineLevelRow="1" x14ac:dyDescent="0.25"/>
  <cols>
    <col min="1" max="1" width="21" customWidth="1"/>
    <col min="3" max="3" width="44.85546875" bestFit="1" customWidth="1"/>
    <col min="4" max="4" width="26" customWidth="1"/>
    <col min="6" max="6" width="28.85546875" customWidth="1"/>
    <col min="7" max="7" width="5.28515625" customWidth="1"/>
    <col min="8" max="8" width="21.7109375" bestFit="1" customWidth="1"/>
    <col min="9" max="9" width="4.7109375" customWidth="1"/>
    <col min="10" max="10" width="24.28515625" bestFit="1" customWidth="1"/>
    <col min="11" max="11" width="4.7109375" customWidth="1"/>
  </cols>
  <sheetData>
    <row r="1" spans="1:11" ht="40.700000000000003" customHeight="1" thickBot="1" x14ac:dyDescent="0.55000000000000004">
      <c r="C1" s="60" t="str">
        <f>'Gemensamma Tjänster'!B12</f>
        <v>Region Östergötland</v>
      </c>
    </row>
    <row r="2" spans="1:11" ht="92.25" customHeight="1" x14ac:dyDescent="0.4">
      <c r="C2" s="341" t="s">
        <v>64</v>
      </c>
      <c r="D2" s="342"/>
      <c r="E2" s="342"/>
      <c r="F2" s="342"/>
      <c r="G2" s="342"/>
      <c r="H2" s="342"/>
      <c r="I2" s="342"/>
      <c r="J2" s="343"/>
    </row>
    <row r="3" spans="1:11" ht="21.75" customHeight="1" thickBot="1" x14ac:dyDescent="0.3">
      <c r="A3" s="347" t="s">
        <v>45</v>
      </c>
      <c r="C3" s="344" t="s">
        <v>46</v>
      </c>
      <c r="D3" s="345"/>
      <c r="E3" s="345"/>
      <c r="F3" s="345"/>
      <c r="G3" s="345"/>
      <c r="H3" s="345"/>
      <c r="I3" s="345"/>
      <c r="J3" s="346"/>
    </row>
    <row r="4" spans="1:11" x14ac:dyDescent="0.25">
      <c r="A4" s="347"/>
    </row>
    <row r="5" spans="1:11" ht="15.75" x14ac:dyDescent="0.25">
      <c r="A5" s="347"/>
      <c r="D5" s="53" t="s">
        <v>198</v>
      </c>
      <c r="E5" s="58"/>
      <c r="F5" s="53"/>
      <c r="G5" s="53"/>
      <c r="H5" s="59"/>
      <c r="I5" s="53"/>
      <c r="J5" s="53"/>
      <c r="K5" s="7"/>
    </row>
    <row r="6" spans="1:11" ht="15.75" thickBot="1" x14ac:dyDescent="0.3">
      <c r="A6" s="347"/>
    </row>
    <row r="7" spans="1:11" ht="30" x14ac:dyDescent="0.25">
      <c r="A7" s="347"/>
      <c r="C7" s="118" t="s">
        <v>34</v>
      </c>
      <c r="D7" s="119">
        <f>SUM(D8:D55)</f>
        <v>28835992.412423968</v>
      </c>
      <c r="E7" s="120"/>
      <c r="F7" s="121" t="s">
        <v>40</v>
      </c>
      <c r="G7" s="121"/>
      <c r="H7" s="106" t="s">
        <v>41</v>
      </c>
      <c r="I7" s="122"/>
      <c r="J7" s="123" t="s">
        <v>50</v>
      </c>
      <c r="K7" s="54"/>
    </row>
    <row r="8" spans="1:11" ht="15" hidden="1" customHeight="1" outlineLevel="1" x14ac:dyDescent="0.25">
      <c r="C8" s="117" t="str">
        <f>'Gemensamma Tjänster'!E2</f>
        <v>Identifierings-tjänster SITHS</v>
      </c>
      <c r="D8" s="124">
        <f>'Gemensamma Tjänster'!E12</f>
        <v>1885140.5482969133</v>
      </c>
      <c r="E8" s="125"/>
      <c r="F8" s="103" t="str">
        <f>'Gemensamma Tjänster'!E31</f>
        <v>Kvartal förskott</v>
      </c>
      <c r="G8" s="125"/>
      <c r="H8" s="103" t="str">
        <f>'Gemensamma Tjänster'!E32</f>
        <v>Dec,Mar,Jun,Sep</v>
      </c>
      <c r="I8" s="125"/>
      <c r="J8" s="126" t="str">
        <f>'Gemensamma Tjänster'!E33</f>
        <v xml:space="preserve"> -</v>
      </c>
    </row>
    <row r="9" spans="1:11" ht="15" hidden="1" customHeight="1" outlineLevel="1" x14ac:dyDescent="0.25">
      <c r="C9" s="117" t="str">
        <f>'Gemensamma Tjänster'!F2</f>
        <v>Katalogtjänster HSA</v>
      </c>
      <c r="D9" s="124">
        <f>'Gemensamma Tjänster'!F12</f>
        <v>263178.50579060626</v>
      </c>
      <c r="E9" s="125"/>
      <c r="F9" s="103" t="str">
        <f>'Gemensamma Tjänster'!F31</f>
        <v>Kvartal förskott</v>
      </c>
      <c r="G9" s="125"/>
      <c r="H9" s="103" t="str">
        <f>'Gemensamma Tjänster'!F32</f>
        <v>Dec,Mar,Jun,Sep</v>
      </c>
      <c r="I9" s="125"/>
      <c r="J9" s="126" t="str">
        <f>'Gemensamma Tjänster'!F33</f>
        <v xml:space="preserve"> -</v>
      </c>
    </row>
    <row r="10" spans="1:11" ht="15" hidden="1" customHeight="1" outlineLevel="1" x14ac:dyDescent="0.25">
      <c r="C10" s="117" t="str">
        <f>'Gemensamma Tjänster'!G2</f>
        <v>Kommunikations-tjänster Sjunet</v>
      </c>
      <c r="D10" s="124">
        <f>'Gemensamma Tjänster'!G12</f>
        <v>83583.627052147873</v>
      </c>
      <c r="E10" s="125"/>
      <c r="F10" s="103" t="str">
        <f>'Gemensamma Tjänster'!G31</f>
        <v>Kvartal förskott</v>
      </c>
      <c r="G10" s="125"/>
      <c r="H10" s="103" t="str">
        <f>'Gemensamma Tjänster'!G32</f>
        <v>Dec,Mar,Jun,Sep</v>
      </c>
      <c r="I10" s="125"/>
      <c r="J10" s="126" t="str">
        <f>'Gemensamma Tjänster'!G33</f>
        <v xml:space="preserve"> -</v>
      </c>
    </row>
    <row r="11" spans="1:11" ht="15" hidden="1" customHeight="1" outlineLevel="1" x14ac:dyDescent="0.25">
      <c r="C11" s="117" t="str">
        <f>'Gemensamma Tjänster'!H2</f>
        <v>Säkerhetstjänster</v>
      </c>
      <c r="D11" s="124">
        <f>'Gemensamma Tjänster'!H12</f>
        <v>304903.02171035798</v>
      </c>
      <c r="E11" s="125"/>
      <c r="F11" s="103" t="str">
        <f>'Gemensamma Tjänster'!H31</f>
        <v>Kvartal förskott</v>
      </c>
      <c r="G11" s="125"/>
      <c r="H11" s="103" t="str">
        <f>'Gemensamma Tjänster'!H32</f>
        <v>Dec,Mar,Jun,Sep</v>
      </c>
      <c r="I11" s="125"/>
      <c r="J11" s="126" t="str">
        <f>'Gemensamma Tjänster'!H33</f>
        <v xml:space="preserve"> -</v>
      </c>
    </row>
    <row r="12" spans="1:11" ht="15" hidden="1" customHeight="1" outlineLevel="1" x14ac:dyDescent="0.25">
      <c r="C12" s="117" t="str">
        <f>'Gemensamma Tjänster'!I2</f>
        <v>1177 Vårdguidens e-tjänster</v>
      </c>
      <c r="D12" s="124">
        <f>'Gemensamma Tjänster'!I12</f>
        <v>3575611.5540391998</v>
      </c>
      <c r="E12" s="125"/>
      <c r="F12" s="103" t="str">
        <f>'Gemensamma Tjänster'!I31</f>
        <v>Kvartal förskott</v>
      </c>
      <c r="G12" s="125"/>
      <c r="H12" s="103" t="str">
        <f>'Gemensamma Tjänster'!I32</f>
        <v>Dec,Mar,Jun,Sep</v>
      </c>
      <c r="I12" s="125"/>
      <c r="J12" s="126" t="str">
        <f>'Gemensamma Tjänster'!I33</f>
        <v xml:space="preserve"> -</v>
      </c>
    </row>
    <row r="13" spans="1:11" ht="15" hidden="1" customHeight="1" outlineLevel="1" x14ac:dyDescent="0.25">
      <c r="C13" s="117" t="str">
        <f>'Gemensamma Tjänster'!J2</f>
        <v xml:space="preserve">1177 Vårdguiden på telefon </v>
      </c>
      <c r="D13" s="124">
        <f>'Gemensamma Tjänster'!J12</f>
        <v>2870377.5048536323</v>
      </c>
      <c r="E13" s="125"/>
      <c r="F13" s="103" t="str">
        <f>'Gemensamma Tjänster'!J31</f>
        <v>Kvartal förskott</v>
      </c>
      <c r="G13" s="125"/>
      <c r="H13" s="103" t="str">
        <f>'Gemensamma Tjänster'!J32</f>
        <v>Dec,Mar,Jun,Sep</v>
      </c>
      <c r="I13" s="125"/>
      <c r="J13" s="126" t="str">
        <f>'Gemensamma Tjänster'!J33</f>
        <v xml:space="preserve"> -</v>
      </c>
    </row>
    <row r="14" spans="1:11" ht="15" hidden="1" customHeight="1" outlineLevel="1" x14ac:dyDescent="0.25">
      <c r="C14" s="117" t="str">
        <f>'Gemensamma Tjänster'!K2</f>
        <v>1177 Vårdguiden på webben</v>
      </c>
      <c r="D14" s="124">
        <f>'Gemensamma Tjänster'!K12</f>
        <v>3144278.7625849056</v>
      </c>
      <c r="E14" s="125"/>
      <c r="F14" s="103" t="str">
        <f>'Gemensamma Tjänster'!K31</f>
        <v>Kvartal förskott</v>
      </c>
      <c r="G14" s="125"/>
      <c r="H14" s="103" t="str">
        <f>'Gemensamma Tjänster'!K32</f>
        <v>Dec,Mar,Jun,Sep</v>
      </c>
      <c r="I14" s="125"/>
      <c r="J14" s="126" t="str">
        <f>'Gemensamma Tjänster'!K33</f>
        <v xml:space="preserve"> -</v>
      </c>
    </row>
    <row r="15" spans="1:11" ht="15" hidden="1" customHeight="1" outlineLevel="1" x14ac:dyDescent="0.25">
      <c r="C15" s="117" t="str">
        <f>'Gemensamma Tjänster'!L2</f>
        <v>Eira 
(biblioteks- konsortium)</v>
      </c>
      <c r="D15" s="124">
        <f>'Gemensamma Tjänster'!L12</f>
        <v>177755.41083231877</v>
      </c>
      <c r="E15" s="125"/>
      <c r="F15" s="103" t="str">
        <f>'Gemensamma Tjänster'!L31</f>
        <v>Kvartal förskott. Licens separat</v>
      </c>
      <c r="G15" s="125"/>
      <c r="H15" s="103" t="str">
        <f>'Gemensamma Tjänster'!L32</f>
        <v>Dec,Mar,Jun,Sep</v>
      </c>
      <c r="I15" s="125"/>
      <c r="J15" s="126" t="str">
        <f>'Gemensamma Tjänster'!L33</f>
        <v xml:space="preserve"> -</v>
      </c>
    </row>
    <row r="16" spans="1:11" ht="15" hidden="1" customHeight="1" outlineLevel="1" x14ac:dyDescent="0.25">
      <c r="C16" s="117" t="str">
        <f>'Gemensamma Tjänster'!M2</f>
        <v>Elektronisk remiss</v>
      </c>
      <c r="D16" s="124">
        <f>'Gemensamma Tjänster'!M12</f>
        <v>228856.72656629432</v>
      </c>
      <c r="E16" s="125"/>
      <c r="F16" s="103" t="str">
        <f>'Gemensamma Tjänster'!M31</f>
        <v>Kvartal förskott</v>
      </c>
      <c r="G16" s="125"/>
      <c r="H16" s="103" t="str">
        <f>'Gemensamma Tjänster'!M32</f>
        <v>Dec,Mar,Jun,Sep</v>
      </c>
      <c r="I16" s="125"/>
      <c r="J16" s="126" t="str">
        <f>'Gemensamma Tjänster'!M33</f>
        <v xml:space="preserve"> -</v>
      </c>
    </row>
    <row r="17" spans="3:10" ht="15" hidden="1" customHeight="1" outlineLevel="1" x14ac:dyDescent="0.25">
      <c r="C17" s="117" t="str">
        <f>'Gemensamma Tjänster'!N2</f>
        <v>Födelseanmälan</v>
      </c>
      <c r="D17" s="124">
        <f>'Gemensamma Tjänster'!N12</f>
        <v>151150.42379961684</v>
      </c>
      <c r="E17" s="125"/>
      <c r="F17" s="103" t="str">
        <f>'Gemensamma Tjänster'!N31</f>
        <v>Kvartal förskott</v>
      </c>
      <c r="G17" s="125"/>
      <c r="H17" s="103" t="str">
        <f>'Gemensamma Tjänster'!N32</f>
        <v>Dec,Mar,Jun,Sep</v>
      </c>
      <c r="I17" s="125"/>
      <c r="J17" s="126" t="str">
        <f>'Gemensamma Tjänster'!N33</f>
        <v xml:space="preserve"> -</v>
      </c>
    </row>
    <row r="18" spans="3:10" ht="15" hidden="1" customHeight="1" outlineLevel="1" x14ac:dyDescent="0.25">
      <c r="C18" s="117" t="str">
        <f>'Gemensamma Tjänster'!O2</f>
        <v>Infektions-verktyget</v>
      </c>
      <c r="D18" s="124">
        <f>'Gemensamma Tjänster'!O12</f>
        <v>430884.14074547944</v>
      </c>
      <c r="E18" s="125"/>
      <c r="F18" s="103" t="str">
        <f>'Gemensamma Tjänster'!O31</f>
        <v>Kvartal förskott</v>
      </c>
      <c r="G18" s="125"/>
      <c r="H18" s="103" t="str">
        <f>'Gemensamma Tjänster'!O32</f>
        <v>Dec,Mar,Jun,Sep</v>
      </c>
      <c r="I18" s="125"/>
      <c r="J18" s="126" t="str">
        <f>'Gemensamma Tjänster'!O33</f>
        <v xml:space="preserve"> -</v>
      </c>
    </row>
    <row r="19" spans="3:10" ht="15" hidden="1" customHeight="1" outlineLevel="1" x14ac:dyDescent="0.25">
      <c r="C19" s="117" t="str">
        <f>'Gemensamma Tjänster'!P2</f>
        <v>Journalen</v>
      </c>
      <c r="D19" s="124">
        <f>'Gemensamma Tjänster'!P12</f>
        <v>1338369.9294646394</v>
      </c>
      <c r="E19" s="125"/>
      <c r="F19" s="103" t="str">
        <f>'Gemensamma Tjänster'!P31</f>
        <v>Kvartal förskott</v>
      </c>
      <c r="G19" s="125"/>
      <c r="H19" s="103" t="str">
        <f>'Gemensamma Tjänster'!P32</f>
        <v>Dec,Mar,Jun,Sep</v>
      </c>
      <c r="I19" s="125"/>
      <c r="J19" s="126" t="str">
        <f>'Gemensamma Tjänster'!P33</f>
        <v xml:space="preserve"> -</v>
      </c>
    </row>
    <row r="20" spans="3:10" ht="15" hidden="1" customHeight="1" outlineLevel="1" x14ac:dyDescent="0.25">
      <c r="C20" s="117" t="str">
        <f>'Gemensamma Tjänster'!Q2</f>
        <v>Intygstjänster Webcert</v>
      </c>
      <c r="D20" s="124">
        <f>'Gemensamma Tjänster'!Q12</f>
        <v>632328.30900320562</v>
      </c>
      <c r="E20" s="125"/>
      <c r="F20" s="103" t="str">
        <f>'Gemensamma Tjänster'!Q31</f>
        <v>Kvartal förskott</v>
      </c>
      <c r="G20" s="125"/>
      <c r="H20" s="103" t="str">
        <f>'Gemensamma Tjänster'!Q32</f>
        <v>Dec,Mar,Jun,Sep</v>
      </c>
      <c r="I20" s="125"/>
      <c r="J20" s="126" t="str">
        <f>'Gemensamma Tjänster'!Q33</f>
        <v xml:space="preserve"> -</v>
      </c>
    </row>
    <row r="21" spans="3:10" ht="15" hidden="1" customHeight="1" outlineLevel="1" x14ac:dyDescent="0.25">
      <c r="C21" s="117" t="str">
        <f>'Gemensamma Tjänster'!R2</f>
        <v>Nationell patientöversikt</v>
      </c>
      <c r="D21" s="124">
        <f>'Gemensamma Tjänster'!R12</f>
        <v>711066.50840015651</v>
      </c>
      <c r="E21" s="125"/>
      <c r="F21" s="103" t="str">
        <f>'Gemensamma Tjänster'!R31</f>
        <v>Kvartal förskott</v>
      </c>
      <c r="G21" s="125"/>
      <c r="H21" s="103" t="str">
        <f>'Gemensamma Tjänster'!R32</f>
        <v>Dec,Mar,Jun,Sep</v>
      </c>
      <c r="I21" s="125"/>
      <c r="J21" s="126" t="str">
        <f>'Gemensamma Tjänster'!R33</f>
        <v xml:space="preserve"> -</v>
      </c>
    </row>
    <row r="22" spans="3:10" ht="15" hidden="1" customHeight="1" outlineLevel="1" x14ac:dyDescent="0.25">
      <c r="C22" s="117" t="str">
        <f>'Gemensamma Tjänster'!S2</f>
        <v>Pascal</v>
      </c>
      <c r="D22" s="124">
        <f>'Gemensamma Tjänster'!S12</f>
        <v>102247.49653883254</v>
      </c>
      <c r="E22" s="125"/>
      <c r="F22" s="103" t="str">
        <f>'Gemensamma Tjänster'!S31</f>
        <v>Kvartal förskott</v>
      </c>
      <c r="G22" s="125"/>
      <c r="H22" s="103" t="str">
        <f>'Gemensamma Tjänster'!S32</f>
        <v>Dec,Mar,Jun,Sep</v>
      </c>
      <c r="I22" s="125"/>
      <c r="J22" s="126" t="str">
        <f>'Gemensamma Tjänster'!S33</f>
        <v xml:space="preserve"> -</v>
      </c>
    </row>
    <row r="23" spans="3:10" ht="15" hidden="1" customHeight="1" outlineLevel="1" x14ac:dyDescent="0.25">
      <c r="C23" s="117" t="str">
        <f>'Gemensamma Tjänster'!T2</f>
        <v>Rikshandboken i barnhälsovård</v>
      </c>
      <c r="D23" s="124">
        <f>'Gemensamma Tjänster'!T12</f>
        <v>471262.7045387876</v>
      </c>
      <c r="E23" s="125"/>
      <c r="F23" s="103" t="str">
        <f>'Gemensamma Tjänster'!T31</f>
        <v>Kvartal förskott</v>
      </c>
      <c r="G23" s="125"/>
      <c r="H23" s="103" t="str">
        <f>'Gemensamma Tjänster'!T32</f>
        <v>Dec,Mar,Jun,Sep</v>
      </c>
      <c r="I23" s="125"/>
      <c r="J23" s="126" t="str">
        <f>'Gemensamma Tjänster'!T33</f>
        <v xml:space="preserve"> -</v>
      </c>
    </row>
    <row r="24" spans="3:10" ht="15" hidden="1" customHeight="1" outlineLevel="1" x14ac:dyDescent="0.25">
      <c r="C24" s="117" t="str">
        <f>'Gemensamma Tjänster'!U2</f>
        <v>Högkostnadsskydd</v>
      </c>
      <c r="D24" s="124">
        <f>'Gemensamma Tjänster'!U12</f>
        <v>277086.67776385683</v>
      </c>
      <c r="E24" s="125"/>
      <c r="F24" s="103" t="str">
        <f>'Gemensamma Tjänster'!U31</f>
        <v>Kvartal förskott</v>
      </c>
      <c r="G24" s="125"/>
      <c r="H24" s="103" t="str">
        <f>'Gemensamma Tjänster'!U32</f>
        <v>Dec,Mar,Jun,Sep</v>
      </c>
      <c r="I24" s="125"/>
      <c r="J24" s="126" t="str">
        <f>'Gemensamma Tjänster'!U33</f>
        <v xml:space="preserve"> -</v>
      </c>
    </row>
    <row r="25" spans="3:10" ht="15" hidden="1" customHeight="1" outlineLevel="1" x14ac:dyDescent="0.25">
      <c r="C25" s="117" t="str">
        <f>'Gemensamma Tjänster'!V2</f>
        <v>NKK Nationellt kliniskt kunskapsstöd</v>
      </c>
      <c r="D25" s="124">
        <f>'Gemensamma Tjänster'!V12</f>
        <v>1453628.2965590935</v>
      </c>
      <c r="E25" s="125"/>
      <c r="F25" s="103" t="str">
        <f>'Gemensamma Tjänster'!V31</f>
        <v>Kvartal förskott</v>
      </c>
      <c r="G25" s="125"/>
      <c r="H25" s="103" t="str">
        <f>'Gemensamma Tjänster'!V32</f>
        <v>Dec,Mar,Jun,Sep</v>
      </c>
      <c r="I25" s="125"/>
      <c r="J25" s="126">
        <f>'Gemensamma Tjänster'!V33</f>
        <v>0</v>
      </c>
    </row>
    <row r="26" spans="3:10" ht="15" hidden="1" customHeight="1" outlineLevel="1" x14ac:dyDescent="0.25">
      <c r="C26" s="117" t="str">
        <f>'Gemensamma Tjänster'!W2</f>
        <v>Svenska informationstjänster för läkemedel (Sil)</v>
      </c>
      <c r="D26" s="124">
        <f>'Gemensamma Tjänster'!W12</f>
        <v>1990842.6552936176</v>
      </c>
      <c r="E26" s="125"/>
      <c r="F26" s="103" t="str">
        <f>'Gemensamma Tjänster'!W31</f>
        <v>Kvartal förskott</v>
      </c>
      <c r="G26" s="125"/>
      <c r="H26" s="103" t="str">
        <f>'Gemensamma Tjänster'!W32</f>
        <v>Dec,Mar,Jun,Sep</v>
      </c>
      <c r="I26" s="125"/>
      <c r="J26" s="126" t="str">
        <f>'Gemensamma Tjänster'!W33</f>
        <v xml:space="preserve"> -</v>
      </c>
    </row>
    <row r="27" spans="3:10" ht="15" hidden="1" customHeight="1" outlineLevel="1" x14ac:dyDescent="0.25">
      <c r="C27" s="117" t="str">
        <f>'Gemensamma Tjänster'!X2</f>
        <v>UMO (Youmo)</v>
      </c>
      <c r="D27" s="124">
        <f>'Gemensamma Tjänster'!X12</f>
        <v>955446.54949143378</v>
      </c>
      <c r="E27" s="125"/>
      <c r="F27" s="103" t="str">
        <f>'Gemensamma Tjänster'!X31</f>
        <v>Kvartal förskott</v>
      </c>
      <c r="G27" s="125"/>
      <c r="H27" s="103" t="str">
        <f>'Gemensamma Tjänster'!X32</f>
        <v>Dec,Mar,Jun,Sep</v>
      </c>
      <c r="I27" s="125"/>
      <c r="J27" s="126" t="str">
        <f>'Gemensamma Tjänster'!X33</f>
        <v xml:space="preserve"> -</v>
      </c>
    </row>
    <row r="28" spans="3:10" ht="15" hidden="1" customHeight="1" outlineLevel="1" x14ac:dyDescent="0.25">
      <c r="C28" s="117" t="str">
        <f>'Gemensamma Tjänster'!Y2</f>
        <v>Vårdhandboken</v>
      </c>
      <c r="D28" s="124">
        <f>'Gemensamma Tjänster'!Y12</f>
        <v>454079.38239119091</v>
      </c>
      <c r="E28" s="125"/>
      <c r="F28" s="103" t="str">
        <f>'Gemensamma Tjänster'!Y31</f>
        <v>Kvartal förskott</v>
      </c>
      <c r="G28" s="125"/>
      <c r="H28" s="103" t="str">
        <f>'Gemensamma Tjänster'!Y32</f>
        <v>Dec,Mar,Jun,Sep</v>
      </c>
      <c r="I28" s="125"/>
      <c r="J28" s="126" t="str">
        <f>'Gemensamma Tjänster'!Y33</f>
        <v xml:space="preserve"> -</v>
      </c>
    </row>
    <row r="29" spans="3:10" ht="15" hidden="1" customHeight="1" outlineLevel="1" x14ac:dyDescent="0.25">
      <c r="C29" s="117" t="str">
        <f>'Gemensamma Tjänster'!Z2</f>
        <v>Rådgivnings-stöd webb</v>
      </c>
      <c r="D29" s="124">
        <f>'Gemensamma Tjänster'!Z12</f>
        <v>367983.31136968161</v>
      </c>
      <c r="E29" s="125"/>
      <c r="F29" s="103" t="str">
        <f>'Gemensamma Tjänster'!Z31</f>
        <v>Kvartal förskott</v>
      </c>
      <c r="G29" s="125"/>
      <c r="H29" s="103" t="str">
        <f>'Gemensamma Tjänster'!Z32</f>
        <v>Dec,Mar,Jun,Sep</v>
      </c>
      <c r="I29" s="125"/>
      <c r="J29" s="126" t="str">
        <f>'Gemensamma Tjänster'!Z33</f>
        <v xml:space="preserve"> -</v>
      </c>
    </row>
    <row r="30" spans="3:10" ht="15" hidden="1" customHeight="1" outlineLevel="1" x14ac:dyDescent="0.25">
      <c r="C30" s="117" t="str">
        <f>'Gemensamma Tjänster'!AA2</f>
        <v>Plattformen för stöd och behandling</v>
      </c>
      <c r="D30" s="124">
        <f>'Gemensamma Tjänster'!AA12</f>
        <v>1607470.6246115975</v>
      </c>
      <c r="E30" s="125"/>
      <c r="F30" s="103" t="str">
        <f>'Gemensamma Tjänster'!AA31</f>
        <v>Kvartal förskott</v>
      </c>
      <c r="G30" s="125"/>
      <c r="H30" s="103" t="str">
        <f>'Gemensamma Tjänster'!AA32</f>
        <v>Dec,Mar,Jun,Sep</v>
      </c>
      <c r="I30" s="125"/>
      <c r="J30" s="126" t="str">
        <f>'Gemensamma Tjänster'!AA33</f>
        <v xml:space="preserve"> -</v>
      </c>
    </row>
    <row r="31" spans="3:10" ht="15" hidden="1" customHeight="1" outlineLevel="1" x14ac:dyDescent="0.25">
      <c r="C31" s="117" t="str">
        <f>'Gemensamma Tjänster'!AB2</f>
        <v>Utomläns- fakturering</v>
      </c>
      <c r="D31" s="124">
        <f>'Gemensamma Tjänster'!AB12</f>
        <v>204988.50885736104</v>
      </c>
      <c r="E31" s="125"/>
      <c r="F31" s="103" t="str">
        <f>'Gemensamma Tjänster'!AB31</f>
        <v>Kvartal förskott</v>
      </c>
      <c r="G31" s="125"/>
      <c r="H31" s="103" t="str">
        <f>'Gemensamma Tjänster'!AB32</f>
        <v>Dec,Mar,Jun,Sep</v>
      </c>
      <c r="I31" s="125"/>
      <c r="J31" s="126" t="str">
        <f>'Gemensamma Tjänster'!AB33</f>
        <v xml:space="preserve"> -</v>
      </c>
    </row>
    <row r="32" spans="3:10" ht="15" hidden="1" customHeight="1" outlineLevel="1" x14ac:dyDescent="0.25">
      <c r="C32" s="117" t="str">
        <f>'Gemensamma Tjänster'!AC2</f>
        <v>Gemensam infrastruktur</v>
      </c>
      <c r="D32" s="124">
        <f>'Gemensamma Tjänster'!AC12</f>
        <v>3579963.4659147006</v>
      </c>
      <c r="E32" s="125"/>
      <c r="F32" s="103" t="str">
        <f>'Gemensamma Tjänster'!AC31</f>
        <v>Kvartal förskott</v>
      </c>
      <c r="G32" s="125"/>
      <c r="H32" s="103" t="str">
        <f>'Gemensamma Tjänster'!AC32</f>
        <v>Dec,Mar,Jun,Sep</v>
      </c>
      <c r="I32" s="125"/>
      <c r="J32" s="126" t="str">
        <f>'Gemensamma Tjänster'!AC33</f>
        <v xml:space="preserve"> -</v>
      </c>
    </row>
    <row r="33" spans="3:10" ht="15" hidden="1" customHeight="1" outlineLevel="1" x14ac:dyDescent="0.25">
      <c r="C33" s="117" t="str">
        <f>'Gemensamma Tjänster'!AD2</f>
        <v>Gemensam arkitektur</v>
      </c>
      <c r="D33" s="124">
        <f>'Gemensamma Tjänster'!AD12</f>
        <v>1035799.891440117</v>
      </c>
      <c r="E33" s="125"/>
      <c r="F33" s="103" t="str">
        <f>'Gemensamma Tjänster'!AD31</f>
        <v>Kvartal förskott</v>
      </c>
      <c r="G33" s="125"/>
      <c r="H33" s="103" t="str">
        <f>'Gemensamma Tjänster'!AD32</f>
        <v>Dec,Mar,Jun,Sep</v>
      </c>
      <c r="I33" s="125"/>
      <c r="J33" s="126" t="str">
        <f>'Gemensamma Tjänster'!AD33</f>
        <v xml:space="preserve"> -</v>
      </c>
    </row>
    <row r="34" spans="3:10" ht="15" hidden="1" customHeight="1" outlineLevel="1" x14ac:dyDescent="0.25">
      <c r="C34" s="117" t="str">
        <f>'Gemensamma Tjänster'!AE2</f>
        <v>1177 Listning</v>
      </c>
      <c r="D34" s="124">
        <f>'Gemensamma Tjänster'!AE12</f>
        <v>162097.50109469151</v>
      </c>
      <c r="E34" s="125"/>
      <c r="F34" s="103" t="str">
        <f>'Gemensamma Tjänster'!AE31</f>
        <v>Kvartal förskott</v>
      </c>
      <c r="G34" s="125"/>
      <c r="H34" s="103" t="str">
        <f>'Gemensamma Tjänster'!AE32</f>
        <v>Dec,Mar,Jun,Sep</v>
      </c>
      <c r="I34" s="125"/>
      <c r="J34" s="126" t="str">
        <f>'Gemensamma Tjänster'!AE33</f>
        <v xml:space="preserve"> -</v>
      </c>
    </row>
    <row r="35" spans="3:10" ht="15" hidden="1" customHeight="1" outlineLevel="1" x14ac:dyDescent="0.25">
      <c r="C35" s="117" t="str">
        <f>'Gemensamma Tjänster'!AF2</f>
        <v>IAM IDP Gemensam del</v>
      </c>
      <c r="D35" s="124">
        <f>'Gemensamma Tjänster'!AF12</f>
        <v>375610.37341952871</v>
      </c>
      <c r="E35" s="125"/>
      <c r="F35" s="103" t="str">
        <f>'Gemensamma Tjänster'!AF31</f>
        <v>Kvartal förskott</v>
      </c>
      <c r="G35" s="125"/>
      <c r="H35" s="103" t="str">
        <f>'Gemensamma Tjänster'!AF32</f>
        <v>Dec,Mar,Jun,Sep</v>
      </c>
      <c r="I35" s="125"/>
      <c r="J35" s="126">
        <f>'Gemensamma Tjänster'!AF33</f>
        <v>0</v>
      </c>
    </row>
    <row r="36" spans="3:10" ht="15" hidden="1" customHeight="1" outlineLevel="1" x14ac:dyDescent="0.25">
      <c r="C36" s="117">
        <f>'Gemensamma Tjänster'!AG2</f>
        <v>0</v>
      </c>
      <c r="D36" s="124">
        <f>'Gemensamma Tjänster'!AG12</f>
        <v>0</v>
      </c>
      <c r="E36" s="125"/>
      <c r="F36" s="103">
        <f>'Gemensamma Tjänster'!AG31</f>
        <v>0</v>
      </c>
      <c r="G36" s="125"/>
      <c r="H36" s="103">
        <f>'Gemensamma Tjänster'!AG32</f>
        <v>0</v>
      </c>
      <c r="I36" s="125"/>
      <c r="J36" s="126">
        <f>'Gemensamma Tjänster'!AG33</f>
        <v>0</v>
      </c>
    </row>
    <row r="37" spans="3:10" ht="15" hidden="1" customHeight="1" outlineLevel="1" x14ac:dyDescent="0.25">
      <c r="C37" s="117">
        <f>'Gemensamma Tjänster'!AH2</f>
        <v>0</v>
      </c>
      <c r="D37" s="124">
        <f>'Gemensamma Tjänster'!AH12</f>
        <v>0</v>
      </c>
      <c r="E37" s="125"/>
      <c r="F37" s="103">
        <f>'Gemensamma Tjänster'!AH31</f>
        <v>0</v>
      </c>
      <c r="G37" s="125"/>
      <c r="H37" s="103">
        <f>'Gemensamma Tjänster'!AH32</f>
        <v>0</v>
      </c>
      <c r="I37" s="125"/>
      <c r="J37" s="126">
        <f>'Gemensamma Tjänster'!AH33</f>
        <v>0</v>
      </c>
    </row>
    <row r="38" spans="3:10" ht="15" hidden="1" customHeight="1" outlineLevel="1" x14ac:dyDescent="0.25">
      <c r="C38" s="117">
        <f>'Gemensamma Tjänster'!AI2</f>
        <v>0</v>
      </c>
      <c r="D38" s="124">
        <f>'Gemensamma Tjänster'!AI12</f>
        <v>0</v>
      </c>
      <c r="E38" s="125"/>
      <c r="F38" s="103">
        <f>'Gemensamma Tjänster'!AI31</f>
        <v>0</v>
      </c>
      <c r="G38" s="125"/>
      <c r="H38" s="103">
        <f>'Gemensamma Tjänster'!AI32</f>
        <v>0</v>
      </c>
      <c r="I38" s="125"/>
      <c r="J38" s="126">
        <f>'Gemensamma Tjänster'!AI33</f>
        <v>0</v>
      </c>
    </row>
    <row r="39" spans="3:10" ht="15" hidden="1" customHeight="1" outlineLevel="1" x14ac:dyDescent="0.25">
      <c r="C39" s="117">
        <f>'Gemensamma Tjänster'!AJ2</f>
        <v>0</v>
      </c>
      <c r="D39" s="124">
        <f>'Gemensamma Tjänster'!AJ12</f>
        <v>0</v>
      </c>
      <c r="E39" s="125"/>
      <c r="F39" s="103">
        <f>'Gemensamma Tjänster'!AJ31</f>
        <v>0</v>
      </c>
      <c r="G39" s="125"/>
      <c r="H39" s="103">
        <f>'Gemensamma Tjänster'!AJ32</f>
        <v>0</v>
      </c>
      <c r="I39" s="125"/>
      <c r="J39" s="126">
        <f>'Gemensamma Tjänster'!AJ33</f>
        <v>0</v>
      </c>
    </row>
    <row r="40" spans="3:10" ht="15" hidden="1" customHeight="1" outlineLevel="1" x14ac:dyDescent="0.25">
      <c r="C40" s="117">
        <f>'Gemensamma Tjänster'!AK2</f>
        <v>0</v>
      </c>
      <c r="D40" s="124">
        <f>'Gemensamma Tjänster'!AK12</f>
        <v>0</v>
      </c>
      <c r="E40" s="125"/>
      <c r="F40" s="103">
        <f>'Gemensamma Tjänster'!AK31</f>
        <v>0</v>
      </c>
      <c r="G40" s="125"/>
      <c r="H40" s="103">
        <f>'Gemensamma Tjänster'!AK32</f>
        <v>0</v>
      </c>
      <c r="I40" s="125"/>
      <c r="J40" s="126">
        <f>'Gemensamma Tjänster'!AK33</f>
        <v>0</v>
      </c>
    </row>
    <row r="41" spans="3:10" ht="15" hidden="1" customHeight="1" outlineLevel="1" x14ac:dyDescent="0.25">
      <c r="C41" s="117">
        <f>'Gemensamma Tjänster'!AL2</f>
        <v>0</v>
      </c>
      <c r="D41" s="124">
        <f>'Gemensamma Tjänster'!AL12</f>
        <v>0</v>
      </c>
      <c r="E41" s="125"/>
      <c r="F41" s="103">
        <f>'Gemensamma Tjänster'!AL31</f>
        <v>0</v>
      </c>
      <c r="G41" s="125"/>
      <c r="H41" s="103">
        <f>'Gemensamma Tjänster'!AL32</f>
        <v>0</v>
      </c>
      <c r="I41" s="125"/>
      <c r="J41" s="126">
        <f>'Gemensamma Tjänster'!AL33</f>
        <v>0</v>
      </c>
    </row>
    <row r="42" spans="3:10" ht="15" hidden="1" customHeight="1" outlineLevel="1" x14ac:dyDescent="0.25">
      <c r="C42" s="117">
        <f>'Gemensamma Tjänster'!AM2</f>
        <v>0</v>
      </c>
      <c r="D42" s="124">
        <f>'Gemensamma Tjänster'!AM12</f>
        <v>0</v>
      </c>
      <c r="E42" s="125"/>
      <c r="F42" s="103">
        <f>'Gemensamma Tjänster'!AM31</f>
        <v>0</v>
      </c>
      <c r="G42" s="125"/>
      <c r="H42" s="103">
        <f>'Gemensamma Tjänster'!AM32</f>
        <v>0</v>
      </c>
      <c r="I42" s="125"/>
      <c r="J42" s="126">
        <f>'Gemensamma Tjänster'!AM33</f>
        <v>0</v>
      </c>
    </row>
    <row r="43" spans="3:10" ht="15" hidden="1" customHeight="1" outlineLevel="1" x14ac:dyDescent="0.25">
      <c r="C43" s="117">
        <f>'Gemensamma Tjänster'!AN2</f>
        <v>0</v>
      </c>
      <c r="D43" s="124">
        <f>'Gemensamma Tjänster'!AN12</f>
        <v>0</v>
      </c>
      <c r="E43" s="125"/>
      <c r="F43" s="103">
        <f>'Gemensamma Tjänster'!AN31</f>
        <v>0</v>
      </c>
      <c r="G43" s="125"/>
      <c r="H43" s="103">
        <f>'Gemensamma Tjänster'!AN32</f>
        <v>0</v>
      </c>
      <c r="I43" s="125"/>
      <c r="J43" s="126">
        <f>'Gemensamma Tjänster'!AN33</f>
        <v>0</v>
      </c>
    </row>
    <row r="44" spans="3:10" ht="15" hidden="1" customHeight="1" outlineLevel="1" x14ac:dyDescent="0.25">
      <c r="C44" s="117">
        <f>'Gemensamma Tjänster'!AO2</f>
        <v>0</v>
      </c>
      <c r="D44" s="124">
        <f>'Gemensamma Tjänster'!AO12</f>
        <v>0</v>
      </c>
      <c r="E44" s="125"/>
      <c r="F44" s="103">
        <f>'Gemensamma Tjänster'!AO31</f>
        <v>0</v>
      </c>
      <c r="G44" s="125"/>
      <c r="H44" s="103">
        <f>'Gemensamma Tjänster'!AO32</f>
        <v>0</v>
      </c>
      <c r="I44" s="125"/>
      <c r="J44" s="126">
        <f>'Gemensamma Tjänster'!AO33</f>
        <v>0</v>
      </c>
    </row>
    <row r="45" spans="3:10" ht="15" hidden="1" customHeight="1" outlineLevel="1" x14ac:dyDescent="0.25">
      <c r="C45" s="117">
        <f>'Gemensamma Tjänster'!AP2</f>
        <v>0</v>
      </c>
      <c r="D45" s="124">
        <f>'Gemensamma Tjänster'!AP12</f>
        <v>0</v>
      </c>
      <c r="E45" s="125"/>
      <c r="F45" s="103">
        <f>'Gemensamma Tjänster'!AP31</f>
        <v>0</v>
      </c>
      <c r="G45" s="125"/>
      <c r="H45" s="103">
        <f>'Gemensamma Tjänster'!AP32</f>
        <v>0</v>
      </c>
      <c r="I45" s="125"/>
      <c r="J45" s="126">
        <f>'Gemensamma Tjänster'!AP33</f>
        <v>0</v>
      </c>
    </row>
    <row r="46" spans="3:10" ht="15" hidden="1" customHeight="1" outlineLevel="1" x14ac:dyDescent="0.25">
      <c r="C46" s="117">
        <f>'Gemensamma Tjänster'!AQ2</f>
        <v>0</v>
      </c>
      <c r="D46" s="124">
        <f>'Gemensamma Tjänster'!AQ12</f>
        <v>0</v>
      </c>
      <c r="E46" s="125"/>
      <c r="F46" s="103">
        <f>'Gemensamma Tjänster'!AQ31</f>
        <v>0</v>
      </c>
      <c r="G46" s="125"/>
      <c r="H46" s="103">
        <f>'Gemensamma Tjänster'!AQ32</f>
        <v>0</v>
      </c>
      <c r="I46" s="125"/>
      <c r="J46" s="126">
        <f>'Gemensamma Tjänster'!AQ33</f>
        <v>0</v>
      </c>
    </row>
    <row r="47" spans="3:10" ht="15" hidden="1" customHeight="1" outlineLevel="1" x14ac:dyDescent="0.25">
      <c r="C47" s="117">
        <f>'Gemensamma Tjänster'!AR2</f>
        <v>0</v>
      </c>
      <c r="D47" s="124">
        <f>'Gemensamma Tjänster'!AR12</f>
        <v>0</v>
      </c>
      <c r="E47" s="125"/>
      <c r="F47" s="103">
        <f>'Gemensamma Tjänster'!AR31</f>
        <v>0</v>
      </c>
      <c r="G47" s="125"/>
      <c r="H47" s="103">
        <f>'Gemensamma Tjänster'!AR32</f>
        <v>0</v>
      </c>
      <c r="I47" s="125"/>
      <c r="J47" s="126">
        <f>'Gemensamma Tjänster'!AR33</f>
        <v>0</v>
      </c>
    </row>
    <row r="48" spans="3:10" ht="15" hidden="1" customHeight="1" outlineLevel="1" x14ac:dyDescent="0.25">
      <c r="C48" s="117">
        <f>'Gemensamma Tjänster'!AS2</f>
        <v>0</v>
      </c>
      <c r="D48" s="124">
        <f>'Gemensamma Tjänster'!AS12</f>
        <v>0</v>
      </c>
      <c r="E48" s="125"/>
      <c r="F48" s="103">
        <f>'Gemensamma Tjänster'!AS31</f>
        <v>0</v>
      </c>
      <c r="G48" s="125"/>
      <c r="H48" s="103">
        <f>'Gemensamma Tjänster'!AS32</f>
        <v>0</v>
      </c>
      <c r="I48" s="125"/>
      <c r="J48" s="126">
        <f>'Gemensamma Tjänster'!AS33</f>
        <v>0</v>
      </c>
    </row>
    <row r="49" spans="3:10" ht="15" hidden="1" customHeight="1" outlineLevel="1" x14ac:dyDescent="0.25">
      <c r="C49" s="117">
        <f>'Gemensamma Tjänster'!AT2</f>
        <v>0</v>
      </c>
      <c r="D49" s="124">
        <f>'Gemensamma Tjänster'!AT12</f>
        <v>0</v>
      </c>
      <c r="E49" s="125"/>
      <c r="F49" s="103">
        <f>'Gemensamma Tjänster'!AT31</f>
        <v>0</v>
      </c>
      <c r="G49" s="125"/>
      <c r="H49" s="103">
        <f>'Gemensamma Tjänster'!AT32</f>
        <v>0</v>
      </c>
      <c r="I49" s="125"/>
      <c r="J49" s="126">
        <f>'Gemensamma Tjänster'!AT33</f>
        <v>0</v>
      </c>
    </row>
    <row r="50" spans="3:10" ht="15" hidden="1" customHeight="1" outlineLevel="1" x14ac:dyDescent="0.25">
      <c r="C50" s="117">
        <f>'Gemensamma Tjänster'!AU2</f>
        <v>0</v>
      </c>
      <c r="D50" s="124">
        <f>'Gemensamma Tjänster'!AU12</f>
        <v>0</v>
      </c>
      <c r="E50" s="125"/>
      <c r="F50" s="103">
        <f>'Gemensamma Tjänster'!AU31</f>
        <v>0</v>
      </c>
      <c r="G50" s="125"/>
      <c r="H50" s="103">
        <f>'Gemensamma Tjänster'!AU32</f>
        <v>0</v>
      </c>
      <c r="I50" s="125"/>
      <c r="J50" s="126">
        <f>'Gemensamma Tjänster'!AU33</f>
        <v>0</v>
      </c>
    </row>
    <row r="51" spans="3:10" ht="15" hidden="1" customHeight="1" outlineLevel="1" x14ac:dyDescent="0.25">
      <c r="C51" s="117">
        <f>'Gemensamma Tjänster'!AV2</f>
        <v>0</v>
      </c>
      <c r="D51" s="124">
        <f>'Gemensamma Tjänster'!AV12</f>
        <v>0</v>
      </c>
      <c r="E51" s="125"/>
      <c r="F51" s="103">
        <f>'Gemensamma Tjänster'!AV31</f>
        <v>0</v>
      </c>
      <c r="G51" s="125"/>
      <c r="H51" s="103">
        <f>'Gemensamma Tjänster'!AV32</f>
        <v>0</v>
      </c>
      <c r="I51" s="125"/>
      <c r="J51" s="126">
        <f>'Gemensamma Tjänster'!AV33</f>
        <v>0</v>
      </c>
    </row>
    <row r="52" spans="3:10" ht="15" hidden="1" customHeight="1" outlineLevel="1" x14ac:dyDescent="0.25">
      <c r="C52" s="117">
        <f>'Gemensamma Tjänster'!AW2</f>
        <v>0</v>
      </c>
      <c r="D52" s="124">
        <f>'Gemensamma Tjänster'!AW12</f>
        <v>0</v>
      </c>
      <c r="E52" s="125"/>
      <c r="F52" s="103">
        <f>'Gemensamma Tjänster'!AW31</f>
        <v>0</v>
      </c>
      <c r="G52" s="125"/>
      <c r="H52" s="103">
        <f>'Gemensamma Tjänster'!AW32</f>
        <v>0</v>
      </c>
      <c r="I52" s="125"/>
      <c r="J52" s="126">
        <f>'Gemensamma Tjänster'!AW33</f>
        <v>0</v>
      </c>
    </row>
    <row r="53" spans="3:10" ht="15" hidden="1" customHeight="1" outlineLevel="1" x14ac:dyDescent="0.25">
      <c r="C53" s="117">
        <f>'Gemensamma Tjänster'!AX2</f>
        <v>0</v>
      </c>
      <c r="D53" s="124">
        <f>'Gemensamma Tjänster'!AX12</f>
        <v>0</v>
      </c>
      <c r="E53" s="125"/>
      <c r="F53" s="103">
        <f>'Gemensamma Tjänster'!AX31</f>
        <v>0</v>
      </c>
      <c r="G53" s="125"/>
      <c r="H53" s="103">
        <f>'Gemensamma Tjänster'!AX32</f>
        <v>0</v>
      </c>
      <c r="I53" s="125"/>
      <c r="J53" s="126">
        <f>'Gemensamma Tjänster'!AX33</f>
        <v>0</v>
      </c>
    </row>
    <row r="54" spans="3:10" ht="15" hidden="1" customHeight="1" outlineLevel="1" x14ac:dyDescent="0.25">
      <c r="C54" s="117">
        <f>'Gemensamma Tjänster'!AY2</f>
        <v>0</v>
      </c>
      <c r="D54" s="124">
        <f>'Gemensamma Tjänster'!AY12</f>
        <v>0</v>
      </c>
      <c r="E54" s="125"/>
      <c r="F54" s="103">
        <f>'Gemensamma Tjänster'!AY31</f>
        <v>0</v>
      </c>
      <c r="G54" s="125"/>
      <c r="H54" s="103">
        <f>'Gemensamma Tjänster'!AY32</f>
        <v>0</v>
      </c>
      <c r="I54" s="125"/>
      <c r="J54" s="126">
        <f>'Gemensamma Tjänster'!AY33</f>
        <v>0</v>
      </c>
    </row>
    <row r="55" spans="3:10" ht="15" hidden="1" customHeight="1" outlineLevel="1" thickBot="1" x14ac:dyDescent="0.3">
      <c r="C55" s="127">
        <f>'Gemensamma Tjänster'!AZ2</f>
        <v>0</v>
      </c>
      <c r="D55" s="128">
        <f>'Gemensamma Tjänster'!AZ12</f>
        <v>0</v>
      </c>
      <c r="E55" s="129"/>
      <c r="F55" s="104">
        <f>'Gemensamma Tjänster'!AZ31</f>
        <v>0</v>
      </c>
      <c r="G55" s="129"/>
      <c r="H55" s="104">
        <f>'Gemensamma Tjänster'!AZ32</f>
        <v>0</v>
      </c>
      <c r="I55" s="129"/>
      <c r="J55" s="130">
        <f>'Gemensamma Tjänster'!AZ33</f>
        <v>0</v>
      </c>
    </row>
    <row r="56" spans="3:10" hidden="1" outlineLevel="1" x14ac:dyDescent="0.25">
      <c r="C56" s="125"/>
      <c r="D56" s="124"/>
      <c r="E56" s="125"/>
      <c r="F56" s="125"/>
      <c r="G56" s="125"/>
      <c r="H56" s="125"/>
      <c r="I56" s="125"/>
      <c r="J56" s="125"/>
    </row>
    <row r="57" spans="3:10" ht="15.75" collapsed="1" thickBot="1" x14ac:dyDescent="0.3">
      <c r="C57" s="131"/>
      <c r="D57" s="132"/>
      <c r="E57" s="131"/>
      <c r="F57" s="131"/>
      <c r="G57" s="131"/>
      <c r="H57" s="131"/>
      <c r="I57" s="131"/>
      <c r="J57" s="131"/>
    </row>
    <row r="58" spans="3:10" ht="21" x14ac:dyDescent="0.25">
      <c r="C58" s="118" t="s">
        <v>35</v>
      </c>
      <c r="D58" s="119">
        <f>SUM(D59:D89)</f>
        <v>7324517.1922177598</v>
      </c>
      <c r="E58" s="120"/>
      <c r="F58" s="120" t="s">
        <v>43</v>
      </c>
      <c r="G58" s="120"/>
      <c r="H58" s="120"/>
      <c r="I58" s="120"/>
      <c r="J58" s="133"/>
    </row>
    <row r="59" spans="3:10" hidden="1" outlineLevel="1" x14ac:dyDescent="0.25">
      <c r="C59" s="117" t="str">
        <f>'Valbara Tjänster'!F1</f>
        <v>Händelseanalys (Nitha)</v>
      </c>
      <c r="D59" s="124">
        <f>'Valbara Tjänster'!F8</f>
        <v>249296.8248</v>
      </c>
      <c r="E59" s="125"/>
      <c r="F59" s="125" t="str">
        <f>'Valbara Tjänster'!F27</f>
        <v>Kvartal förskott</v>
      </c>
      <c r="G59" s="125"/>
      <c r="H59" s="125" t="str">
        <f>'Valbara Tjänster'!F28</f>
        <v>Dec,Mar,Jun,Sep</v>
      </c>
      <c r="I59" s="125"/>
      <c r="J59" s="126" t="str">
        <f>'Valbara Tjänster'!F29</f>
        <v>N/A</v>
      </c>
    </row>
    <row r="60" spans="3:10" ht="30" hidden="1" outlineLevel="1" x14ac:dyDescent="0.25">
      <c r="C60" s="117" t="str">
        <f>'Valbara Tjänster'!J1</f>
        <v>IAM IdP
(egna anslutningar)</v>
      </c>
      <c r="D60" s="124">
        <f>'Valbara Tjänster'!J8</f>
        <v>70682.399999999994</v>
      </c>
      <c r="E60" s="125"/>
      <c r="F60" s="125" t="str">
        <f>'Valbara Tjänster'!J27</f>
        <v>Kvartal förskott</v>
      </c>
      <c r="G60" s="125"/>
      <c r="H60" s="125" t="str">
        <f>'Valbara Tjänster'!J28</f>
        <v>Dec,Mar,Jun,Sep</v>
      </c>
      <c r="I60" s="125"/>
      <c r="J60" s="126" t="str">
        <f>'Valbara Tjänster'!J29</f>
        <v>N/A</v>
      </c>
    </row>
    <row r="61" spans="3:10" hidden="1" outlineLevel="1" x14ac:dyDescent="0.25">
      <c r="C61" s="117" t="str">
        <f>'Valbara Tjänster'!N1</f>
        <v>Säkerhets-tjänster Logg, spärr &amp; samtycke</v>
      </c>
      <c r="D61" s="124">
        <f>'Valbara Tjänster'!N8</f>
        <v>70682.399999999994</v>
      </c>
      <c r="E61" s="125"/>
      <c r="F61" s="125" t="str">
        <f>'Valbara Tjänster'!N27</f>
        <v>Kvartal förskott</v>
      </c>
      <c r="G61" s="125"/>
      <c r="H61" s="125" t="str">
        <f>'Valbara Tjänster'!N28</f>
        <v>Dec,Mar,Jun,Sep</v>
      </c>
      <c r="I61" s="125"/>
      <c r="J61" s="126" t="str">
        <f>'Valbara Tjänster'!N29</f>
        <v>N/A</v>
      </c>
    </row>
    <row r="62" spans="3:10" hidden="1" outlineLevel="1" x14ac:dyDescent="0.25">
      <c r="C62" s="117" t="str">
        <f>'Valbara Tjänster'!R1</f>
        <v>IAM Autentisering (egna anslutningar)</v>
      </c>
      <c r="D62" s="124">
        <f>'Valbara Tjänster'!R8</f>
        <v>0</v>
      </c>
      <c r="E62" s="125"/>
      <c r="F62" s="125" t="str">
        <f>'Valbara Tjänster'!R27</f>
        <v>Kvartal förskott</v>
      </c>
      <c r="G62" s="125"/>
      <c r="H62" s="125" t="str">
        <f>'Valbara Tjänster'!R28</f>
        <v>Dec,Mar,Jun,Sep</v>
      </c>
      <c r="I62" s="125"/>
      <c r="J62" s="126" t="str">
        <f>'Valbara Tjänster'!R29</f>
        <v>N/A</v>
      </c>
    </row>
    <row r="63" spans="3:10" hidden="1" outlineLevel="1" x14ac:dyDescent="0.25">
      <c r="C63" s="117" t="str">
        <f>'Valbara Tjänster'!V1</f>
        <v>Personuppgifts- tjänst</v>
      </c>
      <c r="D63" s="124">
        <f>'Valbara Tjänster'!V8</f>
        <v>70682.399999999994</v>
      </c>
      <c r="E63" s="125"/>
      <c r="F63" s="125" t="str">
        <f>'Valbara Tjänster'!V27</f>
        <v>Kvartal förskott</v>
      </c>
      <c r="G63" s="125"/>
      <c r="H63" s="125" t="str">
        <f>'Valbara Tjänster'!V28</f>
        <v>Dec,Mar,Jun,Sep</v>
      </c>
      <c r="I63" s="125"/>
      <c r="J63" s="126" t="str">
        <f>'Valbara Tjänster'!V29</f>
        <v>N/A</v>
      </c>
    </row>
    <row r="64" spans="3:10" ht="45" hidden="1" outlineLevel="1" x14ac:dyDescent="0.25">
      <c r="C64" s="117" t="str">
        <f>'Valbara Tjänster'!Z1</f>
        <v xml:space="preserve">Formulär- hantering </v>
      </c>
      <c r="D64" s="124">
        <f>'Valbara Tjänster'!Z8</f>
        <v>276517.7479584</v>
      </c>
      <c r="E64" s="125"/>
      <c r="F64" s="125" t="str">
        <f>'Valbara Tjänster'!Z27</f>
        <v>Prognos! Faktureras separat av tjänstens förvaltning. Kvartalsvis</v>
      </c>
      <c r="G64" s="125"/>
      <c r="H64" s="125" t="str">
        <f>'Valbara Tjänster'!Z28</f>
        <v>Dec,Mar,Jun,Sep</v>
      </c>
      <c r="I64" s="125"/>
      <c r="J64" s="126">
        <f>'Valbara Tjänster'!Z29</f>
        <v>2023</v>
      </c>
    </row>
    <row r="65" spans="3:10" hidden="1" outlineLevel="1" x14ac:dyDescent="0.25">
      <c r="C65" s="117" t="str">
        <f>'Valbara Tjänster'!AD1</f>
        <v xml:space="preserve">Ombudstjänsten </v>
      </c>
      <c r="D65" s="124">
        <f>'Valbara Tjänster'!AD8</f>
        <v>173482.88256</v>
      </c>
      <c r="E65" s="125"/>
      <c r="F65" s="125" t="str">
        <f>'Valbara Tjänster'!AD27</f>
        <v>Kvartal förskott</v>
      </c>
      <c r="G65" s="125"/>
      <c r="H65" s="125" t="str">
        <f>'Valbara Tjänster'!AD28</f>
        <v>Dec,Mar,Jun,Sep</v>
      </c>
      <c r="I65" s="125"/>
      <c r="J65" s="126" t="str">
        <f>'Valbara Tjänster'!AD29</f>
        <v>N/A</v>
      </c>
    </row>
    <row r="66" spans="3:10" ht="120" hidden="1" outlineLevel="1" x14ac:dyDescent="0.25">
      <c r="C66" s="117" t="str">
        <f>'Valbara Tjänster'!AH1</f>
        <v>Hjälpmedels-tjänsten abonnemang</v>
      </c>
      <c r="D66" s="124">
        <f>'Valbara Tjänster'!AH8</f>
        <v>10000</v>
      </c>
      <c r="E66" s="125"/>
      <c r="F66" s="125" t="str">
        <f>'Valbara Tjänster'!AH27</f>
        <v>Prognos! Faktureras kvartalsvis i förskott av förvaltning med volymsjusteringar i efterskott. Abonnemangspriset baseras på av kunden redovisad inköpsvolym. Tillkommer rörlig avgift enl. prislista på Inera.se</v>
      </c>
      <c r="G66" s="125"/>
      <c r="H66" s="125" t="str">
        <f>'Valbara Tjänster'!AH28</f>
        <v>Dec, Mar, Jun, Sep</v>
      </c>
      <c r="I66" s="125"/>
      <c r="J66" s="126" t="str">
        <f>'Valbara Tjänster'!AH29</f>
        <v>N/A</v>
      </c>
    </row>
    <row r="67" spans="3:10" ht="45" hidden="1" outlineLevel="1" x14ac:dyDescent="0.25">
      <c r="C67" s="117" t="str">
        <f>'Valbara Tjänster'!AL1</f>
        <v>E-klient</v>
      </c>
      <c r="D67" s="124">
        <f>'Valbara Tjänster'!AL8</f>
        <v>1689624</v>
      </c>
      <c r="E67" s="125"/>
      <c r="F67" s="125" t="str">
        <f>'Valbara Tjänster'!AL27</f>
        <v>Halvårsvis i efterskott av förvaltning. Volymbaserade priser</v>
      </c>
      <c r="G67" s="125"/>
      <c r="H67" s="125" t="str">
        <f>'Valbara Tjänster'!AL28</f>
        <v>Jun, Dec</v>
      </c>
      <c r="I67" s="125"/>
      <c r="J67" s="126" t="str">
        <f>'Valbara Tjänster'!AL29</f>
        <v>N/A</v>
      </c>
    </row>
    <row r="68" spans="3:10" ht="60" hidden="1" outlineLevel="1" x14ac:dyDescent="0.25">
      <c r="C68" s="117" t="str">
        <f>'Valbara Tjänster'!AP1</f>
        <v>Eira Licenser (innehåll)</v>
      </c>
      <c r="D68" s="124">
        <f>'Valbara Tjänster'!AP8</f>
        <v>2332983.6776112001</v>
      </c>
      <c r="E68" s="125"/>
      <c r="F68" s="125" t="str">
        <f>'Valbara Tjänster'!AP27</f>
        <v>Licenskostnaden fördelas solidariskt mellan landsting och regioner baserat på antal invånare.</v>
      </c>
      <c r="G68" s="125"/>
      <c r="H68" s="125" t="str">
        <f>'Valbara Tjänster'!AP28</f>
        <v>Årsvis engång i Dec</v>
      </c>
      <c r="I68" s="125"/>
      <c r="J68" s="126" t="str">
        <f>'Valbara Tjänster'!AP29</f>
        <v>N/A</v>
      </c>
    </row>
    <row r="69" spans="3:10" ht="30" hidden="1" outlineLevel="1" x14ac:dyDescent="0.25">
      <c r="C69" s="117" t="str">
        <f>'Valbara Tjänster'!AT1</f>
        <v>Informations- utlämning till kvalitetsregister</v>
      </c>
      <c r="D69" s="124">
        <f>'Valbara Tjänster'!AT8</f>
        <v>0</v>
      </c>
      <c r="E69" s="125"/>
      <c r="F69" s="125" t="str">
        <f>'Valbara Tjänster'!AT27</f>
        <v>Faktureras separat av tjänstens förvaltning</v>
      </c>
      <c r="G69" s="125"/>
      <c r="H69" s="125" t="str">
        <f>'Valbara Tjänster'!AT28</f>
        <v xml:space="preserve"> </v>
      </c>
      <c r="I69" s="125"/>
      <c r="J69" s="134" t="str">
        <f>'Valbara Tjänster'!AT29</f>
        <v>Ingen ab.fakturering</v>
      </c>
    </row>
    <row r="70" spans="3:10" hidden="1" outlineLevel="1" x14ac:dyDescent="0.25">
      <c r="C70" s="117" t="str">
        <f>'Valbara Tjänster'!AX1</f>
        <v>Säker Digital Kommunikation SDK Ny!</v>
      </c>
      <c r="D70" s="124">
        <f>'Valbara Tjänster'!AX8</f>
        <v>0</v>
      </c>
      <c r="E70" s="125"/>
      <c r="F70" s="125" t="str">
        <f>'Valbara Tjänster'!AX27</f>
        <v>Ingen abonnemangsfakt 2023</v>
      </c>
      <c r="G70" s="125"/>
      <c r="H70" s="125">
        <f>'Valbara Tjänster'!AX28</f>
        <v>0</v>
      </c>
      <c r="I70" s="125"/>
      <c r="J70" s="126">
        <f>'Valbara Tjänster'!AX29</f>
        <v>0</v>
      </c>
    </row>
    <row r="71" spans="3:10" hidden="1" outlineLevel="1" x14ac:dyDescent="0.25">
      <c r="C71" s="117" t="str">
        <f>'Valbara Tjänster'!BB1</f>
        <v>Bild i 1177 på telefon</v>
      </c>
      <c r="D71" s="124">
        <f>'Valbara Tjänster'!BB8</f>
        <v>351166.18454399996</v>
      </c>
      <c r="E71" s="125"/>
      <c r="F71" s="125" t="str">
        <f>'Valbara Tjänster'!BB27</f>
        <v>Kvartal förskott</v>
      </c>
      <c r="G71" s="125"/>
      <c r="H71" s="125" t="str">
        <f>'Valbara Tjänster'!BB28</f>
        <v>Dec,Mar,Jun,Sep</v>
      </c>
      <c r="I71" s="125"/>
      <c r="J71" s="126" t="str">
        <f>'Valbara Tjänster'!BB29</f>
        <v>N/A</v>
      </c>
    </row>
    <row r="72" spans="3:10" hidden="1" outlineLevel="1" x14ac:dyDescent="0.25">
      <c r="C72" s="117" t="str">
        <f>'Valbara Tjänster'!BF1</f>
        <v>Video i 1177 på telefon</v>
      </c>
      <c r="D72" s="124">
        <f>'Valbara Tjänster'!BF8</f>
        <v>554357.91649919993</v>
      </c>
      <c r="E72" s="125"/>
      <c r="F72" s="125" t="str">
        <f>'Valbara Tjänster'!BF27</f>
        <v>Kvartal förskott</v>
      </c>
      <c r="G72" s="125"/>
      <c r="H72" s="125" t="str">
        <f>'Valbara Tjänster'!BF28</f>
        <v>Dec,Mar,Jun,Sep</v>
      </c>
      <c r="I72" s="125"/>
      <c r="J72" s="126" t="str">
        <f>'Valbara Tjänster'!BF29</f>
        <v>N/A</v>
      </c>
    </row>
    <row r="73" spans="3:10" hidden="1" outlineLevel="1" x14ac:dyDescent="0.25">
      <c r="C73" s="117" t="str">
        <f>'Valbara Tjänster'!BJ1</f>
        <v>Utbudstjänsten</v>
      </c>
      <c r="D73" s="124">
        <f>'Valbara Tjänster'!BJ8</f>
        <v>337883.12384159997</v>
      </c>
      <c r="E73" s="125"/>
      <c r="F73" s="125" t="str">
        <f>'Valbara Tjänster'!BJ27</f>
        <v>Kvartal förskott</v>
      </c>
      <c r="G73" s="125"/>
      <c r="H73" s="125" t="str">
        <f>'Valbara Tjänster'!BJ28</f>
        <v>Dec,Mar,Jun,Sep</v>
      </c>
      <c r="I73" s="125"/>
      <c r="J73" s="126" t="str">
        <f>'Valbara Tjänster'!BJ29</f>
        <v>N/A</v>
      </c>
    </row>
    <row r="74" spans="3:10" hidden="1" outlineLevel="1" x14ac:dyDescent="0.25">
      <c r="C74" s="117" t="str">
        <f>'Valbara Tjänster'!BN1</f>
        <v>Statistiktjänst Organisations-statistik</v>
      </c>
      <c r="D74" s="124">
        <f>'Valbara Tjänster'!BN8</f>
        <v>61620.916319999997</v>
      </c>
      <c r="E74" s="125"/>
      <c r="F74" s="125" t="str">
        <f>'Valbara Tjänster'!BN27</f>
        <v>Kvartal förskott</v>
      </c>
      <c r="G74" s="125"/>
      <c r="H74" s="125" t="str">
        <f>'Valbara Tjänster'!BN28</f>
        <v>Dec,Mar,Jun,Sep</v>
      </c>
      <c r="I74" s="125"/>
      <c r="J74" s="126" t="str">
        <f>'Valbara Tjänster'!BN29</f>
        <v>N/A</v>
      </c>
    </row>
    <row r="75" spans="3:10" s="101" customFormat="1" ht="45" hidden="1" outlineLevel="1" x14ac:dyDescent="0.25">
      <c r="C75" s="117" t="str">
        <f>'Valbara Tjänster'!BR1</f>
        <v xml:space="preserve">1177 Inkorg </v>
      </c>
      <c r="D75" s="124">
        <f>'Valbara Tjänster'!BR8</f>
        <v>0</v>
      </c>
      <c r="E75" s="125"/>
      <c r="F75" s="103" t="str">
        <f>'Valbara Tjänster'!BR27</f>
        <v>Volymsbaserad. Faktureras av förvaltning kvartalsvis efterskott</v>
      </c>
      <c r="G75" s="125"/>
      <c r="H75" s="103">
        <f>'Valbara Tjänster'!BR28</f>
        <v>0</v>
      </c>
      <c r="I75" s="125"/>
      <c r="J75" s="256">
        <f>'Valbara Tjänster'!BR29</f>
        <v>0</v>
      </c>
    </row>
    <row r="76" spans="3:10" s="101" customFormat="1" hidden="1" outlineLevel="1" x14ac:dyDescent="0.25">
      <c r="C76" s="117" t="str">
        <f>'Valbara Tjänster'!BV1</f>
        <v>Svevac (prel. Avser halvår)</v>
      </c>
      <c r="D76" s="124">
        <f>'Valbara Tjänster'!BV8</f>
        <v>0</v>
      </c>
      <c r="E76" s="125"/>
      <c r="F76" s="103" t="str">
        <f>'Valbara Tjänster'!BV27</f>
        <v>Prel. Engång förskott 2023</v>
      </c>
      <c r="G76" s="125"/>
      <c r="H76" s="103" t="str">
        <f>'Valbara Tjänster'!BV28</f>
        <v>Dec,Mars</v>
      </c>
      <c r="I76" s="125"/>
      <c r="J76" s="256" t="str">
        <f>'Valbara Tjänster'!BV29</f>
        <v>Avslutas halvår 2023</v>
      </c>
    </row>
    <row r="77" spans="3:10" s="101" customFormat="1" ht="30" hidden="1" outlineLevel="1" x14ac:dyDescent="0.25">
      <c r="C77" s="117" t="str">
        <f>'Valbara Tjänster'!BZ1</f>
        <v>Digitalt möte</v>
      </c>
      <c r="D77" s="124">
        <f>'Valbara Tjänster'!BZ8</f>
        <v>0</v>
      </c>
      <c r="E77" s="125"/>
      <c r="F77" s="103" t="str">
        <f>'Valbara Tjänster'!BZ27</f>
        <v>Volym. Faktureras av förvaltning</v>
      </c>
      <c r="G77" s="125"/>
      <c r="H77" s="103">
        <f>'Valbara Tjänster'!BZ28</f>
        <v>0</v>
      </c>
      <c r="I77" s="125"/>
      <c r="J77" s="256">
        <f>'Valbara Tjänster'!BZ29</f>
        <v>0</v>
      </c>
    </row>
    <row r="78" spans="3:10" s="101" customFormat="1" hidden="1" outlineLevel="1" x14ac:dyDescent="0.25">
      <c r="C78" s="117" t="str">
        <f>'Valbara Tjänster'!CD1</f>
        <v>Video och distans Infrastruktur</v>
      </c>
      <c r="D78" s="124">
        <f>'Valbara Tjänster'!CD8</f>
        <v>161174.81959535999</v>
      </c>
      <c r="E78" s="125"/>
      <c r="F78" s="103" t="str">
        <f>'Valbara Tjänster'!CD27</f>
        <v>Kvartal förskott</v>
      </c>
      <c r="G78" s="125"/>
      <c r="H78" s="103" t="str">
        <f>'Valbara Tjänster'!CD28</f>
        <v>Dec,Mar,Jun,Sep</v>
      </c>
      <c r="I78" s="125"/>
      <c r="J78" s="256" t="str">
        <f>'Valbara Tjänster'!CD29</f>
        <v>N/A</v>
      </c>
    </row>
    <row r="79" spans="3:10" s="101" customFormat="1" hidden="1" outlineLevel="1" x14ac:dyDescent="0.25">
      <c r="C79" s="117" t="str">
        <f>'Valbara Tjänster'!CH1</f>
        <v>Video &amp; distans Flerpartsmöte</v>
      </c>
      <c r="D79" s="124">
        <f>'Valbara Tjänster'!CH8</f>
        <v>301781.09848799999</v>
      </c>
      <c r="E79" s="125"/>
      <c r="F79" s="103" t="str">
        <f>'Valbara Tjänster'!CH27</f>
        <v>Kvartal förskott</v>
      </c>
      <c r="G79" s="125"/>
      <c r="H79" s="103" t="str">
        <f>'Valbara Tjänster'!CH28</f>
        <v>Dec,Mar,Jun,Sep</v>
      </c>
      <c r="I79" s="125"/>
      <c r="J79" s="256" t="str">
        <f>'Valbara Tjänster'!CH29</f>
        <v>N/A</v>
      </c>
    </row>
    <row r="80" spans="3:10" s="101" customFormat="1" hidden="1" outlineLevel="1" x14ac:dyDescent="0.25">
      <c r="C80" s="117" t="str">
        <f>'Valbara Tjänster'!CL1</f>
        <v xml:space="preserve">Egen provhantering </v>
      </c>
      <c r="D80" s="124">
        <f>'Valbara Tjänster'!CL8</f>
        <v>612580.80000000005</v>
      </c>
      <c r="E80" s="125"/>
      <c r="F80" s="103" t="str">
        <f>'Valbara Tjänster'!CL27</f>
        <v>Kvartal förskott</v>
      </c>
      <c r="G80" s="125"/>
      <c r="H80" s="103" t="str">
        <f>'Valbara Tjänster'!CL28</f>
        <v>Dec,Mar,Jun,Sep</v>
      </c>
      <c r="I80" s="125"/>
      <c r="J80" s="256" t="str">
        <f>'Valbara Tjänster'!CL29</f>
        <v>N/A</v>
      </c>
    </row>
    <row r="81" spans="3:10" s="101" customFormat="1" hidden="1" outlineLevel="1" x14ac:dyDescent="0.25">
      <c r="C81" s="117" t="str">
        <f>'Valbara Tjänster'!CP1</f>
        <v>Symtombedöm-ning och hänvisning Förvaltning</v>
      </c>
      <c r="D81" s="124">
        <f>'Valbara Tjänster'!CP8</f>
        <v>0</v>
      </c>
      <c r="E81" s="125"/>
      <c r="F81" s="103" t="str">
        <f>'Valbara Tjänster'!CP27</f>
        <v>Pris ej fastställt</v>
      </c>
      <c r="G81" s="125"/>
      <c r="H81" s="103">
        <f>'Valbara Tjänster'!CP28</f>
        <v>0</v>
      </c>
      <c r="I81" s="125"/>
      <c r="J81" s="256">
        <f>'Valbara Tjänster'!CP29</f>
        <v>0</v>
      </c>
    </row>
    <row r="82" spans="3:10" s="101" customFormat="1" hidden="1" outlineLevel="1" x14ac:dyDescent="0.25">
      <c r="C82" s="117" t="str">
        <f>'Valbara Tjänster'!CT1</f>
        <v>Beställning läkemedelsnära produkter</v>
      </c>
      <c r="D82" s="124">
        <f>'Valbara Tjänster'!CT8</f>
        <v>0</v>
      </c>
      <c r="E82" s="125"/>
      <c r="F82" s="103" t="str">
        <f>'Valbara Tjänster'!CT27</f>
        <v>Pris ej fastställt</v>
      </c>
      <c r="G82" s="125"/>
      <c r="H82" s="103">
        <f>'Valbara Tjänster'!CT28</f>
        <v>0</v>
      </c>
      <c r="I82" s="125"/>
      <c r="J82" s="256">
        <f>'Valbara Tjänster'!CT29</f>
        <v>0</v>
      </c>
    </row>
    <row r="83" spans="3:10" s="101" customFormat="1" hidden="1" outlineLevel="1" x14ac:dyDescent="0.25">
      <c r="C83" s="117" t="str">
        <f>'Valbara Tjänster'!CX1</f>
        <v>Net-Id</v>
      </c>
      <c r="D83" s="124">
        <f>'Valbara Tjänster'!CX8</f>
        <v>0</v>
      </c>
      <c r="E83" s="125"/>
      <c r="F83" s="103" t="str">
        <f>'Valbara Tjänster'!CX27</f>
        <v>Väntar på avsiktsförklaring</v>
      </c>
      <c r="G83" s="125"/>
      <c r="H83" s="103">
        <f>'Valbara Tjänster'!CX28</f>
        <v>0</v>
      </c>
      <c r="I83" s="125"/>
      <c r="J83" s="256">
        <f>'Valbara Tjänster'!CX29</f>
        <v>0</v>
      </c>
    </row>
    <row r="84" spans="3:10" s="101" customFormat="1" hidden="1" outlineLevel="1" x14ac:dyDescent="0.25">
      <c r="C84" s="117">
        <f>'Valbara Tjänster'!DB1</f>
        <v>0</v>
      </c>
      <c r="D84" s="124">
        <f>'Valbara Tjänster'!DB8</f>
        <v>0</v>
      </c>
      <c r="E84" s="125"/>
      <c r="F84" s="103">
        <f>'Valbara Tjänster'!DB27</f>
        <v>0</v>
      </c>
      <c r="G84" s="125"/>
      <c r="H84" s="103">
        <f>'Valbara Tjänster'!DB28</f>
        <v>0</v>
      </c>
      <c r="I84" s="125"/>
      <c r="J84" s="256">
        <f>'Valbara Tjänster'!DB29</f>
        <v>0</v>
      </c>
    </row>
    <row r="85" spans="3:10" s="101" customFormat="1" hidden="1" outlineLevel="1" x14ac:dyDescent="0.25">
      <c r="C85" s="117">
        <f>'Valbara Tjänster'!DF1</f>
        <v>0</v>
      </c>
      <c r="D85" s="124">
        <f>'Valbara Tjänster'!DF8</f>
        <v>0</v>
      </c>
      <c r="E85" s="125"/>
      <c r="F85" s="103">
        <f>'Valbara Tjänster'!DF27</f>
        <v>0</v>
      </c>
      <c r="G85" s="125"/>
      <c r="H85" s="103">
        <f>'Valbara Tjänster'!DF28</f>
        <v>0</v>
      </c>
      <c r="I85" s="125"/>
      <c r="J85" s="256">
        <f>'Valbara Tjänster'!DF29</f>
        <v>0</v>
      </c>
    </row>
    <row r="86" spans="3:10" s="101" customFormat="1" hidden="1" outlineLevel="1" x14ac:dyDescent="0.25">
      <c r="C86" s="117">
        <f>'Valbara Tjänster'!DJ1</f>
        <v>0</v>
      </c>
      <c r="D86" s="124">
        <f>'Valbara Tjänster'!DJ8</f>
        <v>0</v>
      </c>
      <c r="E86" s="125"/>
      <c r="F86" s="103">
        <f>'Valbara Tjänster'!DN27</f>
        <v>0</v>
      </c>
      <c r="G86" s="125"/>
      <c r="H86" s="103">
        <f>'Valbara Tjänster'!DJ28</f>
        <v>0</v>
      </c>
      <c r="I86" s="125"/>
      <c r="J86" s="256">
        <f>'Valbara Tjänster'!DJ29</f>
        <v>0</v>
      </c>
    </row>
    <row r="87" spans="3:10" s="101" customFormat="1" hidden="1" outlineLevel="1" x14ac:dyDescent="0.25">
      <c r="C87" s="117">
        <f>'Valbara Tjänster'!DN1</f>
        <v>0</v>
      </c>
      <c r="D87" s="124">
        <f>'Valbara Tjänster'!DN8</f>
        <v>0</v>
      </c>
      <c r="E87" s="125"/>
      <c r="F87" s="103">
        <f>'Valbara Tjänster'!DN27</f>
        <v>0</v>
      </c>
      <c r="G87" s="125"/>
      <c r="H87" s="103">
        <f>'Valbara Tjänster'!DN28</f>
        <v>0</v>
      </c>
      <c r="I87" s="125"/>
      <c r="J87" s="256">
        <f>'Valbara Tjänster'!DN29</f>
        <v>0</v>
      </c>
    </row>
    <row r="88" spans="3:10" s="101" customFormat="1" hidden="1" outlineLevel="1" x14ac:dyDescent="0.25">
      <c r="C88" s="117">
        <f>'Valbara Tjänster'!DR1</f>
        <v>0</v>
      </c>
      <c r="D88" s="124">
        <f>'Valbara Tjänster'!DR8</f>
        <v>0</v>
      </c>
      <c r="E88" s="125"/>
      <c r="F88" s="103">
        <f>'Valbara Tjänster'!DR27</f>
        <v>0</v>
      </c>
      <c r="G88" s="125"/>
      <c r="H88" s="103">
        <f>'Valbara Tjänster'!DR28</f>
        <v>0</v>
      </c>
      <c r="I88" s="125"/>
      <c r="J88" s="256">
        <f>'Valbara Tjänster'!DR29</f>
        <v>0</v>
      </c>
    </row>
    <row r="89" spans="3:10" s="101" customFormat="1" ht="15.75" hidden="1" outlineLevel="1" thickBot="1" x14ac:dyDescent="0.3">
      <c r="C89" s="127">
        <f>'Valbara Tjänster'!DV1</f>
        <v>0</v>
      </c>
      <c r="D89" s="128">
        <f>'Valbara Tjänster'!DV8</f>
        <v>0</v>
      </c>
      <c r="E89" s="129"/>
      <c r="F89" s="104">
        <f>'Valbara Tjänster'!DV27</f>
        <v>0</v>
      </c>
      <c r="G89" s="129"/>
      <c r="H89" s="104">
        <f>'Valbara Tjänster'!DV28</f>
        <v>0</v>
      </c>
      <c r="I89" s="129"/>
      <c r="J89" s="257">
        <f>'Valbara Tjänster'!DV29</f>
        <v>0</v>
      </c>
    </row>
    <row r="90" spans="3:10" hidden="1" outlineLevel="1" x14ac:dyDescent="0.25">
      <c r="C90" s="125"/>
      <c r="D90" s="124"/>
      <c r="E90" s="125"/>
      <c r="F90" s="125"/>
      <c r="G90" s="125"/>
      <c r="H90" s="125"/>
      <c r="I90" s="125"/>
      <c r="J90" s="125"/>
    </row>
    <row r="91" spans="3:10" ht="15.75" collapsed="1" thickBot="1" x14ac:dyDescent="0.3">
      <c r="C91" s="131"/>
      <c r="D91" s="131"/>
      <c r="E91" s="131"/>
      <c r="F91" s="131"/>
      <c r="G91" s="131"/>
      <c r="H91" s="131"/>
      <c r="I91" s="131"/>
      <c r="J91" s="131"/>
    </row>
    <row r="92" spans="3:10" ht="21" x14ac:dyDescent="0.25">
      <c r="C92" s="118" t="s">
        <v>62</v>
      </c>
      <c r="D92" s="119">
        <f>SUM(D93:D113)</f>
        <v>2707509.4551641685</v>
      </c>
      <c r="E92" s="120"/>
      <c r="F92" s="102" t="s">
        <v>43</v>
      </c>
      <c r="G92" s="121"/>
      <c r="H92" s="135"/>
      <c r="I92" s="120"/>
      <c r="J92" s="133"/>
    </row>
    <row r="93" spans="3:10" ht="16.5" hidden="1" customHeight="1" outlineLevel="1" x14ac:dyDescent="0.25">
      <c r="C93" s="117" t="str">
        <f>'Gemensamma i utveckling'!C1</f>
        <v>Utvecklingsram 2022</v>
      </c>
      <c r="D93" s="124">
        <f>'Gemensamma i utveckling'!C11</f>
        <v>2030632.0913731265</v>
      </c>
      <c r="E93" s="125"/>
      <c r="F93" s="103" t="str">
        <f>'Gemensamma i utveckling'!C30</f>
        <v xml:space="preserve">Faktureras i januari för helår 2022 </v>
      </c>
      <c r="G93" s="125"/>
      <c r="H93" s="125" t="str">
        <f>'Gemensamma i utveckling'!C31</f>
        <v>Engång</v>
      </c>
      <c r="I93" s="125"/>
      <c r="J93" s="126" t="str">
        <f>'Gemensamma i utveckling'!C32</f>
        <v>Januari</v>
      </c>
    </row>
    <row r="94" spans="3:10" ht="16.5" hidden="1" customHeight="1" outlineLevel="1" x14ac:dyDescent="0.25">
      <c r="C94" s="117" t="str">
        <f>'Gemensamma i utveckling'!D1</f>
        <v>Utveckling/förvaltning tidbokings-tjänst 1177</v>
      </c>
      <c r="D94" s="124">
        <f>'Gemensamma i utveckling'!D11</f>
        <v>676877.36379104212</v>
      </c>
      <c r="E94" s="125"/>
      <c r="F94" s="103" t="str">
        <f>'Gemensamma i utveckling'!D30</f>
        <v>Kvartal förskott</v>
      </c>
      <c r="G94" s="125"/>
      <c r="H94" s="125" t="str">
        <f>'Gemensamma i utveckling'!D31</f>
        <v>Dec,Mar,Jun,Sep</v>
      </c>
      <c r="I94" s="125"/>
      <c r="J94" s="126" t="str">
        <f>'Gemensamma i utveckling'!D32</f>
        <v>Pausad fakt. Avs. förkl. Retro senare 2023</v>
      </c>
    </row>
    <row r="95" spans="3:10" ht="16.5" hidden="1" customHeight="1" outlineLevel="1" x14ac:dyDescent="0.25">
      <c r="C95" s="117" t="str">
        <f>'Gemensamma i utveckling'!E1</f>
        <v>Fortsatt utveckling SITHS</v>
      </c>
      <c r="D95" s="124">
        <f>'Gemensamma i utveckling'!E11</f>
        <v>0</v>
      </c>
      <c r="E95" s="125"/>
      <c r="F95" s="116" t="str">
        <f>'Gemensamma i utveckling'!E30</f>
        <v>Ingen fakt 2023</v>
      </c>
      <c r="G95" s="125"/>
      <c r="H95" s="136" t="str">
        <f>'Gemensamma i utveckling'!E31</f>
        <v xml:space="preserve"> -</v>
      </c>
      <c r="I95" s="125"/>
      <c r="J95" s="134" t="str">
        <f>'Gemensamma i utveckling'!E32</f>
        <v xml:space="preserve"> -</v>
      </c>
    </row>
    <row r="96" spans="3:10" ht="16.5" hidden="1" customHeight="1" outlineLevel="1" x14ac:dyDescent="0.25">
      <c r="C96" s="117" t="str">
        <f>'Gemensamma i utveckling'!F1</f>
        <v>Pascal NLL-anpassning</v>
      </c>
      <c r="D96" s="124">
        <f>'Gemensamma i utveckling'!F11</f>
        <v>0</v>
      </c>
      <c r="E96" s="125"/>
      <c r="F96" s="103" t="str">
        <f>'Gemensamma i utveckling'!F30</f>
        <v>Ingen fakt 2023</v>
      </c>
      <c r="G96" s="125"/>
      <c r="H96" s="125" t="str">
        <f>'Gemensamma i utveckling'!F31</f>
        <v xml:space="preserve"> -</v>
      </c>
      <c r="I96" s="125"/>
      <c r="J96" s="126" t="str">
        <f>'Gemensamma i utveckling'!F32</f>
        <v xml:space="preserve"> -</v>
      </c>
    </row>
    <row r="97" spans="3:10" ht="16.5" hidden="1" customHeight="1" outlineLevel="1" x14ac:dyDescent="0.25">
      <c r="C97" s="117" t="str">
        <f>'Gemensamma i utveckling'!G1</f>
        <v>Utbyte av Säkerhetstj.</v>
      </c>
      <c r="D97" s="124">
        <f>'Gemensamma i utveckling'!G11</f>
        <v>0</v>
      </c>
      <c r="E97" s="125"/>
      <c r="F97" s="103" t="str">
        <f>'Gemensamma i utveckling'!G30</f>
        <v>Ingen fakt 2023</v>
      </c>
      <c r="G97" s="125"/>
      <c r="H97" s="125" t="str">
        <f>'Gemensamma i utveckling'!G31</f>
        <v xml:space="preserve"> -</v>
      </c>
      <c r="I97" s="125"/>
      <c r="J97" s="126" t="str">
        <f>'Gemensamma i utveckling'!G32</f>
        <v xml:space="preserve"> -</v>
      </c>
    </row>
    <row r="98" spans="3:10" ht="16.5" hidden="1" customHeight="1" outlineLevel="1" x14ac:dyDescent="0.25">
      <c r="C98" s="117" t="str">
        <f>'Gemensamma i utveckling'!H1</f>
        <v>Ny katalogtjänst HSA</v>
      </c>
      <c r="D98" s="124">
        <f>'Gemensamma i utveckling'!H11</f>
        <v>0</v>
      </c>
      <c r="E98" s="125"/>
      <c r="F98" s="103" t="str">
        <f>'Gemensamma i utveckling'!H30</f>
        <v>Ingen fakt 2023</v>
      </c>
      <c r="G98" s="125"/>
      <c r="H98" s="125" t="str">
        <f>'Gemensamma i utveckling'!H31</f>
        <v xml:space="preserve"> -</v>
      </c>
      <c r="I98" s="125"/>
      <c r="J98" s="126" t="str">
        <f>'Gemensamma i utveckling'!H32</f>
        <v xml:space="preserve"> -</v>
      </c>
    </row>
    <row r="99" spans="3:10" s="101" customFormat="1" ht="16.5" hidden="1" customHeight="1" outlineLevel="1" x14ac:dyDescent="0.25">
      <c r="C99" s="117" t="str">
        <f>'Gemensamma i utveckling'!I1</f>
        <v>Journalen &amp; NPÖ plattformsutv.</v>
      </c>
      <c r="D99" s="124">
        <f>'Gemensamma i utveckling'!I11</f>
        <v>0</v>
      </c>
      <c r="E99" s="125"/>
      <c r="F99" s="103" t="str">
        <f>'Gemensamma i utveckling'!I30</f>
        <v>Ingen fakt 2023</v>
      </c>
      <c r="G99" s="125"/>
      <c r="H99" s="95" t="str">
        <f>'Gemensamma i utveckling'!I31</f>
        <v xml:space="preserve"> -</v>
      </c>
      <c r="I99" s="125"/>
      <c r="J99" s="259" t="str">
        <f>'Gemensamma i utveckling'!I32</f>
        <v xml:space="preserve"> -</v>
      </c>
    </row>
    <row r="100" spans="3:10" s="101" customFormat="1" ht="16.5" hidden="1" customHeight="1" outlineLevel="1" x14ac:dyDescent="0.25">
      <c r="C100" s="117" t="str">
        <f>'Gemensamma i utveckling'!J1</f>
        <v xml:space="preserve">Hitta och jämför hjälpmedel på 1177 </v>
      </c>
      <c r="D100" s="124">
        <f>'Gemensamma i utveckling'!J11</f>
        <v>0</v>
      </c>
      <c r="E100" s="125"/>
      <c r="F100" s="103" t="str">
        <f>'Gemensamma i utveckling'!J30</f>
        <v>Ingen avs.förkl. Sannolikt finansiering utv.ram</v>
      </c>
      <c r="G100" s="125"/>
      <c r="H100" s="258" t="str">
        <f>'Gemensamma i utveckling'!J31</f>
        <v xml:space="preserve"> -</v>
      </c>
      <c r="I100" s="125"/>
      <c r="J100" s="259" t="str">
        <f>'Gemensamma i utveckling'!J32</f>
        <v xml:space="preserve"> -</v>
      </c>
    </row>
    <row r="101" spans="3:10" s="101" customFormat="1" ht="16.5" hidden="1" customHeight="1" outlineLevel="1" x14ac:dyDescent="0.25">
      <c r="C101" s="117" t="str">
        <f>'Gemensamma i utveckling'!K1</f>
        <v>Självbetjäning Hjälpmedel Via 1177</v>
      </c>
      <c r="D101" s="124">
        <f>'Gemensamma i utveckling'!K11</f>
        <v>0</v>
      </c>
      <c r="E101" s="125"/>
      <c r="F101" s="103" t="str">
        <f>'Gemensamma i utveckling'!K30</f>
        <v>Väntar på avsiktsförklaring</v>
      </c>
      <c r="G101" s="125"/>
      <c r="H101" s="258">
        <f>'Gemensamma i utveckling'!K31</f>
        <v>0</v>
      </c>
      <c r="I101" s="125"/>
      <c r="J101" s="259" t="str">
        <f>'Gemensamma i utveckling'!K32</f>
        <v xml:space="preserve"> -</v>
      </c>
    </row>
    <row r="102" spans="3:10" s="101" customFormat="1" ht="16.5" hidden="1" customHeight="1" outlineLevel="1" x14ac:dyDescent="0.25">
      <c r="C102" s="117">
        <f>'Gemensamma i utveckling'!L1</f>
        <v>0</v>
      </c>
      <c r="D102" s="124">
        <f>'Gemensamma i utveckling'!L11</f>
        <v>0</v>
      </c>
      <c r="E102" s="125"/>
      <c r="F102" s="103">
        <f>'Gemensamma i utveckling'!L30</f>
        <v>0</v>
      </c>
      <c r="G102" s="125"/>
      <c r="H102" s="258">
        <f>'Gemensamma i utveckling'!L31</f>
        <v>0</v>
      </c>
      <c r="I102" s="125"/>
      <c r="J102" s="259">
        <f>'Gemensamma i utveckling'!L32</f>
        <v>0</v>
      </c>
    </row>
    <row r="103" spans="3:10" s="101" customFormat="1" ht="16.5" hidden="1" customHeight="1" outlineLevel="1" x14ac:dyDescent="0.25">
      <c r="C103" s="117">
        <f>'Gemensamma i utveckling'!M1</f>
        <v>0</v>
      </c>
      <c r="D103" s="124">
        <f>'Gemensamma i utveckling'!M11</f>
        <v>0</v>
      </c>
      <c r="E103" s="125"/>
      <c r="F103" s="103">
        <f>'Gemensamma i utveckling'!M30</f>
        <v>0</v>
      </c>
      <c r="G103" s="125"/>
      <c r="H103" s="258">
        <f>'Gemensamma i utveckling'!M31</f>
        <v>0</v>
      </c>
      <c r="I103" s="125"/>
      <c r="J103" s="259">
        <f>'Gemensamma i utveckling'!M32</f>
        <v>0</v>
      </c>
    </row>
    <row r="104" spans="3:10" s="101" customFormat="1" ht="16.5" hidden="1" customHeight="1" outlineLevel="1" x14ac:dyDescent="0.25">
      <c r="C104" s="117">
        <f>'Gemensamma i utveckling'!N1</f>
        <v>0</v>
      </c>
      <c r="D104" s="124">
        <f>'Gemensamma i utveckling'!N11</f>
        <v>0</v>
      </c>
      <c r="E104" s="125"/>
      <c r="F104" s="103">
        <f>'Gemensamma i utveckling'!N30</f>
        <v>0</v>
      </c>
      <c r="G104" s="125"/>
      <c r="H104" s="258">
        <f>'Gemensamma i utveckling'!N31</f>
        <v>0</v>
      </c>
      <c r="I104" s="125"/>
      <c r="J104" s="259">
        <f>'Gemensamma i utveckling'!N32</f>
        <v>0</v>
      </c>
    </row>
    <row r="105" spans="3:10" s="101" customFormat="1" ht="16.5" hidden="1" customHeight="1" outlineLevel="1" x14ac:dyDescent="0.25">
      <c r="C105" s="117">
        <f>'Gemensamma i utveckling'!O1</f>
        <v>0</v>
      </c>
      <c r="D105" s="124">
        <f>'Gemensamma i utveckling'!O11</f>
        <v>0</v>
      </c>
      <c r="E105" s="125"/>
      <c r="F105" s="103">
        <f>'Gemensamma i utveckling'!O30</f>
        <v>0</v>
      </c>
      <c r="G105" s="125"/>
      <c r="H105" s="258">
        <f>'Gemensamma i utveckling'!O31</f>
        <v>0</v>
      </c>
      <c r="I105" s="125"/>
      <c r="J105" s="259">
        <f>'Gemensamma i utveckling'!O32</f>
        <v>0</v>
      </c>
    </row>
    <row r="106" spans="3:10" s="101" customFormat="1" ht="16.5" hidden="1" customHeight="1" outlineLevel="1" x14ac:dyDescent="0.25">
      <c r="C106" s="117">
        <f>'Gemensamma i utveckling'!P1</f>
        <v>0</v>
      </c>
      <c r="D106" s="124">
        <f>'Gemensamma i utveckling'!P11</f>
        <v>0</v>
      </c>
      <c r="E106" s="125"/>
      <c r="F106" s="103">
        <f>'Gemensamma i utveckling'!P30</f>
        <v>0</v>
      </c>
      <c r="G106" s="125"/>
      <c r="H106" s="258">
        <f>'Gemensamma i utveckling'!P31</f>
        <v>0</v>
      </c>
      <c r="I106" s="125"/>
      <c r="J106" s="259">
        <f>'Gemensamma i utveckling'!P32</f>
        <v>0</v>
      </c>
    </row>
    <row r="107" spans="3:10" s="101" customFormat="1" ht="16.5" hidden="1" customHeight="1" outlineLevel="1" x14ac:dyDescent="0.25">
      <c r="C107" s="117">
        <f>'Gemensamma i utveckling'!Q1</f>
        <v>0</v>
      </c>
      <c r="D107" s="124">
        <f>'Gemensamma i utveckling'!Q11</f>
        <v>0</v>
      </c>
      <c r="E107" s="125"/>
      <c r="F107" s="103">
        <f>'Gemensamma i utveckling'!Q30</f>
        <v>0</v>
      </c>
      <c r="G107" s="125"/>
      <c r="H107" s="258">
        <f>'Gemensamma i utveckling'!Q31</f>
        <v>0</v>
      </c>
      <c r="I107" s="125"/>
      <c r="J107" s="259">
        <f>'Gemensamma i utveckling'!Q32</f>
        <v>0</v>
      </c>
    </row>
    <row r="108" spans="3:10" s="101" customFormat="1" ht="16.5" hidden="1" customHeight="1" outlineLevel="1" x14ac:dyDescent="0.25">
      <c r="C108" s="117">
        <f>'Gemensamma i utveckling'!R1</f>
        <v>0</v>
      </c>
      <c r="D108" s="124">
        <f>'Gemensamma i utveckling'!R11</f>
        <v>0</v>
      </c>
      <c r="E108" s="125"/>
      <c r="F108" s="103">
        <f>'Gemensamma i utveckling'!R30</f>
        <v>0</v>
      </c>
      <c r="G108" s="125"/>
      <c r="H108" s="258">
        <f>'Gemensamma i utveckling'!R31</f>
        <v>0</v>
      </c>
      <c r="I108" s="125"/>
      <c r="J108" s="259">
        <f>'Gemensamma i utveckling'!R32</f>
        <v>0</v>
      </c>
    </row>
    <row r="109" spans="3:10" s="101" customFormat="1" ht="16.5" hidden="1" customHeight="1" outlineLevel="1" x14ac:dyDescent="0.25">
      <c r="C109" s="117">
        <f>'Gemensamma i utveckling'!S1</f>
        <v>0</v>
      </c>
      <c r="D109" s="124">
        <f>'Gemensamma i utveckling'!S11</f>
        <v>0</v>
      </c>
      <c r="E109" s="125"/>
      <c r="F109" s="103">
        <f>'Gemensamma i utveckling'!S30</f>
        <v>0</v>
      </c>
      <c r="G109" s="125"/>
      <c r="H109" s="258">
        <f>'Gemensamma i utveckling'!S31</f>
        <v>0</v>
      </c>
      <c r="I109" s="125"/>
      <c r="J109" s="259">
        <f>'Gemensamma i utveckling'!S32</f>
        <v>0</v>
      </c>
    </row>
    <row r="110" spans="3:10" s="101" customFormat="1" ht="16.5" hidden="1" customHeight="1" outlineLevel="1" x14ac:dyDescent="0.25">
      <c r="C110" s="117">
        <f>'Gemensamma i utveckling'!T1</f>
        <v>0</v>
      </c>
      <c r="D110" s="124">
        <f>'Gemensamma i utveckling'!T11</f>
        <v>0</v>
      </c>
      <c r="E110" s="125"/>
      <c r="F110" s="103">
        <f>'Gemensamma i utveckling'!T30</f>
        <v>0</v>
      </c>
      <c r="G110" s="125"/>
      <c r="H110" s="258">
        <f>'Gemensamma i utveckling'!T31</f>
        <v>0</v>
      </c>
      <c r="I110" s="125"/>
      <c r="J110" s="259">
        <f>'Gemensamma i utveckling'!T32</f>
        <v>0</v>
      </c>
    </row>
    <row r="111" spans="3:10" s="101" customFormat="1" ht="16.5" hidden="1" customHeight="1" outlineLevel="1" x14ac:dyDescent="0.25">
      <c r="C111" s="117">
        <f>'Gemensamma i utveckling'!U1</f>
        <v>0</v>
      </c>
      <c r="D111" s="124">
        <f>'Gemensamma i utveckling'!U11</f>
        <v>0</v>
      </c>
      <c r="E111" s="125"/>
      <c r="F111" s="103">
        <f>'Gemensamma i utveckling'!U30</f>
        <v>0</v>
      </c>
      <c r="G111" s="125"/>
      <c r="H111" s="258">
        <f>'Gemensamma i utveckling'!U31</f>
        <v>0</v>
      </c>
      <c r="I111" s="125"/>
      <c r="J111" s="259">
        <f>'Gemensamma i utveckling'!U32</f>
        <v>0</v>
      </c>
    </row>
    <row r="112" spans="3:10" s="101" customFormat="1" ht="16.5" hidden="1" customHeight="1" outlineLevel="1" x14ac:dyDescent="0.25">
      <c r="C112" s="117">
        <f>'Gemensamma i utveckling'!V1</f>
        <v>0</v>
      </c>
      <c r="D112" s="124">
        <f>'Gemensamma i utveckling'!V11</f>
        <v>0</v>
      </c>
      <c r="E112" s="125"/>
      <c r="F112" s="103">
        <f>'Gemensamma i utveckling'!V30</f>
        <v>0</v>
      </c>
      <c r="G112" s="125"/>
      <c r="H112" s="258">
        <f>'Gemensamma i utveckling'!V31</f>
        <v>0</v>
      </c>
      <c r="I112" s="125"/>
      <c r="J112" s="259">
        <f>'Gemensamma i utveckling'!V32</f>
        <v>0</v>
      </c>
    </row>
    <row r="113" spans="3:10" ht="16.5" hidden="1" customHeight="1" outlineLevel="1" thickBot="1" x14ac:dyDescent="0.3">
      <c r="C113" s="127">
        <f>'Gemensamma i utveckling'!W1</f>
        <v>0</v>
      </c>
      <c r="D113" s="128">
        <f>'Gemensamma i utveckling'!W11</f>
        <v>0</v>
      </c>
      <c r="E113" s="129"/>
      <c r="F113" s="104">
        <f>'Gemensamma i utveckling'!W30</f>
        <v>0</v>
      </c>
      <c r="G113" s="129"/>
      <c r="H113" s="261">
        <f>'Gemensamma i utveckling'!W31</f>
        <v>0</v>
      </c>
      <c r="I113" s="129"/>
      <c r="J113" s="262">
        <f>'Gemensamma i utveckling'!W32</f>
        <v>0</v>
      </c>
    </row>
    <row r="114" spans="3:10" hidden="1" outlineLevel="1" x14ac:dyDescent="0.25">
      <c r="C114" s="125"/>
      <c r="D114" s="124"/>
      <c r="E114" s="125"/>
      <c r="F114" s="125"/>
      <c r="G114" s="125"/>
      <c r="H114" s="125"/>
      <c r="I114" s="125"/>
      <c r="J114" s="125"/>
    </row>
    <row r="115" spans="3:10" ht="15.75" collapsed="1" thickBot="1" x14ac:dyDescent="0.3">
      <c r="C115" s="131"/>
      <c r="D115" s="131"/>
      <c r="E115" s="131"/>
      <c r="F115" s="131"/>
      <c r="G115" s="131"/>
      <c r="H115" s="131"/>
      <c r="I115" s="131"/>
      <c r="J115" s="131"/>
    </row>
    <row r="116" spans="3:10" ht="21" x14ac:dyDescent="0.25">
      <c r="C116" s="118" t="s">
        <v>63</v>
      </c>
      <c r="D116" s="119">
        <f>SUM(D117:D145)</f>
        <v>1706488.2059120568</v>
      </c>
      <c r="E116" s="120"/>
      <c r="F116" s="120" t="s">
        <v>43</v>
      </c>
      <c r="G116" s="120"/>
      <c r="H116" s="120"/>
      <c r="I116" s="120"/>
      <c r="J116" s="133"/>
    </row>
    <row r="117" spans="3:10" hidden="1" outlineLevel="1" x14ac:dyDescent="0.25">
      <c r="C117" s="117" t="str">
        <f>'Valbara i utveckling'!F1</f>
        <v>Terminologi- tjänst NY!</v>
      </c>
      <c r="D117" s="124">
        <f>'Valbara i utveckling'!F11</f>
        <v>381335.46602245705</v>
      </c>
      <c r="E117" s="125"/>
      <c r="F117" s="125" t="str">
        <f>'Valbara i utveckling'!F30</f>
        <v>Kvartal förskott</v>
      </c>
      <c r="G117" s="125"/>
      <c r="H117" s="125" t="str">
        <f>'Valbara i utveckling'!F31</f>
        <v>Dec,Mar,Jun,Sep</v>
      </c>
      <c r="I117" s="125"/>
      <c r="J117" s="126">
        <f>'Valbara i utveckling'!F32</f>
        <v>0</v>
      </c>
    </row>
    <row r="118" spans="3:10" hidden="1" outlineLevel="1" x14ac:dyDescent="0.25">
      <c r="C118" s="117" t="str">
        <f>'Valbara i utveckling'!J1</f>
        <v xml:space="preserve"> Verksamhetsstöd 1177 Vårdguiden på telefon</v>
      </c>
      <c r="D118" s="124">
        <f>'Valbara i utveckling'!J11</f>
        <v>1325152.7398895998</v>
      </c>
      <c r="E118" s="125"/>
      <c r="F118" s="125" t="str">
        <f>'Valbara i utveckling'!J30</f>
        <v>Kvartal förskott</v>
      </c>
      <c r="G118" s="125"/>
      <c r="H118" s="125" t="str">
        <f>'Valbara i utveckling'!J31</f>
        <v>Dec,Mar,Jun,Sep</v>
      </c>
      <c r="I118" s="125"/>
      <c r="J118" s="137">
        <f>'Valbara i utveckling'!J32</f>
        <v>0</v>
      </c>
    </row>
    <row r="119" spans="3:10" hidden="1" outlineLevel="1" x14ac:dyDescent="0.25">
      <c r="C119" s="117" t="str">
        <f>'Valbara i utveckling'!N1</f>
        <v>Statistiktjänst export</v>
      </c>
      <c r="D119" s="124">
        <f>'Valbara i utveckling'!N11</f>
        <v>0</v>
      </c>
      <c r="E119" s="125"/>
      <c r="F119" s="125" t="str">
        <f>'Valbara i utveckling'!N30</f>
        <v>Kvartal förskott</v>
      </c>
      <c r="G119" s="125"/>
      <c r="H119" s="125" t="str">
        <f>'Valbara i utveckling'!N31</f>
        <v>Dec,Mar,Jun,Sep</v>
      </c>
      <c r="I119" s="125"/>
      <c r="J119" s="137" t="str">
        <f>'Valbara i utveckling'!N32</f>
        <v>I förvaltning Q2-23</v>
      </c>
    </row>
    <row r="120" spans="3:10" hidden="1" outlineLevel="1" x14ac:dyDescent="0.25">
      <c r="C120" s="117" t="str">
        <f>'Valbara i utveckling'!R1</f>
        <v>Utvidgning Underskriftstjänst</v>
      </c>
      <c r="D120" s="124">
        <f>'Valbara i utveckling'!R11</f>
        <v>0</v>
      </c>
      <c r="E120" s="125"/>
      <c r="F120" s="125" t="str">
        <f>'Valbara i utveckling'!R30</f>
        <v>Väntar avsiktsförklaring</v>
      </c>
      <c r="G120" s="125"/>
      <c r="H120" s="125">
        <f>'Valbara i utveckling'!R31</f>
        <v>0</v>
      </c>
      <c r="I120" s="125"/>
      <c r="J120" s="137">
        <f>'Valbara i utveckling'!R32</f>
        <v>0</v>
      </c>
    </row>
    <row r="121" spans="3:10" hidden="1" outlineLevel="1" x14ac:dyDescent="0.25">
      <c r="C121" s="117" t="str">
        <f>'Valbara i utveckling'!V1</f>
        <v>ViSam</v>
      </c>
      <c r="D121" s="124">
        <f>'Valbara i utveckling'!V11</f>
        <v>0</v>
      </c>
      <c r="E121" s="125"/>
      <c r="F121" s="103" t="str">
        <f>'Valbara i utveckling'!V30</f>
        <v>Väntar avsiktsförklaring</v>
      </c>
      <c r="G121" s="125"/>
      <c r="H121" s="103">
        <f>'Valbara i utveckling'!V31</f>
        <v>0</v>
      </c>
      <c r="I121" s="125"/>
      <c r="J121" s="137">
        <f>'Valbara i utveckling'!V32</f>
        <v>0</v>
      </c>
    </row>
    <row r="122" spans="3:10" hidden="1" outlineLevel="1" x14ac:dyDescent="0.25">
      <c r="C122" s="117" t="str">
        <f>'Valbara i utveckling'!Z1</f>
        <v>Symtombedömning och hänvisning plattform</v>
      </c>
      <c r="D122" s="124">
        <f>'Valbara i utveckling'!Z11</f>
        <v>0</v>
      </c>
      <c r="E122" s="125"/>
      <c r="F122" s="125" t="str">
        <f>'Valbara i utveckling'!Z30</f>
        <v>Faktureras ej 2023</v>
      </c>
      <c r="G122" s="125"/>
      <c r="H122" s="125">
        <f>'Valbara i utveckling'!Z31</f>
        <v>0</v>
      </c>
      <c r="I122" s="125"/>
      <c r="J122" s="137">
        <f>'Valbara i utveckling'!Z32</f>
        <v>0</v>
      </c>
    </row>
    <row r="123" spans="3:10" hidden="1" outlineLevel="1" x14ac:dyDescent="0.25">
      <c r="C123" s="117">
        <f>'Valbara i utveckling'!AD1</f>
        <v>0</v>
      </c>
      <c r="D123" s="124">
        <f>'Valbara i utveckling'!AD11</f>
        <v>0</v>
      </c>
      <c r="E123" s="125"/>
      <c r="F123" s="125">
        <f>'Valbara i utveckling'!AD30</f>
        <v>0</v>
      </c>
      <c r="G123" s="125"/>
      <c r="H123" s="125">
        <f>'Valbara i utveckling'!AD31</f>
        <v>0</v>
      </c>
      <c r="I123" s="125"/>
      <c r="J123" s="137">
        <f>'Valbara i utveckling'!AD32</f>
        <v>0</v>
      </c>
    </row>
    <row r="124" spans="3:10" hidden="1" outlineLevel="1" x14ac:dyDescent="0.25">
      <c r="C124" s="117">
        <f>'Valbara i utveckling'!AH1</f>
        <v>0</v>
      </c>
      <c r="D124" s="124">
        <f>'Valbara i utveckling'!AH11</f>
        <v>0</v>
      </c>
      <c r="E124" s="125"/>
      <c r="F124" s="125">
        <f>'Valbara i utveckling'!AH30</f>
        <v>0</v>
      </c>
      <c r="G124" s="125"/>
      <c r="H124" s="125">
        <f>'Valbara i utveckling'!AH31</f>
        <v>0</v>
      </c>
      <c r="I124" s="125"/>
      <c r="J124" s="137">
        <f>'Valbara i utveckling'!AH32</f>
        <v>0</v>
      </c>
    </row>
    <row r="125" spans="3:10" hidden="1" outlineLevel="1" x14ac:dyDescent="0.25">
      <c r="C125" s="117">
        <f>'Valbara i utveckling'!AL1</f>
        <v>0</v>
      </c>
      <c r="D125" s="124">
        <f>'Valbara i utveckling'!AL11</f>
        <v>0</v>
      </c>
      <c r="E125" s="125"/>
      <c r="F125" s="125">
        <f>'Valbara i utveckling'!AL30</f>
        <v>0</v>
      </c>
      <c r="G125" s="125"/>
      <c r="H125" s="125">
        <f>'Valbara i utveckling'!AL31</f>
        <v>0</v>
      </c>
      <c r="I125" s="125"/>
      <c r="J125" s="137">
        <f>'Valbara i utveckling'!AL32</f>
        <v>0</v>
      </c>
    </row>
    <row r="126" spans="3:10" hidden="1" outlineLevel="1" x14ac:dyDescent="0.25">
      <c r="C126" s="117">
        <f>'Valbara i utveckling'!AP1</f>
        <v>0</v>
      </c>
      <c r="D126" s="124">
        <f>'Valbara i utveckling'!AP11</f>
        <v>0</v>
      </c>
      <c r="E126" s="125"/>
      <c r="F126" s="125">
        <f>'Valbara i utveckling'!AP30</f>
        <v>0</v>
      </c>
      <c r="G126" s="125"/>
      <c r="H126" s="125">
        <f>'Valbara i utveckling'!AP31</f>
        <v>0</v>
      </c>
      <c r="I126" s="125"/>
      <c r="J126" s="137">
        <f>'Valbara i utveckling'!AP32</f>
        <v>0</v>
      </c>
    </row>
    <row r="127" spans="3:10" hidden="1" outlineLevel="1" x14ac:dyDescent="0.25">
      <c r="C127" s="117">
        <f>'Valbara i utveckling'!AT1</f>
        <v>0</v>
      </c>
      <c r="D127" s="124">
        <f>'Valbara i utveckling'!AT11</f>
        <v>0</v>
      </c>
      <c r="E127" s="125"/>
      <c r="F127" s="125">
        <f>'Valbara i utveckling'!AT30</f>
        <v>0</v>
      </c>
      <c r="G127" s="125"/>
      <c r="H127" s="125">
        <f>'Valbara i utveckling'!AT31</f>
        <v>0</v>
      </c>
      <c r="I127" s="125"/>
      <c r="J127" s="137">
        <f>'Valbara i utveckling'!AT32</f>
        <v>0</v>
      </c>
    </row>
    <row r="128" spans="3:10" hidden="1" outlineLevel="1" x14ac:dyDescent="0.25">
      <c r="C128" s="117">
        <f>'Valbara i utveckling'!AX1</f>
        <v>0</v>
      </c>
      <c r="D128" s="124">
        <f>'Valbara i utveckling'!AX11</f>
        <v>0</v>
      </c>
      <c r="E128" s="125"/>
      <c r="F128" s="125">
        <f>'Valbara i utveckling'!AX30</f>
        <v>0</v>
      </c>
      <c r="G128" s="125"/>
      <c r="H128" s="125">
        <f>'Valbara i utveckling'!AX31</f>
        <v>0</v>
      </c>
      <c r="I128" s="125"/>
      <c r="J128" s="137">
        <f>'Valbara i utveckling'!AX32</f>
        <v>0</v>
      </c>
    </row>
    <row r="129" spans="3:10" hidden="1" outlineLevel="1" x14ac:dyDescent="0.25">
      <c r="C129" s="117">
        <f>'Valbara i utveckling'!BB1</f>
        <v>0</v>
      </c>
      <c r="D129" s="124">
        <f>'Valbara i utveckling'!BB11</f>
        <v>0</v>
      </c>
      <c r="E129" s="125"/>
      <c r="F129" s="125">
        <f>'Valbara i utveckling'!BB30</f>
        <v>0</v>
      </c>
      <c r="G129" s="125"/>
      <c r="H129" s="125">
        <f>'Valbara i utveckling'!BB31</f>
        <v>0</v>
      </c>
      <c r="I129" s="125"/>
      <c r="J129" s="137">
        <f>'Valbara i utveckling'!BB32</f>
        <v>0</v>
      </c>
    </row>
    <row r="130" spans="3:10" hidden="1" outlineLevel="1" x14ac:dyDescent="0.25">
      <c r="C130" s="117">
        <f>'Valbara i utveckling'!BF1</f>
        <v>0</v>
      </c>
      <c r="D130" s="124">
        <f>'Valbara i utveckling'!BF11</f>
        <v>0</v>
      </c>
      <c r="E130" s="125"/>
      <c r="F130" s="125">
        <f>'Valbara i utveckling'!BF30</f>
        <v>0</v>
      </c>
      <c r="G130" s="125"/>
      <c r="H130" s="125">
        <f>'Valbara i utveckling'!BF31</f>
        <v>0</v>
      </c>
      <c r="I130" s="125"/>
      <c r="J130" s="137">
        <f>'Valbara i utveckling'!BF32</f>
        <v>0</v>
      </c>
    </row>
    <row r="131" spans="3:10" ht="14.25" hidden="1" customHeight="1" outlineLevel="1" x14ac:dyDescent="0.25">
      <c r="C131" s="117">
        <f>'Valbara i utveckling'!BJ1</f>
        <v>0</v>
      </c>
      <c r="D131" s="124">
        <f>'Valbara i utveckling'!BJ11</f>
        <v>0</v>
      </c>
      <c r="E131" s="125"/>
      <c r="F131" s="125">
        <f>'Valbara i utveckling'!BJ30</f>
        <v>0</v>
      </c>
      <c r="G131" s="125"/>
      <c r="H131" s="125">
        <f>'Valbara i utveckling'!BJ31</f>
        <v>0</v>
      </c>
      <c r="I131" s="125"/>
      <c r="J131" s="137">
        <f>'Valbara i utveckling'!BJ32</f>
        <v>0</v>
      </c>
    </row>
    <row r="132" spans="3:10" ht="14.25" hidden="1" customHeight="1" outlineLevel="1" x14ac:dyDescent="0.25">
      <c r="C132" s="117">
        <f>'Valbara i utveckling'!BN1</f>
        <v>0</v>
      </c>
      <c r="D132" s="124">
        <f>'Valbara i utveckling'!BN11</f>
        <v>0</v>
      </c>
      <c r="E132" s="125"/>
      <c r="F132" s="125">
        <f>'Valbara i utveckling'!BN30</f>
        <v>0</v>
      </c>
      <c r="G132" s="125"/>
      <c r="H132" s="125">
        <f>'Valbara i utveckling'!BN31</f>
        <v>0</v>
      </c>
      <c r="I132" s="125"/>
      <c r="J132" s="137">
        <f>'Valbara i utveckling'!BN32</f>
        <v>0</v>
      </c>
    </row>
    <row r="133" spans="3:10" ht="14.25" hidden="1" customHeight="1" outlineLevel="1" x14ac:dyDescent="0.25">
      <c r="C133" s="117">
        <f>'Valbara i utveckling'!BR1</f>
        <v>0</v>
      </c>
      <c r="D133" s="124">
        <f>'Valbara i utveckling'!BR11</f>
        <v>0</v>
      </c>
      <c r="E133" s="125"/>
      <c r="F133" s="125">
        <f>'Valbara i utveckling'!BR30</f>
        <v>0</v>
      </c>
      <c r="G133" s="125"/>
      <c r="H133" s="125">
        <f>'Valbara i utveckling'!BR31</f>
        <v>0</v>
      </c>
      <c r="I133" s="125"/>
      <c r="J133" s="126">
        <f>'Valbara i utveckling'!BR32</f>
        <v>0</v>
      </c>
    </row>
    <row r="134" spans="3:10" ht="14.25" hidden="1" customHeight="1" outlineLevel="1" x14ac:dyDescent="0.25">
      <c r="C134" s="117">
        <f>'Valbara i utveckling'!BV1</f>
        <v>0</v>
      </c>
      <c r="D134" s="124">
        <f>'Valbara i utveckling'!BV11</f>
        <v>0</v>
      </c>
      <c r="E134" s="125"/>
      <c r="F134" s="125">
        <f>'Valbara i utveckling'!BV30</f>
        <v>0</v>
      </c>
      <c r="G134" s="125"/>
      <c r="H134" s="125">
        <f>'Valbara i utveckling'!BV31</f>
        <v>0</v>
      </c>
      <c r="I134" s="125"/>
      <c r="J134" s="126">
        <f>'Valbara i utveckling'!BV32</f>
        <v>0</v>
      </c>
    </row>
    <row r="135" spans="3:10" ht="14.25" hidden="1" customHeight="1" outlineLevel="1" x14ac:dyDescent="0.25">
      <c r="C135" s="117">
        <f>'Valbara i utveckling'!BZ1</f>
        <v>0</v>
      </c>
      <c r="D135" s="124">
        <f>'Valbara i utveckling'!BZ11</f>
        <v>0</v>
      </c>
      <c r="E135" s="125"/>
      <c r="F135" s="125">
        <f>'Valbara i utveckling'!BZ30</f>
        <v>0</v>
      </c>
      <c r="G135" s="125"/>
      <c r="H135" s="125">
        <f>'Valbara i utveckling'!BZ31</f>
        <v>0</v>
      </c>
      <c r="I135" s="125"/>
      <c r="J135" s="126">
        <f>'Valbara i utveckling'!BZ32</f>
        <v>0</v>
      </c>
    </row>
    <row r="136" spans="3:10" ht="14.25" hidden="1" customHeight="1" outlineLevel="1" x14ac:dyDescent="0.25">
      <c r="C136" s="263">
        <f>'Valbara i utveckling'!CD1</f>
        <v>0</v>
      </c>
      <c r="D136" s="124">
        <f>'Valbara i utveckling'!CD11</f>
        <v>0</v>
      </c>
      <c r="E136" s="95"/>
      <c r="F136" s="95">
        <f>'Valbara i utveckling'!CD30</f>
        <v>0</v>
      </c>
      <c r="G136" s="95"/>
      <c r="H136" s="95">
        <f>'Valbara i utveckling'!CD31</f>
        <v>0</v>
      </c>
      <c r="I136" s="95"/>
      <c r="J136" s="264">
        <f>'Valbara i utveckling'!CD32</f>
        <v>0</v>
      </c>
    </row>
    <row r="137" spans="3:10" ht="14.25" hidden="1" customHeight="1" outlineLevel="1" x14ac:dyDescent="0.25">
      <c r="C137" s="263">
        <f>'Valbara i utveckling'!CH1</f>
        <v>0</v>
      </c>
      <c r="D137" s="124">
        <f>'Valbara i utveckling'!CH11</f>
        <v>0</v>
      </c>
      <c r="E137" s="95"/>
      <c r="F137" s="95">
        <f>'Valbara i utveckling'!CH30</f>
        <v>0</v>
      </c>
      <c r="G137" s="95"/>
      <c r="H137" s="95">
        <f>'Valbara i utveckling'!CH31</f>
        <v>0</v>
      </c>
      <c r="I137" s="95"/>
      <c r="J137" s="264">
        <f>'Valbara i utveckling'!CH32</f>
        <v>0</v>
      </c>
    </row>
    <row r="138" spans="3:10" ht="14.25" hidden="1" customHeight="1" outlineLevel="1" x14ac:dyDescent="0.25">
      <c r="C138" s="263">
        <f>'Valbara i utveckling'!CL1</f>
        <v>0</v>
      </c>
      <c r="D138" s="124">
        <f>'Valbara i utveckling'!CL11</f>
        <v>0</v>
      </c>
      <c r="E138" s="95"/>
      <c r="F138" s="95">
        <f>'Valbara i utveckling'!CL30</f>
        <v>0</v>
      </c>
      <c r="G138" s="95"/>
      <c r="H138" s="95">
        <f>'Valbara i utveckling'!CL31</f>
        <v>0</v>
      </c>
      <c r="I138" s="95"/>
      <c r="J138" s="264">
        <f>'Valbara i utveckling'!CL32</f>
        <v>0</v>
      </c>
    </row>
    <row r="139" spans="3:10" ht="14.25" hidden="1" customHeight="1" outlineLevel="1" x14ac:dyDescent="0.25">
      <c r="C139" s="263">
        <f>'Valbara i utveckling'!CP1</f>
        <v>0</v>
      </c>
      <c r="D139" s="124">
        <f>'Valbara i utveckling'!CP11</f>
        <v>0</v>
      </c>
      <c r="E139" s="95"/>
      <c r="F139" s="95">
        <f>'Valbara i utveckling'!CP30</f>
        <v>0</v>
      </c>
      <c r="G139" s="95"/>
      <c r="H139" s="95">
        <f>'Valbara i utveckling'!CP31</f>
        <v>0</v>
      </c>
      <c r="I139" s="95"/>
      <c r="J139" s="264">
        <f>'Valbara i utveckling'!CP32</f>
        <v>0</v>
      </c>
    </row>
    <row r="140" spans="3:10" ht="14.25" hidden="1" customHeight="1" outlineLevel="1" x14ac:dyDescent="0.25">
      <c r="C140" s="263">
        <f>'Valbara i utveckling'!CT1</f>
        <v>0</v>
      </c>
      <c r="D140" s="124">
        <f>'Valbara i utveckling'!CT11</f>
        <v>0</v>
      </c>
      <c r="E140" s="95"/>
      <c r="F140" s="95">
        <f>'Valbara i utveckling'!CT30</f>
        <v>0</v>
      </c>
      <c r="G140" s="95"/>
      <c r="H140" s="95">
        <f>'Valbara i utveckling'!CT31</f>
        <v>0</v>
      </c>
      <c r="I140" s="95"/>
      <c r="J140" s="264">
        <f>'Valbara i utveckling'!CT32</f>
        <v>0</v>
      </c>
    </row>
    <row r="141" spans="3:10" ht="14.25" hidden="1" customHeight="1" outlineLevel="1" x14ac:dyDescent="0.25">
      <c r="C141" s="263">
        <f>'Valbara i utveckling'!CX1</f>
        <v>0</v>
      </c>
      <c r="D141" s="124">
        <f>'Valbara i utveckling'!CX11</f>
        <v>0</v>
      </c>
      <c r="E141" s="95"/>
      <c r="F141" s="95">
        <f>'Valbara i utveckling'!CX30</f>
        <v>0</v>
      </c>
      <c r="G141" s="95"/>
      <c r="H141" s="95">
        <f>'Valbara i utveckling'!CX31</f>
        <v>0</v>
      </c>
      <c r="I141" s="95"/>
      <c r="J141" s="264">
        <f>'Valbara i utveckling'!CX32</f>
        <v>0</v>
      </c>
    </row>
    <row r="142" spans="3:10" ht="14.25" hidden="1" customHeight="1" outlineLevel="1" x14ac:dyDescent="0.25">
      <c r="C142" s="263">
        <f>'Valbara i utveckling'!DB1</f>
        <v>0</v>
      </c>
      <c r="D142" s="124">
        <f>'Valbara i utveckling'!DB11</f>
        <v>0</v>
      </c>
      <c r="E142" s="95"/>
      <c r="F142" s="95">
        <f>'Valbara i utveckling'!DB30</f>
        <v>0</v>
      </c>
      <c r="G142" s="95"/>
      <c r="H142" s="95">
        <f>'Valbara i utveckling'!DB31</f>
        <v>0</v>
      </c>
      <c r="I142" s="95"/>
      <c r="J142" s="264">
        <f>'Valbara i utveckling'!DB32</f>
        <v>0</v>
      </c>
    </row>
    <row r="143" spans="3:10" ht="14.25" hidden="1" customHeight="1" outlineLevel="1" x14ac:dyDescent="0.25">
      <c r="C143" s="263">
        <f>'Valbara i utveckling'!DF1</f>
        <v>0</v>
      </c>
      <c r="D143" s="124">
        <f>'Valbara i utveckling'!DF11</f>
        <v>0</v>
      </c>
      <c r="E143" s="95"/>
      <c r="F143" s="95">
        <f>'Valbara i utveckling'!DF30</f>
        <v>0</v>
      </c>
      <c r="G143" s="95"/>
      <c r="H143" s="95">
        <f>'Valbara i utveckling'!DF31</f>
        <v>0</v>
      </c>
      <c r="I143" s="95"/>
      <c r="J143" s="264">
        <f>'Valbara i utveckling'!DF32</f>
        <v>0</v>
      </c>
    </row>
    <row r="144" spans="3:10" ht="14.25" hidden="1" customHeight="1" outlineLevel="1" x14ac:dyDescent="0.25">
      <c r="C144" s="263">
        <f>'Valbara i utveckling'!DJ1</f>
        <v>0</v>
      </c>
      <c r="D144" s="124">
        <f>'Valbara i utveckling'!DJ11</f>
        <v>0</v>
      </c>
      <c r="E144" s="95"/>
      <c r="F144" s="95">
        <f>'Valbara i utveckling'!DJ30</f>
        <v>0</v>
      </c>
      <c r="G144" s="95"/>
      <c r="H144" s="95">
        <f>'Valbara i utveckling'!DJ31</f>
        <v>0</v>
      </c>
      <c r="I144" s="95"/>
      <c r="J144" s="264">
        <f>'Valbara i utveckling'!DJ32</f>
        <v>0</v>
      </c>
    </row>
    <row r="145" spans="3:10" ht="14.25" hidden="1" customHeight="1" outlineLevel="1" thickBot="1" x14ac:dyDescent="0.3">
      <c r="C145" s="265">
        <f>'Valbara i utveckling'!DN1</f>
        <v>0</v>
      </c>
      <c r="D145" s="128">
        <f>'Valbara i utveckling'!DN11</f>
        <v>0</v>
      </c>
      <c r="E145" s="266"/>
      <c r="F145" s="266">
        <f>'Valbara i utveckling'!DN30</f>
        <v>0</v>
      </c>
      <c r="G145" s="266"/>
      <c r="H145" s="266">
        <f>'Valbara i utveckling'!DN31</f>
        <v>0</v>
      </c>
      <c r="I145" s="266"/>
      <c r="J145" s="267">
        <f>'Valbara i utveckling'!DN32</f>
        <v>0</v>
      </c>
    </row>
    <row r="146" spans="3:10" hidden="1" outlineLevel="1" x14ac:dyDescent="0.25">
      <c r="C146" s="131"/>
      <c r="D146" s="131"/>
      <c r="E146" s="131"/>
      <c r="F146" s="131"/>
      <c r="G146" s="131"/>
      <c r="H146" s="131"/>
      <c r="I146" s="131"/>
      <c r="J146" s="131"/>
    </row>
    <row r="147" spans="3:10" collapsed="1" x14ac:dyDescent="0.25">
      <c r="C147" s="131"/>
      <c r="D147" s="131"/>
      <c r="E147" s="131"/>
      <c r="F147" s="131"/>
      <c r="G147" s="131"/>
      <c r="H147" s="131"/>
      <c r="I147" s="131"/>
      <c r="J147" s="131"/>
    </row>
  </sheetData>
  <mergeCells count="3">
    <mergeCell ref="C2:J2"/>
    <mergeCell ref="A3:A7"/>
    <mergeCell ref="C3:J3"/>
  </mergeCells>
  <conditionalFormatting sqref="D8:D40">
    <cfRule type="cellIs" dxfId="52" priority="7" operator="equal">
      <formula>0</formula>
    </cfRule>
  </conditionalFormatting>
  <conditionalFormatting sqref="D55">
    <cfRule type="cellIs" dxfId="51" priority="2" operator="equal">
      <formula>0</formula>
    </cfRule>
  </conditionalFormatting>
  <conditionalFormatting sqref="D41:D54">
    <cfRule type="cellIs" dxfId="50" priority="1" operator="equal">
      <formula>0</formula>
    </cfRule>
  </conditionalFormatting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FF557B-E736-4733-A71D-DA399B66ED2B}">
  <sheetPr>
    <tabColor rgb="FF92D050"/>
  </sheetPr>
  <dimension ref="A1:K147"/>
  <sheetViews>
    <sheetView showZeros="0" workbookViewId="0">
      <selection activeCell="F15" sqref="F15"/>
    </sheetView>
  </sheetViews>
  <sheetFormatPr defaultRowHeight="15" outlineLevelRow="1" x14ac:dyDescent="0.25"/>
  <cols>
    <col min="1" max="1" width="21" customWidth="1"/>
    <col min="3" max="3" width="44.85546875" bestFit="1" customWidth="1"/>
    <col min="4" max="4" width="26.140625" customWidth="1"/>
    <col min="6" max="6" width="28.85546875" customWidth="1"/>
    <col min="7" max="7" width="5.28515625" customWidth="1"/>
    <col min="8" max="8" width="21.7109375" bestFit="1" customWidth="1"/>
    <col min="9" max="9" width="4.7109375" customWidth="1"/>
    <col min="10" max="10" width="24.28515625" bestFit="1" customWidth="1"/>
    <col min="11" max="11" width="4.7109375" customWidth="1"/>
  </cols>
  <sheetData>
    <row r="1" spans="1:11" ht="40.700000000000003" customHeight="1" thickBot="1" x14ac:dyDescent="0.55000000000000004">
      <c r="C1" s="60" t="str">
        <f>'Gemensamma Tjänster'!B13</f>
        <v>Region Jönköpings län</v>
      </c>
    </row>
    <row r="2" spans="1:11" ht="92.25" customHeight="1" x14ac:dyDescent="0.4">
      <c r="C2" s="341" t="s">
        <v>64</v>
      </c>
      <c r="D2" s="342"/>
      <c r="E2" s="342"/>
      <c r="F2" s="342"/>
      <c r="G2" s="342"/>
      <c r="H2" s="342"/>
      <c r="I2" s="342"/>
      <c r="J2" s="343"/>
    </row>
    <row r="3" spans="1:11" ht="21.75" customHeight="1" thickBot="1" x14ac:dyDescent="0.3">
      <c r="A3" s="347" t="s">
        <v>45</v>
      </c>
      <c r="C3" s="344" t="s">
        <v>46</v>
      </c>
      <c r="D3" s="345"/>
      <c r="E3" s="345"/>
      <c r="F3" s="345"/>
      <c r="G3" s="345"/>
      <c r="H3" s="345"/>
      <c r="I3" s="345"/>
      <c r="J3" s="346"/>
    </row>
    <row r="4" spans="1:11" x14ac:dyDescent="0.25">
      <c r="A4" s="347"/>
    </row>
    <row r="5" spans="1:11" ht="15.75" x14ac:dyDescent="0.25">
      <c r="A5" s="347"/>
      <c r="D5" s="53" t="s">
        <v>198</v>
      </c>
      <c r="E5" s="58"/>
      <c r="F5" s="53"/>
      <c r="G5" s="53"/>
      <c r="H5" s="59"/>
      <c r="I5" s="53"/>
      <c r="J5" s="53"/>
      <c r="K5" s="7"/>
    </row>
    <row r="6" spans="1:11" ht="15.75" thickBot="1" x14ac:dyDescent="0.3">
      <c r="A6" s="347"/>
    </row>
    <row r="7" spans="1:11" ht="30" x14ac:dyDescent="0.25">
      <c r="A7" s="347"/>
      <c r="C7" s="118" t="s">
        <v>34</v>
      </c>
      <c r="D7" s="119">
        <f>SUM(D8:D55)</f>
        <v>22565784.502348337</v>
      </c>
      <c r="E7" s="120"/>
      <c r="F7" s="121" t="s">
        <v>40</v>
      </c>
      <c r="G7" s="121"/>
      <c r="H7" s="106" t="s">
        <v>41</v>
      </c>
      <c r="I7" s="122"/>
      <c r="J7" s="123" t="s">
        <v>50</v>
      </c>
      <c r="K7" s="54"/>
    </row>
    <row r="8" spans="1:11" ht="15" hidden="1" customHeight="1" outlineLevel="1" x14ac:dyDescent="0.25">
      <c r="C8" s="117" t="str">
        <f>'Gemensamma Tjänster'!E2</f>
        <v>Identifierings-tjänster SITHS</v>
      </c>
      <c r="D8" s="124">
        <f>'Gemensamma Tjänster'!E13</f>
        <v>1475228.4145829761</v>
      </c>
      <c r="E8" s="125"/>
      <c r="F8" s="103" t="str">
        <f>'Gemensamma Tjänster'!E31</f>
        <v>Kvartal förskott</v>
      </c>
      <c r="G8" s="125"/>
      <c r="H8" s="103" t="str">
        <f>'Gemensamma Tjänster'!E32</f>
        <v>Dec,Mar,Jun,Sep</v>
      </c>
      <c r="I8" s="125"/>
      <c r="J8" s="126" t="str">
        <f>'Gemensamma Tjänster'!E33</f>
        <v xml:space="preserve"> -</v>
      </c>
    </row>
    <row r="9" spans="1:11" ht="15" hidden="1" customHeight="1" outlineLevel="1" x14ac:dyDescent="0.25">
      <c r="C9" s="117" t="str">
        <f>'Gemensamma Tjänster'!F2</f>
        <v>Katalogtjänster HSA</v>
      </c>
      <c r="D9" s="124">
        <f>'Gemensamma Tjänster'!F13</f>
        <v>205951.97010670992</v>
      </c>
      <c r="E9" s="125"/>
      <c r="F9" s="103" t="str">
        <f>'Gemensamma Tjänster'!F31</f>
        <v>Kvartal förskott</v>
      </c>
      <c r="G9" s="125"/>
      <c r="H9" s="103" t="str">
        <f>'Gemensamma Tjänster'!F32</f>
        <v>Dec,Mar,Jun,Sep</v>
      </c>
      <c r="I9" s="125"/>
      <c r="J9" s="126" t="str">
        <f>'Gemensamma Tjänster'!F33</f>
        <v xml:space="preserve"> -</v>
      </c>
    </row>
    <row r="10" spans="1:11" ht="15" hidden="1" customHeight="1" outlineLevel="1" x14ac:dyDescent="0.25">
      <c r="C10" s="117" t="str">
        <f>'Gemensamma Tjänster'!G2</f>
        <v>Kommunikations-tjänster Sjunet</v>
      </c>
      <c r="D10" s="124">
        <f>'Gemensamma Tjänster'!G13</f>
        <v>65408.885153222058</v>
      </c>
      <c r="E10" s="125"/>
      <c r="F10" s="103" t="str">
        <f>'Gemensamma Tjänster'!G31</f>
        <v>Kvartal förskott</v>
      </c>
      <c r="G10" s="125"/>
      <c r="H10" s="103" t="str">
        <f>'Gemensamma Tjänster'!G32</f>
        <v>Dec,Mar,Jun,Sep</v>
      </c>
      <c r="I10" s="125"/>
      <c r="J10" s="126" t="str">
        <f>'Gemensamma Tjänster'!G33</f>
        <v xml:space="preserve"> -</v>
      </c>
    </row>
    <row r="11" spans="1:11" ht="15" hidden="1" customHeight="1" outlineLevel="1" x14ac:dyDescent="0.25">
      <c r="C11" s="117" t="str">
        <f>'Gemensamma Tjänster'!H2</f>
        <v>Säkerhetstjänster</v>
      </c>
      <c r="D11" s="124">
        <f>'Gemensamma Tjänster'!H13</f>
        <v>238603.74852458245</v>
      </c>
      <c r="E11" s="125"/>
      <c r="F11" s="103" t="str">
        <f>'Gemensamma Tjänster'!H31</f>
        <v>Kvartal förskott</v>
      </c>
      <c r="G11" s="125"/>
      <c r="H11" s="103" t="str">
        <f>'Gemensamma Tjänster'!H32</f>
        <v>Dec,Mar,Jun,Sep</v>
      </c>
      <c r="I11" s="125"/>
      <c r="J11" s="126" t="str">
        <f>'Gemensamma Tjänster'!H33</f>
        <v xml:space="preserve"> -</v>
      </c>
    </row>
    <row r="12" spans="1:11" ht="15" hidden="1" customHeight="1" outlineLevel="1" x14ac:dyDescent="0.25">
      <c r="C12" s="117" t="str">
        <f>'Gemensamma Tjänster'!I2</f>
        <v>1177 Vårdguidens e-tjänster</v>
      </c>
      <c r="D12" s="124">
        <f>'Gemensamma Tjänster'!I13</f>
        <v>2798116.9726550393</v>
      </c>
      <c r="E12" s="125"/>
      <c r="F12" s="103" t="str">
        <f>'Gemensamma Tjänster'!I31</f>
        <v>Kvartal förskott</v>
      </c>
      <c r="G12" s="125"/>
      <c r="H12" s="103" t="str">
        <f>'Gemensamma Tjänster'!I32</f>
        <v>Dec,Mar,Jun,Sep</v>
      </c>
      <c r="I12" s="125"/>
      <c r="J12" s="126" t="str">
        <f>'Gemensamma Tjänster'!I33</f>
        <v xml:space="preserve"> -</v>
      </c>
    </row>
    <row r="13" spans="1:11" ht="15" hidden="1" customHeight="1" outlineLevel="1" x14ac:dyDescent="0.25">
      <c r="C13" s="117" t="str">
        <f>'Gemensamma Tjänster'!J2</f>
        <v xml:space="preserve">1177 Vårdguiden på telefon </v>
      </c>
      <c r="D13" s="124">
        <f>'Gemensamma Tjänster'!J13</f>
        <v>2246231.6985146757</v>
      </c>
      <c r="E13" s="125"/>
      <c r="F13" s="103" t="str">
        <f>'Gemensamma Tjänster'!J31</f>
        <v>Kvartal förskott</v>
      </c>
      <c r="G13" s="125"/>
      <c r="H13" s="103" t="str">
        <f>'Gemensamma Tjänster'!J32</f>
        <v>Dec,Mar,Jun,Sep</v>
      </c>
      <c r="I13" s="125"/>
      <c r="J13" s="126" t="str">
        <f>'Gemensamma Tjänster'!J33</f>
        <v xml:space="preserve"> -</v>
      </c>
    </row>
    <row r="14" spans="1:11" ht="15" hidden="1" customHeight="1" outlineLevel="1" x14ac:dyDescent="0.25">
      <c r="C14" s="117" t="str">
        <f>'Gemensamma Tjänster'!K2</f>
        <v>1177 Vårdguiden på webben</v>
      </c>
      <c r="D14" s="124">
        <f>'Gemensamma Tjänster'!K13</f>
        <v>2460574.8245803872</v>
      </c>
      <c r="E14" s="125"/>
      <c r="F14" s="103" t="str">
        <f>'Gemensamma Tjänster'!K31</f>
        <v>Kvartal förskott</v>
      </c>
      <c r="G14" s="125"/>
      <c r="H14" s="103" t="str">
        <f>'Gemensamma Tjänster'!K32</f>
        <v>Dec,Mar,Jun,Sep</v>
      </c>
      <c r="I14" s="125"/>
      <c r="J14" s="126" t="str">
        <f>'Gemensamma Tjänster'!K33</f>
        <v xml:space="preserve"> -</v>
      </c>
    </row>
    <row r="15" spans="1:11" ht="15" hidden="1" customHeight="1" outlineLevel="1" x14ac:dyDescent="0.25">
      <c r="C15" s="117" t="str">
        <f>'Gemensamma Tjänster'!L2</f>
        <v>Eira 
(biblioteks- konsortium)</v>
      </c>
      <c r="D15" s="124">
        <f>'Gemensamma Tjänster'!L13</f>
        <v>139103.59794796875</v>
      </c>
      <c r="E15" s="125"/>
      <c r="F15" s="103" t="str">
        <f>'Gemensamma Tjänster'!L31</f>
        <v>Kvartal förskott. Licens separat</v>
      </c>
      <c r="G15" s="125"/>
      <c r="H15" s="103" t="str">
        <f>'Gemensamma Tjänster'!L32</f>
        <v>Dec,Mar,Jun,Sep</v>
      </c>
      <c r="I15" s="125"/>
      <c r="J15" s="126" t="str">
        <f>'Gemensamma Tjänster'!L33</f>
        <v xml:space="preserve"> -</v>
      </c>
    </row>
    <row r="16" spans="1:11" ht="15" hidden="1" customHeight="1" outlineLevel="1" x14ac:dyDescent="0.25">
      <c r="C16" s="117" t="str">
        <f>'Gemensamma Tjänster'!M2</f>
        <v>Elektronisk remiss</v>
      </c>
      <c r="D16" s="124">
        <f>'Gemensamma Tjänster'!M13</f>
        <v>179093.24915007286</v>
      </c>
      <c r="E16" s="125"/>
      <c r="F16" s="103" t="str">
        <f>'Gemensamma Tjänster'!M31</f>
        <v>Kvartal förskott</v>
      </c>
      <c r="G16" s="125"/>
      <c r="H16" s="103" t="str">
        <f>'Gemensamma Tjänster'!M32</f>
        <v>Dec,Mar,Jun,Sep</v>
      </c>
      <c r="I16" s="125"/>
      <c r="J16" s="126" t="str">
        <f>'Gemensamma Tjänster'!M33</f>
        <v xml:space="preserve"> -</v>
      </c>
    </row>
    <row r="17" spans="3:10" ht="15" hidden="1" customHeight="1" outlineLevel="1" x14ac:dyDescent="0.25">
      <c r="C17" s="117" t="str">
        <f>'Gemensamma Tjänster'!N2</f>
        <v>Födelseanmälan</v>
      </c>
      <c r="D17" s="124">
        <f>'Gemensamma Tjänster'!N13</f>
        <v>118283.70052668014</v>
      </c>
      <c r="E17" s="125"/>
      <c r="F17" s="103" t="str">
        <f>'Gemensamma Tjänster'!N31</f>
        <v>Kvartal förskott</v>
      </c>
      <c r="G17" s="125"/>
      <c r="H17" s="103" t="str">
        <f>'Gemensamma Tjänster'!N32</f>
        <v>Dec,Mar,Jun,Sep</v>
      </c>
      <c r="I17" s="125"/>
      <c r="J17" s="126" t="str">
        <f>'Gemensamma Tjänster'!N33</f>
        <v xml:space="preserve"> -</v>
      </c>
    </row>
    <row r="18" spans="3:10" ht="15" hidden="1" customHeight="1" outlineLevel="1" x14ac:dyDescent="0.25">
      <c r="C18" s="117" t="str">
        <f>'Gemensamma Tjänster'!O2</f>
        <v>Infektions-verktyget</v>
      </c>
      <c r="D18" s="124">
        <f>'Gemensamma Tjänster'!O13</f>
        <v>337191.05368306208</v>
      </c>
      <c r="E18" s="125"/>
      <c r="F18" s="103" t="str">
        <f>'Gemensamma Tjänster'!O31</f>
        <v>Kvartal förskott</v>
      </c>
      <c r="G18" s="125"/>
      <c r="H18" s="103" t="str">
        <f>'Gemensamma Tjänster'!O32</f>
        <v>Dec,Mar,Jun,Sep</v>
      </c>
      <c r="I18" s="125"/>
      <c r="J18" s="126" t="str">
        <f>'Gemensamma Tjänster'!O33</f>
        <v xml:space="preserve"> -</v>
      </c>
    </row>
    <row r="19" spans="3:10" ht="15" hidden="1" customHeight="1" outlineLevel="1" x14ac:dyDescent="0.25">
      <c r="C19" s="117" t="str">
        <f>'Gemensamma Tjänster'!P2</f>
        <v>Journalen</v>
      </c>
      <c r="D19" s="124">
        <f>'Gemensamma Tjänster'!P13</f>
        <v>1047349.67955221</v>
      </c>
      <c r="E19" s="125"/>
      <c r="F19" s="103" t="str">
        <f>'Gemensamma Tjänster'!P31</f>
        <v>Kvartal förskott</v>
      </c>
      <c r="G19" s="125"/>
      <c r="H19" s="103" t="str">
        <f>'Gemensamma Tjänster'!P32</f>
        <v>Dec,Mar,Jun,Sep</v>
      </c>
      <c r="I19" s="125"/>
      <c r="J19" s="126" t="str">
        <f>'Gemensamma Tjänster'!P33</f>
        <v xml:space="preserve"> -</v>
      </c>
    </row>
    <row r="20" spans="3:10" ht="15" hidden="1" customHeight="1" outlineLevel="1" x14ac:dyDescent="0.25">
      <c r="C20" s="117" t="str">
        <f>'Gemensamma Tjänster'!Q2</f>
        <v>Intygstjänster Webcert</v>
      </c>
      <c r="D20" s="124">
        <f>'Gemensamma Tjänster'!Q13</f>
        <v>494832.43550698424</v>
      </c>
      <c r="E20" s="125"/>
      <c r="F20" s="103" t="str">
        <f>'Gemensamma Tjänster'!Q31</f>
        <v>Kvartal förskott</v>
      </c>
      <c r="G20" s="125"/>
      <c r="H20" s="103" t="str">
        <f>'Gemensamma Tjänster'!Q32</f>
        <v>Dec,Mar,Jun,Sep</v>
      </c>
      <c r="I20" s="125"/>
      <c r="J20" s="126" t="str">
        <f>'Gemensamma Tjänster'!Q33</f>
        <v xml:space="preserve"> -</v>
      </c>
    </row>
    <row r="21" spans="3:10" ht="15" hidden="1" customHeight="1" outlineLevel="1" x14ac:dyDescent="0.25">
      <c r="C21" s="117" t="str">
        <f>'Gemensamma Tjänster'!R2</f>
        <v>Nationell patientöversikt</v>
      </c>
      <c r="D21" s="124">
        <f>'Gemensamma Tjänster'!R13</f>
        <v>556449.50123103405</v>
      </c>
      <c r="E21" s="125"/>
      <c r="F21" s="103" t="str">
        <f>'Gemensamma Tjänster'!R31</f>
        <v>Kvartal förskott</v>
      </c>
      <c r="G21" s="125"/>
      <c r="H21" s="103" t="str">
        <f>'Gemensamma Tjänster'!R32</f>
        <v>Dec,Mar,Jun,Sep</v>
      </c>
      <c r="I21" s="125"/>
      <c r="J21" s="126" t="str">
        <f>'Gemensamma Tjänster'!R33</f>
        <v xml:space="preserve"> -</v>
      </c>
    </row>
    <row r="22" spans="3:10" ht="15" hidden="1" customHeight="1" outlineLevel="1" x14ac:dyDescent="0.25">
      <c r="C22" s="117" t="str">
        <f>'Gemensamma Tjänster'!S2</f>
        <v>Pascal</v>
      </c>
      <c r="D22" s="124">
        <f>'Gemensamma Tjänster'!S13</f>
        <v>80014.411843367183</v>
      </c>
      <c r="E22" s="125"/>
      <c r="F22" s="103" t="str">
        <f>'Gemensamma Tjänster'!S31</f>
        <v>Kvartal förskott</v>
      </c>
      <c r="G22" s="125"/>
      <c r="H22" s="103" t="str">
        <f>'Gemensamma Tjänster'!S32</f>
        <v>Dec,Mar,Jun,Sep</v>
      </c>
      <c r="I22" s="125"/>
      <c r="J22" s="126" t="str">
        <f>'Gemensamma Tjänster'!S33</f>
        <v xml:space="preserve"> -</v>
      </c>
    </row>
    <row r="23" spans="3:10" ht="15" hidden="1" customHeight="1" outlineLevel="1" x14ac:dyDescent="0.25">
      <c r="C23" s="117" t="str">
        <f>'Gemensamma Tjänster'!T2</f>
        <v>Rikshandboken i barnhälsovård</v>
      </c>
      <c r="D23" s="124">
        <f>'Gemensamma Tjänster'!T13</f>
        <v>368789.54892616451</v>
      </c>
      <c r="E23" s="125"/>
      <c r="F23" s="103" t="str">
        <f>'Gemensamma Tjänster'!T31</f>
        <v>Kvartal förskott</v>
      </c>
      <c r="G23" s="125"/>
      <c r="H23" s="103" t="str">
        <f>'Gemensamma Tjänster'!T32</f>
        <v>Dec,Mar,Jun,Sep</v>
      </c>
      <c r="I23" s="125"/>
      <c r="J23" s="126" t="str">
        <f>'Gemensamma Tjänster'!T33</f>
        <v xml:space="preserve"> -</v>
      </c>
    </row>
    <row r="24" spans="3:10" ht="15" hidden="1" customHeight="1" outlineLevel="1" x14ac:dyDescent="0.25">
      <c r="C24" s="117" t="str">
        <f>'Gemensamma Tjänster'!U2</f>
        <v>Högkostnadsskydd</v>
      </c>
      <c r="D24" s="124">
        <f>'Gemensamma Tjänster'!U13</f>
        <v>216835.89624600078</v>
      </c>
      <c r="E24" s="125"/>
      <c r="F24" s="103" t="str">
        <f>'Gemensamma Tjänster'!U31</f>
        <v>Kvartal förskott</v>
      </c>
      <c r="G24" s="125"/>
      <c r="H24" s="103" t="str">
        <f>'Gemensamma Tjänster'!U32</f>
        <v>Dec,Mar,Jun,Sep</v>
      </c>
      <c r="I24" s="125"/>
      <c r="J24" s="126" t="str">
        <f>'Gemensamma Tjänster'!U33</f>
        <v xml:space="preserve"> -</v>
      </c>
    </row>
    <row r="25" spans="3:10" ht="15" hidden="1" customHeight="1" outlineLevel="1" x14ac:dyDescent="0.25">
      <c r="C25" s="117" t="str">
        <f>'Gemensamma Tjänster'!V2</f>
        <v>NKK Nationellt kliniskt kunskapsstöd</v>
      </c>
      <c r="D25" s="124">
        <f>'Gemensamma Tjänster'!V13</f>
        <v>1137545.8287516879</v>
      </c>
      <c r="E25" s="125"/>
      <c r="F25" s="103" t="str">
        <f>'Gemensamma Tjänster'!V31</f>
        <v>Kvartal förskott</v>
      </c>
      <c r="G25" s="125"/>
      <c r="H25" s="103" t="str">
        <f>'Gemensamma Tjänster'!V32</f>
        <v>Dec,Mar,Jun,Sep</v>
      </c>
      <c r="I25" s="125"/>
      <c r="J25" s="126">
        <f>'Gemensamma Tjänster'!V33</f>
        <v>0</v>
      </c>
    </row>
    <row r="26" spans="3:10" ht="15" hidden="1" customHeight="1" outlineLevel="1" x14ac:dyDescent="0.25">
      <c r="C26" s="117" t="str">
        <f>'Gemensamma Tjänster'!W2</f>
        <v>Svenska informationstjänster för läkemedel (Sil)</v>
      </c>
      <c r="D26" s="124">
        <f>'Gemensamma Tjänster'!W13</f>
        <v>1557946.2532415865</v>
      </c>
      <c r="E26" s="125"/>
      <c r="F26" s="103" t="str">
        <f>'Gemensamma Tjänster'!W31</f>
        <v>Kvartal förskott</v>
      </c>
      <c r="G26" s="125"/>
      <c r="H26" s="103" t="str">
        <f>'Gemensamma Tjänster'!W32</f>
        <v>Dec,Mar,Jun,Sep</v>
      </c>
      <c r="I26" s="125"/>
      <c r="J26" s="126" t="str">
        <f>'Gemensamma Tjänster'!W33</f>
        <v xml:space="preserve"> -</v>
      </c>
    </row>
    <row r="27" spans="3:10" ht="15" hidden="1" customHeight="1" outlineLevel="1" x14ac:dyDescent="0.25">
      <c r="C27" s="117" t="str">
        <f>'Gemensamma Tjänster'!X2</f>
        <v>UMO (Youmo)</v>
      </c>
      <c r="D27" s="124">
        <f>'Gemensamma Tjänster'!X13</f>
        <v>747690.61633012188</v>
      </c>
      <c r="E27" s="125"/>
      <c r="F27" s="103" t="str">
        <f>'Gemensamma Tjänster'!X31</f>
        <v>Kvartal förskott</v>
      </c>
      <c r="G27" s="125"/>
      <c r="H27" s="103" t="str">
        <f>'Gemensamma Tjänster'!X32</f>
        <v>Dec,Mar,Jun,Sep</v>
      </c>
      <c r="I27" s="125"/>
      <c r="J27" s="126" t="str">
        <f>'Gemensamma Tjänster'!X33</f>
        <v xml:space="preserve"> -</v>
      </c>
    </row>
    <row r="28" spans="3:10" ht="15" hidden="1" customHeight="1" outlineLevel="1" x14ac:dyDescent="0.25">
      <c r="C28" s="117" t="str">
        <f>'Gemensamma Tjänster'!Y2</f>
        <v>Vårdhandboken</v>
      </c>
      <c r="D28" s="124">
        <f>'Gemensamma Tjänster'!Y13</f>
        <v>355342.63372826646</v>
      </c>
      <c r="E28" s="125"/>
      <c r="F28" s="103" t="str">
        <f>'Gemensamma Tjänster'!Y31</f>
        <v>Kvartal förskott</v>
      </c>
      <c r="G28" s="125"/>
      <c r="H28" s="103" t="str">
        <f>'Gemensamma Tjänster'!Y32</f>
        <v>Dec,Mar,Jun,Sep</v>
      </c>
      <c r="I28" s="125"/>
      <c r="J28" s="126" t="str">
        <f>'Gemensamma Tjänster'!Y33</f>
        <v xml:space="preserve"> -</v>
      </c>
    </row>
    <row r="29" spans="3:10" ht="15" hidden="1" customHeight="1" outlineLevel="1" x14ac:dyDescent="0.25">
      <c r="C29" s="117" t="str">
        <f>'Gemensamma Tjänster'!Z2</f>
        <v>Rådgivnings-stöd webb</v>
      </c>
      <c r="D29" s="124">
        <f>'Gemensamma Tjänster'!Z13</f>
        <v>287967.61998214026</v>
      </c>
      <c r="E29" s="125"/>
      <c r="F29" s="103" t="str">
        <f>'Gemensamma Tjänster'!Z31</f>
        <v>Kvartal förskott</v>
      </c>
      <c r="G29" s="125"/>
      <c r="H29" s="103" t="str">
        <f>'Gemensamma Tjänster'!Z32</f>
        <v>Dec,Mar,Jun,Sep</v>
      </c>
      <c r="I29" s="125"/>
      <c r="J29" s="126" t="str">
        <f>'Gemensamma Tjänster'!Z33</f>
        <v xml:space="preserve"> -</v>
      </c>
    </row>
    <row r="30" spans="3:10" ht="15" hidden="1" customHeight="1" outlineLevel="1" x14ac:dyDescent="0.25">
      <c r="C30" s="117" t="str">
        <f>'Gemensamma Tjänster'!AA2</f>
        <v>Plattformen för stöd och behandling</v>
      </c>
      <c r="D30" s="124">
        <f>'Gemensamma Tjänster'!AA13</f>
        <v>1257936.0956279084</v>
      </c>
      <c r="E30" s="125"/>
      <c r="F30" s="103" t="str">
        <f>'Gemensamma Tjänster'!AA31</f>
        <v>Kvartal förskott</v>
      </c>
      <c r="G30" s="125"/>
      <c r="H30" s="103" t="str">
        <f>'Gemensamma Tjänster'!AA32</f>
        <v>Dec,Mar,Jun,Sep</v>
      </c>
      <c r="I30" s="125"/>
      <c r="J30" s="126" t="str">
        <f>'Gemensamma Tjänster'!AA33</f>
        <v xml:space="preserve"> -</v>
      </c>
    </row>
    <row r="31" spans="3:10" ht="15" hidden="1" customHeight="1" outlineLevel="1" x14ac:dyDescent="0.25">
      <c r="C31" s="117" t="str">
        <f>'Gemensamma Tjänster'!AB2</f>
        <v>Utomläns- fakturering</v>
      </c>
      <c r="D31" s="124">
        <f>'Gemensamma Tjänster'!AB13</f>
        <v>160415.0275174834</v>
      </c>
      <c r="E31" s="125"/>
      <c r="F31" s="103" t="str">
        <f>'Gemensamma Tjänster'!AB31</f>
        <v>Kvartal förskott</v>
      </c>
      <c r="G31" s="125"/>
      <c r="H31" s="103" t="str">
        <f>'Gemensamma Tjänster'!AB32</f>
        <v>Dec,Mar,Jun,Sep</v>
      </c>
      <c r="I31" s="125"/>
      <c r="J31" s="126" t="str">
        <f>'Gemensamma Tjänster'!AB33</f>
        <v xml:space="preserve"> -</v>
      </c>
    </row>
    <row r="32" spans="3:10" ht="15" hidden="1" customHeight="1" outlineLevel="1" x14ac:dyDescent="0.25">
      <c r="C32" s="117" t="str">
        <f>'Gemensamma Tjänster'!AC2</f>
        <v>Gemensam infrastruktur</v>
      </c>
      <c r="D32" s="124">
        <f>'Gemensamma Tjänster'!AC13</f>
        <v>2801522.5882534627</v>
      </c>
      <c r="E32" s="125"/>
      <c r="F32" s="103" t="str">
        <f>'Gemensamma Tjänster'!AC31</f>
        <v>Kvartal förskott</v>
      </c>
      <c r="G32" s="125"/>
      <c r="H32" s="103" t="str">
        <f>'Gemensamma Tjänster'!AC32</f>
        <v>Dec,Mar,Jun,Sep</v>
      </c>
      <c r="I32" s="125"/>
      <c r="J32" s="126" t="str">
        <f>'Gemensamma Tjänster'!AC33</f>
        <v xml:space="preserve"> -</v>
      </c>
    </row>
    <row r="33" spans="3:10" ht="15" hidden="1" customHeight="1" outlineLevel="1" x14ac:dyDescent="0.25">
      <c r="C33" s="117" t="str">
        <f>'Gemensamma Tjänster'!AD2</f>
        <v>Gemensam arkitektur</v>
      </c>
      <c r="D33" s="124">
        <f>'Gemensamma Tjänster'!AD13</f>
        <v>810571.62186389568</v>
      </c>
      <c r="E33" s="125"/>
      <c r="F33" s="103" t="str">
        <f>'Gemensamma Tjänster'!AD31</f>
        <v>Kvartal förskott</v>
      </c>
      <c r="G33" s="125"/>
      <c r="H33" s="103" t="str">
        <f>'Gemensamma Tjänster'!AD32</f>
        <v>Dec,Mar,Jun,Sep</v>
      </c>
      <c r="I33" s="125"/>
      <c r="J33" s="126" t="str">
        <f>'Gemensamma Tjänster'!AD33</f>
        <v xml:space="preserve"> -</v>
      </c>
    </row>
    <row r="34" spans="3:10" ht="15" hidden="1" customHeight="1" outlineLevel="1" x14ac:dyDescent="0.25">
      <c r="C34" s="117" t="str">
        <f>'Gemensamma Tjänster'!AE2</f>
        <v>1177 Listning</v>
      </c>
      <c r="D34" s="124">
        <f>'Gemensamma Tjänster'!AE13</f>
        <v>126850.4036814768</v>
      </c>
      <c r="E34" s="125"/>
      <c r="F34" s="103" t="str">
        <f>'Gemensamma Tjänster'!AE31</f>
        <v>Kvartal förskott</v>
      </c>
      <c r="G34" s="125"/>
      <c r="H34" s="103" t="str">
        <f>'Gemensamma Tjänster'!AE32</f>
        <v>Dec,Mar,Jun,Sep</v>
      </c>
      <c r="I34" s="125"/>
      <c r="J34" s="126" t="str">
        <f>'Gemensamma Tjänster'!AE33</f>
        <v xml:space="preserve"> -</v>
      </c>
    </row>
    <row r="35" spans="3:10" ht="15" hidden="1" customHeight="1" outlineLevel="1" x14ac:dyDescent="0.25">
      <c r="C35" s="117" t="str">
        <f>'Gemensamma Tjänster'!AF2</f>
        <v>IAM IDP Gemensam del</v>
      </c>
      <c r="D35" s="124">
        <f>'Gemensamma Tjänster'!AF13</f>
        <v>293936.22463917074</v>
      </c>
      <c r="E35" s="125"/>
      <c r="F35" s="103" t="str">
        <f>'Gemensamma Tjänster'!AF31</f>
        <v>Kvartal förskott</v>
      </c>
      <c r="G35" s="125"/>
      <c r="H35" s="103" t="str">
        <f>'Gemensamma Tjänster'!AF32</f>
        <v>Dec,Mar,Jun,Sep</v>
      </c>
      <c r="I35" s="125"/>
      <c r="J35" s="126">
        <f>'Gemensamma Tjänster'!AF33</f>
        <v>0</v>
      </c>
    </row>
    <row r="36" spans="3:10" ht="15" hidden="1" customHeight="1" outlineLevel="1" x14ac:dyDescent="0.25">
      <c r="C36" s="117">
        <f>'Gemensamma Tjänster'!AG2</f>
        <v>0</v>
      </c>
      <c r="D36" s="124">
        <f>'Gemensamma Tjänster'!AG13</f>
        <v>0</v>
      </c>
      <c r="E36" s="125"/>
      <c r="F36" s="103">
        <f>'Gemensamma Tjänster'!AG31</f>
        <v>0</v>
      </c>
      <c r="G36" s="125"/>
      <c r="H36" s="103">
        <f>'Gemensamma Tjänster'!AG32</f>
        <v>0</v>
      </c>
      <c r="I36" s="125"/>
      <c r="J36" s="126">
        <f>'Gemensamma Tjänster'!AG33</f>
        <v>0</v>
      </c>
    </row>
    <row r="37" spans="3:10" ht="15" hidden="1" customHeight="1" outlineLevel="1" x14ac:dyDescent="0.25">
      <c r="C37" s="117">
        <f>'Gemensamma Tjänster'!AH2</f>
        <v>0</v>
      </c>
      <c r="D37" s="124">
        <f>'Gemensamma Tjänster'!AH13</f>
        <v>0</v>
      </c>
      <c r="E37" s="125"/>
      <c r="F37" s="103">
        <f>'Gemensamma Tjänster'!AH31</f>
        <v>0</v>
      </c>
      <c r="G37" s="125"/>
      <c r="H37" s="103">
        <f>'Gemensamma Tjänster'!AH32</f>
        <v>0</v>
      </c>
      <c r="I37" s="125"/>
      <c r="J37" s="126">
        <f>'Gemensamma Tjänster'!AH33</f>
        <v>0</v>
      </c>
    </row>
    <row r="38" spans="3:10" ht="15" hidden="1" customHeight="1" outlineLevel="1" x14ac:dyDescent="0.25">
      <c r="C38" s="117">
        <f>'Gemensamma Tjänster'!AI2</f>
        <v>0</v>
      </c>
      <c r="D38" s="124">
        <f>'Gemensamma Tjänster'!AI13</f>
        <v>0</v>
      </c>
      <c r="E38" s="125"/>
      <c r="F38" s="103">
        <f>'Gemensamma Tjänster'!AI31</f>
        <v>0</v>
      </c>
      <c r="G38" s="125"/>
      <c r="H38" s="103">
        <f>'Gemensamma Tjänster'!AI32</f>
        <v>0</v>
      </c>
      <c r="I38" s="125"/>
      <c r="J38" s="126">
        <f>'Gemensamma Tjänster'!AI33</f>
        <v>0</v>
      </c>
    </row>
    <row r="39" spans="3:10" ht="15" hidden="1" customHeight="1" outlineLevel="1" x14ac:dyDescent="0.25">
      <c r="C39" s="117">
        <f>'Gemensamma Tjänster'!AJ2</f>
        <v>0</v>
      </c>
      <c r="D39" s="124">
        <f>'Gemensamma Tjänster'!AJ13</f>
        <v>0</v>
      </c>
      <c r="E39" s="125"/>
      <c r="F39" s="103">
        <f>'Gemensamma Tjänster'!AJ31</f>
        <v>0</v>
      </c>
      <c r="G39" s="125"/>
      <c r="H39" s="103">
        <f>'Gemensamma Tjänster'!AJ32</f>
        <v>0</v>
      </c>
      <c r="I39" s="125"/>
      <c r="J39" s="126">
        <f>'Gemensamma Tjänster'!AJ33</f>
        <v>0</v>
      </c>
    </row>
    <row r="40" spans="3:10" ht="15" hidden="1" customHeight="1" outlineLevel="1" x14ac:dyDescent="0.25">
      <c r="C40" s="117">
        <f>'Gemensamma Tjänster'!AK2</f>
        <v>0</v>
      </c>
      <c r="D40" s="124">
        <f>'Gemensamma Tjänster'!AK13</f>
        <v>0</v>
      </c>
      <c r="E40" s="125"/>
      <c r="F40" s="103">
        <f>'Gemensamma Tjänster'!AK31</f>
        <v>0</v>
      </c>
      <c r="G40" s="125"/>
      <c r="H40" s="103">
        <f>'Gemensamma Tjänster'!AK32</f>
        <v>0</v>
      </c>
      <c r="I40" s="125"/>
      <c r="J40" s="126">
        <f>'Gemensamma Tjänster'!AK33</f>
        <v>0</v>
      </c>
    </row>
    <row r="41" spans="3:10" ht="15" hidden="1" customHeight="1" outlineLevel="1" x14ac:dyDescent="0.25">
      <c r="C41" s="117">
        <f>'Gemensamma Tjänster'!AL2</f>
        <v>0</v>
      </c>
      <c r="D41" s="124">
        <f>'Gemensamma Tjänster'!AL13</f>
        <v>0</v>
      </c>
      <c r="E41" s="125"/>
      <c r="F41" s="103">
        <f>'Gemensamma Tjänster'!AL31</f>
        <v>0</v>
      </c>
      <c r="G41" s="125"/>
      <c r="H41" s="103">
        <f>'Gemensamma Tjänster'!AL32</f>
        <v>0</v>
      </c>
      <c r="I41" s="125"/>
      <c r="J41" s="126">
        <f>'Gemensamma Tjänster'!AL33</f>
        <v>0</v>
      </c>
    </row>
    <row r="42" spans="3:10" ht="15" hidden="1" customHeight="1" outlineLevel="1" x14ac:dyDescent="0.25">
      <c r="C42" s="117">
        <f>'Gemensamma Tjänster'!AM2</f>
        <v>0</v>
      </c>
      <c r="D42" s="124">
        <f>'Gemensamma Tjänster'!AM13</f>
        <v>0</v>
      </c>
      <c r="E42" s="125"/>
      <c r="F42" s="103">
        <f>'Gemensamma Tjänster'!AM31</f>
        <v>0</v>
      </c>
      <c r="G42" s="125"/>
      <c r="H42" s="103">
        <f>'Gemensamma Tjänster'!AM32</f>
        <v>0</v>
      </c>
      <c r="I42" s="125"/>
      <c r="J42" s="126">
        <f>'Gemensamma Tjänster'!AM33</f>
        <v>0</v>
      </c>
    </row>
    <row r="43" spans="3:10" ht="15" hidden="1" customHeight="1" outlineLevel="1" x14ac:dyDescent="0.25">
      <c r="C43" s="117">
        <f>'Gemensamma Tjänster'!AN2</f>
        <v>0</v>
      </c>
      <c r="D43" s="124">
        <f>'Gemensamma Tjänster'!AN13</f>
        <v>0</v>
      </c>
      <c r="E43" s="125"/>
      <c r="F43" s="103">
        <f>'Gemensamma Tjänster'!AN31</f>
        <v>0</v>
      </c>
      <c r="G43" s="125"/>
      <c r="H43" s="103">
        <f>'Gemensamma Tjänster'!AN32</f>
        <v>0</v>
      </c>
      <c r="I43" s="125"/>
      <c r="J43" s="126">
        <f>'Gemensamma Tjänster'!AN33</f>
        <v>0</v>
      </c>
    </row>
    <row r="44" spans="3:10" ht="15" hidden="1" customHeight="1" outlineLevel="1" x14ac:dyDescent="0.25">
      <c r="C44" s="117">
        <f>'Gemensamma Tjänster'!AO2</f>
        <v>0</v>
      </c>
      <c r="D44" s="124">
        <f>'Gemensamma Tjänster'!AO13</f>
        <v>0</v>
      </c>
      <c r="E44" s="125"/>
      <c r="F44" s="103">
        <f>'Gemensamma Tjänster'!AO31</f>
        <v>0</v>
      </c>
      <c r="G44" s="125"/>
      <c r="H44" s="103">
        <f>'Gemensamma Tjänster'!AO32</f>
        <v>0</v>
      </c>
      <c r="I44" s="125"/>
      <c r="J44" s="126">
        <f>'Gemensamma Tjänster'!AO33</f>
        <v>0</v>
      </c>
    </row>
    <row r="45" spans="3:10" ht="15" hidden="1" customHeight="1" outlineLevel="1" x14ac:dyDescent="0.25">
      <c r="C45" s="117">
        <f>'Gemensamma Tjänster'!AP2</f>
        <v>0</v>
      </c>
      <c r="D45" s="124">
        <f>'Gemensamma Tjänster'!AP13</f>
        <v>0</v>
      </c>
      <c r="E45" s="125"/>
      <c r="F45" s="103">
        <f>'Gemensamma Tjänster'!AP31</f>
        <v>0</v>
      </c>
      <c r="G45" s="125"/>
      <c r="H45" s="103">
        <f>'Gemensamma Tjänster'!AP32</f>
        <v>0</v>
      </c>
      <c r="I45" s="125"/>
      <c r="J45" s="126">
        <f>'Gemensamma Tjänster'!AP33</f>
        <v>0</v>
      </c>
    </row>
    <row r="46" spans="3:10" ht="15" hidden="1" customHeight="1" outlineLevel="1" x14ac:dyDescent="0.25">
      <c r="C46" s="117">
        <f>'Gemensamma Tjänster'!AQ2</f>
        <v>0</v>
      </c>
      <c r="D46" s="124">
        <f>'Gemensamma Tjänster'!AQ13</f>
        <v>0</v>
      </c>
      <c r="E46" s="125"/>
      <c r="F46" s="103">
        <f>'Gemensamma Tjänster'!AQ31</f>
        <v>0</v>
      </c>
      <c r="G46" s="125"/>
      <c r="H46" s="103">
        <f>'Gemensamma Tjänster'!AQ32</f>
        <v>0</v>
      </c>
      <c r="I46" s="125"/>
      <c r="J46" s="126">
        <f>'Gemensamma Tjänster'!AQ33</f>
        <v>0</v>
      </c>
    </row>
    <row r="47" spans="3:10" ht="15" hidden="1" customHeight="1" outlineLevel="1" x14ac:dyDescent="0.25">
      <c r="C47" s="117">
        <f>'Gemensamma Tjänster'!AR2</f>
        <v>0</v>
      </c>
      <c r="D47" s="124">
        <f>'Gemensamma Tjänster'!AR13</f>
        <v>0</v>
      </c>
      <c r="E47" s="125"/>
      <c r="F47" s="103">
        <f>'Gemensamma Tjänster'!AR31</f>
        <v>0</v>
      </c>
      <c r="G47" s="125"/>
      <c r="H47" s="103">
        <f>'Gemensamma Tjänster'!AR32</f>
        <v>0</v>
      </c>
      <c r="I47" s="125"/>
      <c r="J47" s="126">
        <f>'Gemensamma Tjänster'!AR33</f>
        <v>0</v>
      </c>
    </row>
    <row r="48" spans="3:10" ht="15" hidden="1" customHeight="1" outlineLevel="1" x14ac:dyDescent="0.25">
      <c r="C48" s="117">
        <f>'Gemensamma Tjänster'!AS2</f>
        <v>0</v>
      </c>
      <c r="D48" s="124">
        <f>'Gemensamma Tjänster'!AS13</f>
        <v>0</v>
      </c>
      <c r="E48" s="125"/>
      <c r="F48" s="103">
        <f>'Gemensamma Tjänster'!AS31</f>
        <v>0</v>
      </c>
      <c r="G48" s="125"/>
      <c r="H48" s="103">
        <f>'Gemensamma Tjänster'!AS32</f>
        <v>0</v>
      </c>
      <c r="I48" s="125"/>
      <c r="J48" s="126">
        <f>'Gemensamma Tjänster'!AS33</f>
        <v>0</v>
      </c>
    </row>
    <row r="49" spans="3:10" ht="15" hidden="1" customHeight="1" outlineLevel="1" x14ac:dyDescent="0.25">
      <c r="C49" s="117">
        <f>'Gemensamma Tjänster'!AT2</f>
        <v>0</v>
      </c>
      <c r="D49" s="124">
        <f>'Gemensamma Tjänster'!AT13</f>
        <v>0</v>
      </c>
      <c r="E49" s="125"/>
      <c r="F49" s="103">
        <f>'Gemensamma Tjänster'!AT31</f>
        <v>0</v>
      </c>
      <c r="G49" s="125"/>
      <c r="H49" s="103">
        <f>'Gemensamma Tjänster'!AT32</f>
        <v>0</v>
      </c>
      <c r="I49" s="125"/>
      <c r="J49" s="126">
        <f>'Gemensamma Tjänster'!AT33</f>
        <v>0</v>
      </c>
    </row>
    <row r="50" spans="3:10" ht="15" hidden="1" customHeight="1" outlineLevel="1" x14ac:dyDescent="0.25">
      <c r="C50" s="117">
        <f>'Gemensamma Tjänster'!AU2</f>
        <v>0</v>
      </c>
      <c r="D50" s="124">
        <f>'Gemensamma Tjänster'!AU13</f>
        <v>0</v>
      </c>
      <c r="E50" s="125"/>
      <c r="F50" s="103">
        <f>'Gemensamma Tjänster'!AU31</f>
        <v>0</v>
      </c>
      <c r="G50" s="125"/>
      <c r="H50" s="103">
        <f>'Gemensamma Tjänster'!AU32</f>
        <v>0</v>
      </c>
      <c r="I50" s="125"/>
      <c r="J50" s="126">
        <f>'Gemensamma Tjänster'!AU33</f>
        <v>0</v>
      </c>
    </row>
    <row r="51" spans="3:10" ht="15" hidden="1" customHeight="1" outlineLevel="1" x14ac:dyDescent="0.25">
      <c r="C51" s="117">
        <f>'Gemensamma Tjänster'!AV2</f>
        <v>0</v>
      </c>
      <c r="D51" s="124">
        <f>'Gemensamma Tjänster'!AV13</f>
        <v>0</v>
      </c>
      <c r="E51" s="125"/>
      <c r="F51" s="103">
        <f>'Gemensamma Tjänster'!AV31</f>
        <v>0</v>
      </c>
      <c r="G51" s="125"/>
      <c r="H51" s="103">
        <f>'Gemensamma Tjänster'!AV32</f>
        <v>0</v>
      </c>
      <c r="I51" s="125"/>
      <c r="J51" s="126">
        <f>'Gemensamma Tjänster'!AV33</f>
        <v>0</v>
      </c>
    </row>
    <row r="52" spans="3:10" ht="15" hidden="1" customHeight="1" outlineLevel="1" x14ac:dyDescent="0.25">
      <c r="C52" s="117">
        <f>'Gemensamma Tjänster'!AW2</f>
        <v>0</v>
      </c>
      <c r="D52" s="124">
        <f>'Gemensamma Tjänster'!AW13</f>
        <v>0</v>
      </c>
      <c r="E52" s="125"/>
      <c r="F52" s="103">
        <f>'Gemensamma Tjänster'!AW31</f>
        <v>0</v>
      </c>
      <c r="G52" s="125"/>
      <c r="H52" s="103">
        <f>'Gemensamma Tjänster'!AW32</f>
        <v>0</v>
      </c>
      <c r="I52" s="125"/>
      <c r="J52" s="126">
        <f>'Gemensamma Tjänster'!AW33</f>
        <v>0</v>
      </c>
    </row>
    <row r="53" spans="3:10" ht="15" hidden="1" customHeight="1" outlineLevel="1" x14ac:dyDescent="0.25">
      <c r="C53" s="117">
        <f>'Gemensamma Tjänster'!AX2</f>
        <v>0</v>
      </c>
      <c r="D53" s="124">
        <f>'Gemensamma Tjänster'!AX13</f>
        <v>0</v>
      </c>
      <c r="E53" s="125"/>
      <c r="F53" s="103">
        <f>'Gemensamma Tjänster'!AX31</f>
        <v>0</v>
      </c>
      <c r="G53" s="125"/>
      <c r="H53" s="103">
        <f>'Gemensamma Tjänster'!AX32</f>
        <v>0</v>
      </c>
      <c r="I53" s="125"/>
      <c r="J53" s="126">
        <f>'Gemensamma Tjänster'!AX33</f>
        <v>0</v>
      </c>
    </row>
    <row r="54" spans="3:10" ht="15" hidden="1" customHeight="1" outlineLevel="1" x14ac:dyDescent="0.25">
      <c r="C54" s="117">
        <f>'Gemensamma Tjänster'!AY2</f>
        <v>0</v>
      </c>
      <c r="D54" s="124">
        <f>'Gemensamma Tjänster'!AY13</f>
        <v>0</v>
      </c>
      <c r="E54" s="125"/>
      <c r="F54" s="103">
        <f>'Gemensamma Tjänster'!AY31</f>
        <v>0</v>
      </c>
      <c r="G54" s="125"/>
      <c r="H54" s="103">
        <f>'Gemensamma Tjänster'!AY32</f>
        <v>0</v>
      </c>
      <c r="I54" s="125"/>
      <c r="J54" s="126">
        <f>'Gemensamma Tjänster'!AY33</f>
        <v>0</v>
      </c>
    </row>
    <row r="55" spans="3:10" ht="15" hidden="1" customHeight="1" outlineLevel="1" thickBot="1" x14ac:dyDescent="0.3">
      <c r="C55" s="127">
        <f>'Gemensamma Tjänster'!AZ2</f>
        <v>0</v>
      </c>
      <c r="D55" s="128">
        <f>'Gemensamma Tjänster'!AZ13</f>
        <v>0</v>
      </c>
      <c r="E55" s="129"/>
      <c r="F55" s="104">
        <f>'Gemensamma Tjänster'!AZ31</f>
        <v>0</v>
      </c>
      <c r="G55" s="129"/>
      <c r="H55" s="104">
        <f>'Gemensamma Tjänster'!AZ32</f>
        <v>0</v>
      </c>
      <c r="I55" s="129"/>
      <c r="J55" s="130">
        <f>'Gemensamma Tjänster'!AZ33</f>
        <v>0</v>
      </c>
    </row>
    <row r="56" spans="3:10" hidden="1" outlineLevel="1" x14ac:dyDescent="0.25">
      <c r="C56" s="125"/>
      <c r="D56" s="124"/>
      <c r="E56" s="125"/>
      <c r="F56" s="125"/>
      <c r="G56" s="125"/>
      <c r="H56" s="125"/>
      <c r="I56" s="125"/>
      <c r="J56" s="125"/>
    </row>
    <row r="57" spans="3:10" ht="15.75" collapsed="1" thickBot="1" x14ac:dyDescent="0.3">
      <c r="C57" s="131"/>
      <c r="D57" s="132"/>
      <c r="E57" s="131"/>
      <c r="F57" s="131"/>
      <c r="G57" s="131"/>
      <c r="H57" s="131"/>
      <c r="I57" s="131"/>
      <c r="J57" s="131"/>
    </row>
    <row r="58" spans="3:10" ht="21" x14ac:dyDescent="0.25">
      <c r="C58" s="118" t="s">
        <v>35</v>
      </c>
      <c r="D58" s="119">
        <f>SUM(D59:D89)</f>
        <v>5437250.3458183296</v>
      </c>
      <c r="E58" s="120"/>
      <c r="F58" s="120" t="s">
        <v>43</v>
      </c>
      <c r="G58" s="120"/>
      <c r="H58" s="120"/>
      <c r="I58" s="120"/>
      <c r="J58" s="133"/>
    </row>
    <row r="59" spans="3:10" hidden="1" outlineLevel="1" x14ac:dyDescent="0.25">
      <c r="C59" s="117" t="str">
        <f>'Valbara Tjänster'!F1</f>
        <v>Händelseanalys (Nitha)</v>
      </c>
      <c r="D59" s="124">
        <f>'Valbara Tjänster'!F9</f>
        <v>195088.77465000001</v>
      </c>
      <c r="E59" s="125"/>
      <c r="F59" s="125" t="str">
        <f>'Valbara Tjänster'!F27</f>
        <v>Kvartal förskott</v>
      </c>
      <c r="G59" s="125"/>
      <c r="H59" s="125" t="str">
        <f>'Valbara Tjänster'!F28</f>
        <v>Dec,Mar,Jun,Sep</v>
      </c>
      <c r="I59" s="125"/>
      <c r="J59" s="126" t="str">
        <f>'Valbara Tjänster'!F29</f>
        <v>N/A</v>
      </c>
    </row>
    <row r="60" spans="3:10" ht="30" hidden="1" outlineLevel="1" x14ac:dyDescent="0.25">
      <c r="C60" s="117" t="str">
        <f>'Valbara Tjänster'!J1</f>
        <v>IAM IdP
(egna anslutningar)</v>
      </c>
      <c r="D60" s="124">
        <f>'Valbara Tjänster'!J9</f>
        <v>55312.95</v>
      </c>
      <c r="E60" s="125"/>
      <c r="F60" s="125" t="str">
        <f>'Valbara Tjänster'!J27</f>
        <v>Kvartal förskott</v>
      </c>
      <c r="G60" s="125"/>
      <c r="H60" s="125" t="str">
        <f>'Valbara Tjänster'!J28</f>
        <v>Dec,Mar,Jun,Sep</v>
      </c>
      <c r="I60" s="125"/>
      <c r="J60" s="126" t="str">
        <f>'Valbara Tjänster'!J29</f>
        <v>N/A</v>
      </c>
    </row>
    <row r="61" spans="3:10" hidden="1" outlineLevel="1" x14ac:dyDescent="0.25">
      <c r="C61" s="117" t="str">
        <f>'Valbara Tjänster'!N1</f>
        <v>Säkerhets-tjänster Logg, spärr &amp; samtycke</v>
      </c>
      <c r="D61" s="124">
        <f>'Valbara Tjänster'!N9</f>
        <v>55312.95</v>
      </c>
      <c r="E61" s="125"/>
      <c r="F61" s="125" t="str">
        <f>'Valbara Tjänster'!N27</f>
        <v>Kvartal förskott</v>
      </c>
      <c r="G61" s="125"/>
      <c r="H61" s="125" t="str">
        <f>'Valbara Tjänster'!N28</f>
        <v>Dec,Mar,Jun,Sep</v>
      </c>
      <c r="I61" s="125"/>
      <c r="J61" s="126" t="str">
        <f>'Valbara Tjänster'!N29</f>
        <v>N/A</v>
      </c>
    </row>
    <row r="62" spans="3:10" hidden="1" outlineLevel="1" x14ac:dyDescent="0.25">
      <c r="C62" s="117" t="str">
        <f>'Valbara Tjänster'!R1</f>
        <v>IAM Autentisering (egna anslutningar)</v>
      </c>
      <c r="D62" s="124">
        <f>'Valbara Tjänster'!R9</f>
        <v>0</v>
      </c>
      <c r="E62" s="125"/>
      <c r="F62" s="125" t="str">
        <f>'Valbara Tjänster'!R27</f>
        <v>Kvartal förskott</v>
      </c>
      <c r="G62" s="125"/>
      <c r="H62" s="125" t="str">
        <f>'Valbara Tjänster'!R28</f>
        <v>Dec,Mar,Jun,Sep</v>
      </c>
      <c r="I62" s="125"/>
      <c r="J62" s="126" t="str">
        <f>'Valbara Tjänster'!R29</f>
        <v>N/A</v>
      </c>
    </row>
    <row r="63" spans="3:10" hidden="1" outlineLevel="1" x14ac:dyDescent="0.25">
      <c r="C63" s="117" t="str">
        <f>'Valbara Tjänster'!V1</f>
        <v>Personuppgifts- tjänst</v>
      </c>
      <c r="D63" s="124">
        <f>'Valbara Tjänster'!V9</f>
        <v>55312.95</v>
      </c>
      <c r="E63" s="125"/>
      <c r="F63" s="125" t="str">
        <f>'Valbara Tjänster'!V27</f>
        <v>Kvartal förskott</v>
      </c>
      <c r="G63" s="125"/>
      <c r="H63" s="125" t="str">
        <f>'Valbara Tjänster'!V28</f>
        <v>Dec,Mar,Jun,Sep</v>
      </c>
      <c r="I63" s="125"/>
      <c r="J63" s="126" t="str">
        <f>'Valbara Tjänster'!V29</f>
        <v>N/A</v>
      </c>
    </row>
    <row r="64" spans="3:10" ht="45" hidden="1" outlineLevel="1" x14ac:dyDescent="0.25">
      <c r="C64" s="117" t="str">
        <f>'Valbara Tjänster'!Z1</f>
        <v xml:space="preserve">Formulär- hantering </v>
      </c>
      <c r="D64" s="124">
        <f>'Valbara Tjänster'!Z9</f>
        <v>216390.67670220003</v>
      </c>
      <c r="E64" s="125"/>
      <c r="F64" s="125" t="str">
        <f>'Valbara Tjänster'!Z27</f>
        <v>Prognos! Faktureras separat av tjänstens förvaltning. Kvartalsvis</v>
      </c>
      <c r="G64" s="125"/>
      <c r="H64" s="125" t="str">
        <f>'Valbara Tjänster'!Z28</f>
        <v>Dec,Mar,Jun,Sep</v>
      </c>
      <c r="I64" s="125"/>
      <c r="J64" s="126">
        <f>'Valbara Tjänster'!Z29</f>
        <v>2023</v>
      </c>
    </row>
    <row r="65" spans="3:10" hidden="1" outlineLevel="1" x14ac:dyDescent="0.25">
      <c r="C65" s="117" t="str">
        <f>'Valbara Tjänster'!AD1</f>
        <v xml:space="preserve">Ombudstjänsten </v>
      </c>
      <c r="D65" s="124">
        <f>'Valbara Tjänster'!AD9</f>
        <v>135760.10448000001</v>
      </c>
      <c r="E65" s="125"/>
      <c r="F65" s="125" t="str">
        <f>'Valbara Tjänster'!AD27</f>
        <v>Kvartal förskott</v>
      </c>
      <c r="G65" s="125"/>
      <c r="H65" s="125" t="str">
        <f>'Valbara Tjänster'!AD28</f>
        <v>Dec,Mar,Jun,Sep</v>
      </c>
      <c r="I65" s="125"/>
      <c r="J65" s="126" t="str">
        <f>'Valbara Tjänster'!AD29</f>
        <v>N/A</v>
      </c>
    </row>
    <row r="66" spans="3:10" ht="120" hidden="1" outlineLevel="1" x14ac:dyDescent="0.25">
      <c r="C66" s="117" t="str">
        <f>'Valbara Tjänster'!AH1</f>
        <v>Hjälpmedels-tjänsten abonnemang</v>
      </c>
      <c r="D66" s="124">
        <f>'Valbara Tjänster'!AH9</f>
        <v>50000</v>
      </c>
      <c r="E66" s="125"/>
      <c r="F66" s="125" t="str">
        <f>'Valbara Tjänster'!AH27</f>
        <v>Prognos! Faktureras kvartalsvis i förskott av förvaltning med volymsjusteringar i efterskott. Abonnemangspriset baseras på av kunden redovisad inköpsvolym. Tillkommer rörlig avgift enl. prislista på Inera.se</v>
      </c>
      <c r="G66" s="125"/>
      <c r="H66" s="125" t="str">
        <f>'Valbara Tjänster'!AH28</f>
        <v>Dec, Mar, Jun, Sep</v>
      </c>
      <c r="I66" s="125"/>
      <c r="J66" s="126" t="str">
        <f>'Valbara Tjänster'!AH29</f>
        <v>N/A</v>
      </c>
    </row>
    <row r="67" spans="3:10" ht="45" hidden="1" outlineLevel="1" x14ac:dyDescent="0.25">
      <c r="C67" s="117" t="str">
        <f>'Valbara Tjänster'!AL1</f>
        <v>E-klient</v>
      </c>
      <c r="D67" s="124">
        <f>'Valbara Tjänster'!AL9</f>
        <v>1221616</v>
      </c>
      <c r="E67" s="125"/>
      <c r="F67" s="125" t="str">
        <f>'Valbara Tjänster'!AL27</f>
        <v>Halvårsvis i efterskott av förvaltning. Volymbaserade priser</v>
      </c>
      <c r="G67" s="125"/>
      <c r="H67" s="125" t="str">
        <f>'Valbara Tjänster'!AL28</f>
        <v>Jun, Dec</v>
      </c>
      <c r="I67" s="125"/>
      <c r="J67" s="126" t="str">
        <f>'Valbara Tjänster'!AL29</f>
        <v>N/A</v>
      </c>
    </row>
    <row r="68" spans="3:10" ht="60" hidden="1" outlineLevel="1" x14ac:dyDescent="0.25">
      <c r="C68" s="117" t="str">
        <f>'Valbara Tjänster'!AP1</f>
        <v>Eira Licenser (innehåll)</v>
      </c>
      <c r="D68" s="124">
        <f>'Valbara Tjänster'!AP9</f>
        <v>1825690.8298321001</v>
      </c>
      <c r="E68" s="125"/>
      <c r="F68" s="125" t="str">
        <f>'Valbara Tjänster'!AP27</f>
        <v>Licenskostnaden fördelas solidariskt mellan landsting och regioner baserat på antal invånare.</v>
      </c>
      <c r="G68" s="125"/>
      <c r="H68" s="125" t="str">
        <f>'Valbara Tjänster'!AP28</f>
        <v>Årsvis engång i Dec</v>
      </c>
      <c r="I68" s="125"/>
      <c r="J68" s="126" t="str">
        <f>'Valbara Tjänster'!AP29</f>
        <v>N/A</v>
      </c>
    </row>
    <row r="69" spans="3:10" ht="30" hidden="1" outlineLevel="1" x14ac:dyDescent="0.25">
      <c r="C69" s="117" t="str">
        <f>'Valbara Tjänster'!AT1</f>
        <v>Informations- utlämning till kvalitetsregister</v>
      </c>
      <c r="D69" s="124">
        <f>'Valbara Tjänster'!AT9</f>
        <v>0</v>
      </c>
      <c r="E69" s="125"/>
      <c r="F69" s="125" t="str">
        <f>'Valbara Tjänster'!AT27</f>
        <v>Faktureras separat av tjänstens förvaltning</v>
      </c>
      <c r="G69" s="125"/>
      <c r="H69" s="125" t="str">
        <f>'Valbara Tjänster'!AT28</f>
        <v xml:space="preserve"> </v>
      </c>
      <c r="I69" s="125"/>
      <c r="J69" s="134" t="str">
        <f>'Valbara Tjänster'!AT29</f>
        <v>Ingen ab.fakturering</v>
      </c>
    </row>
    <row r="70" spans="3:10" hidden="1" outlineLevel="1" x14ac:dyDescent="0.25">
      <c r="C70" s="117" t="str">
        <f>'Valbara Tjänster'!AX1</f>
        <v>Säker Digital Kommunikation SDK Ny!</v>
      </c>
      <c r="D70" s="124">
        <f>'Valbara Tjänster'!AX9</f>
        <v>0</v>
      </c>
      <c r="E70" s="125"/>
      <c r="F70" s="125" t="str">
        <f>'Valbara Tjänster'!AX27</f>
        <v>Ingen abonnemangsfakt 2023</v>
      </c>
      <c r="G70" s="125"/>
      <c r="H70" s="125">
        <f>'Valbara Tjänster'!AX28</f>
        <v>0</v>
      </c>
      <c r="I70" s="125"/>
      <c r="J70" s="126">
        <f>'Valbara Tjänster'!AX29</f>
        <v>0</v>
      </c>
    </row>
    <row r="71" spans="3:10" hidden="1" outlineLevel="1" x14ac:dyDescent="0.25">
      <c r="C71" s="117" t="str">
        <f>'Valbara Tjänster'!BB1</f>
        <v>Bild i 1177 på telefon</v>
      </c>
      <c r="D71" s="124">
        <f>'Valbara Tjänster'!BB9</f>
        <v>274807.27320200001</v>
      </c>
      <c r="E71" s="125"/>
      <c r="F71" s="125" t="str">
        <f>'Valbara Tjänster'!BB27</f>
        <v>Kvartal förskott</v>
      </c>
      <c r="G71" s="125"/>
      <c r="H71" s="125" t="str">
        <f>'Valbara Tjänster'!BB28</f>
        <v>Dec,Mar,Jun,Sep</v>
      </c>
      <c r="I71" s="125"/>
      <c r="J71" s="126" t="str">
        <f>'Valbara Tjänster'!BB29</f>
        <v>N/A</v>
      </c>
    </row>
    <row r="72" spans="3:10" hidden="1" outlineLevel="1" x14ac:dyDescent="0.25">
      <c r="C72" s="117" t="str">
        <f>'Valbara Tjänster'!BF1</f>
        <v>Video i 1177 på telefon</v>
      </c>
      <c r="D72" s="124">
        <f>'Valbara Tjänster'!BF9</f>
        <v>433816.2218236</v>
      </c>
      <c r="E72" s="125"/>
      <c r="F72" s="125" t="str">
        <f>'Valbara Tjänster'!BF27</f>
        <v>Kvartal förskott</v>
      </c>
      <c r="G72" s="125"/>
      <c r="H72" s="125" t="str">
        <f>'Valbara Tjänster'!BF28</f>
        <v>Dec,Mar,Jun,Sep</v>
      </c>
      <c r="I72" s="125"/>
      <c r="J72" s="126" t="str">
        <f>'Valbara Tjänster'!BF29</f>
        <v>N/A</v>
      </c>
    </row>
    <row r="73" spans="3:10" hidden="1" outlineLevel="1" x14ac:dyDescent="0.25">
      <c r="C73" s="117" t="str">
        <f>'Valbara Tjänster'!BJ1</f>
        <v>Utbudstjänsten</v>
      </c>
      <c r="D73" s="124">
        <f>'Valbara Tjänster'!BJ9</f>
        <v>264412.53176029999</v>
      </c>
      <c r="E73" s="125"/>
      <c r="F73" s="125" t="str">
        <f>'Valbara Tjänster'!BJ27</f>
        <v>Kvartal förskott</v>
      </c>
      <c r="G73" s="125"/>
      <c r="H73" s="125" t="str">
        <f>'Valbara Tjänster'!BJ28</f>
        <v>Dec,Mar,Jun,Sep</v>
      </c>
      <c r="I73" s="125"/>
      <c r="J73" s="126" t="str">
        <f>'Valbara Tjänster'!BJ29</f>
        <v>N/A</v>
      </c>
    </row>
    <row r="74" spans="3:10" hidden="1" outlineLevel="1" x14ac:dyDescent="0.25">
      <c r="C74" s="117" t="str">
        <f>'Valbara Tjänster'!BN1</f>
        <v>Statistiktjänst Organisations-statistik</v>
      </c>
      <c r="D74" s="124">
        <f>'Valbara Tjänster'!BN9</f>
        <v>48221.829809999996</v>
      </c>
      <c r="E74" s="125"/>
      <c r="F74" s="125" t="str">
        <f>'Valbara Tjänster'!BN27</f>
        <v>Kvartal förskott</v>
      </c>
      <c r="G74" s="125"/>
      <c r="H74" s="125" t="str">
        <f>'Valbara Tjänster'!BN28</f>
        <v>Dec,Mar,Jun,Sep</v>
      </c>
      <c r="I74" s="125"/>
      <c r="J74" s="126" t="str">
        <f>'Valbara Tjänster'!BN29</f>
        <v>N/A</v>
      </c>
    </row>
    <row r="75" spans="3:10" s="101" customFormat="1" ht="45" hidden="1" outlineLevel="1" x14ac:dyDescent="0.25">
      <c r="C75" s="117" t="str">
        <f>'Valbara Tjänster'!BR1</f>
        <v xml:space="preserve">1177 Inkorg </v>
      </c>
      <c r="D75" s="124">
        <f>'Valbara Tjänster'!BR9</f>
        <v>0</v>
      </c>
      <c r="E75" s="125"/>
      <c r="F75" s="103" t="str">
        <f>'Valbara Tjänster'!BR27</f>
        <v>Volymsbaserad. Faktureras av förvaltning kvartalsvis efterskott</v>
      </c>
      <c r="G75" s="125"/>
      <c r="H75" s="103">
        <f>'Valbara Tjänster'!BR28</f>
        <v>0</v>
      </c>
      <c r="I75" s="125"/>
      <c r="J75" s="256">
        <f>'Valbara Tjänster'!BR29</f>
        <v>0</v>
      </c>
    </row>
    <row r="76" spans="3:10" s="101" customFormat="1" hidden="1" outlineLevel="1" x14ac:dyDescent="0.25">
      <c r="C76" s="117" t="str">
        <f>'Valbara Tjänster'!BV1</f>
        <v>Svevac (prel. Avser halvår)</v>
      </c>
      <c r="D76" s="124">
        <f>'Valbara Tjänster'!BV9</f>
        <v>0</v>
      </c>
      <c r="E76" s="125"/>
      <c r="F76" s="103" t="str">
        <f>'Valbara Tjänster'!BV27</f>
        <v>Prel. Engång förskott 2023</v>
      </c>
      <c r="G76" s="125"/>
      <c r="H76" s="103" t="str">
        <f>'Valbara Tjänster'!BV28</f>
        <v>Dec,Mars</v>
      </c>
      <c r="I76" s="125"/>
      <c r="J76" s="256" t="str">
        <f>'Valbara Tjänster'!BV29</f>
        <v>Avslutas halvår 2023</v>
      </c>
    </row>
    <row r="77" spans="3:10" s="101" customFormat="1" ht="30" hidden="1" outlineLevel="1" x14ac:dyDescent="0.25">
      <c r="C77" s="117" t="str">
        <f>'Valbara Tjänster'!BZ1</f>
        <v>Digitalt möte</v>
      </c>
      <c r="D77" s="124">
        <f>'Valbara Tjänster'!BZ9</f>
        <v>0</v>
      </c>
      <c r="E77" s="125"/>
      <c r="F77" s="103" t="str">
        <f>'Valbara Tjänster'!BZ27</f>
        <v>Volym. Faktureras av förvaltning</v>
      </c>
      <c r="G77" s="125"/>
      <c r="H77" s="103">
        <f>'Valbara Tjänster'!BZ28</f>
        <v>0</v>
      </c>
      <c r="I77" s="125"/>
      <c r="J77" s="256">
        <f>'Valbara Tjänster'!BZ29</f>
        <v>0</v>
      </c>
    </row>
    <row r="78" spans="3:10" s="101" customFormat="1" hidden="1" outlineLevel="1" x14ac:dyDescent="0.25">
      <c r="C78" s="117" t="str">
        <f>'Valbara Tjänster'!CD1</f>
        <v>Video och distans Infrastruktur</v>
      </c>
      <c r="D78" s="124">
        <f>'Valbara Tjänster'!CD9</f>
        <v>126128.35355813001</v>
      </c>
      <c r="E78" s="125"/>
      <c r="F78" s="103" t="str">
        <f>'Valbara Tjänster'!CD27</f>
        <v>Kvartal förskott</v>
      </c>
      <c r="G78" s="125"/>
      <c r="H78" s="103" t="str">
        <f>'Valbara Tjänster'!CD28</f>
        <v>Dec,Mar,Jun,Sep</v>
      </c>
      <c r="I78" s="125"/>
      <c r="J78" s="256" t="str">
        <f>'Valbara Tjänster'!CD29</f>
        <v>N/A</v>
      </c>
    </row>
    <row r="79" spans="3:10" s="101" customFormat="1" hidden="1" outlineLevel="1" x14ac:dyDescent="0.25">
      <c r="C79" s="117" t="str">
        <f>'Valbara Tjänster'!CH1</f>
        <v>Video &amp; distans Flerpartsmöte</v>
      </c>
      <c r="D79" s="124">
        <f>'Valbara Tjänster'!CH9</f>
        <v>0</v>
      </c>
      <c r="E79" s="125"/>
      <c r="F79" s="103" t="str">
        <f>'Valbara Tjänster'!CH27</f>
        <v>Kvartal förskott</v>
      </c>
      <c r="G79" s="125"/>
      <c r="H79" s="103" t="str">
        <f>'Valbara Tjänster'!CH28</f>
        <v>Dec,Mar,Jun,Sep</v>
      </c>
      <c r="I79" s="125"/>
      <c r="J79" s="256" t="str">
        <f>'Valbara Tjänster'!CH29</f>
        <v>N/A</v>
      </c>
    </row>
    <row r="80" spans="3:10" s="101" customFormat="1" hidden="1" outlineLevel="1" x14ac:dyDescent="0.25">
      <c r="C80" s="117" t="str">
        <f>'Valbara Tjänster'!CL1</f>
        <v xml:space="preserve">Egen provhantering </v>
      </c>
      <c r="D80" s="124">
        <f>'Valbara Tjänster'!CL9</f>
        <v>479378.9</v>
      </c>
      <c r="E80" s="125"/>
      <c r="F80" s="103" t="str">
        <f>'Valbara Tjänster'!CL27</f>
        <v>Kvartal förskott</v>
      </c>
      <c r="G80" s="125"/>
      <c r="H80" s="103" t="str">
        <f>'Valbara Tjänster'!CL28</f>
        <v>Dec,Mar,Jun,Sep</v>
      </c>
      <c r="I80" s="125"/>
      <c r="J80" s="256" t="str">
        <f>'Valbara Tjänster'!CL29</f>
        <v>N/A</v>
      </c>
    </row>
    <row r="81" spans="3:10" s="101" customFormat="1" hidden="1" outlineLevel="1" x14ac:dyDescent="0.25">
      <c r="C81" s="117" t="str">
        <f>'Valbara Tjänster'!CP1</f>
        <v>Symtombedöm-ning och hänvisning Förvaltning</v>
      </c>
      <c r="D81" s="124">
        <f>'Valbara Tjänster'!CP9</f>
        <v>0</v>
      </c>
      <c r="E81" s="125"/>
      <c r="F81" s="103" t="str">
        <f>'Valbara Tjänster'!CP27</f>
        <v>Pris ej fastställt</v>
      </c>
      <c r="G81" s="125"/>
      <c r="H81" s="103">
        <f>'Valbara Tjänster'!CP28</f>
        <v>0</v>
      </c>
      <c r="I81" s="125"/>
      <c r="J81" s="256">
        <f>'Valbara Tjänster'!CP29</f>
        <v>0</v>
      </c>
    </row>
    <row r="82" spans="3:10" s="101" customFormat="1" hidden="1" outlineLevel="1" x14ac:dyDescent="0.25">
      <c r="C82" s="117" t="str">
        <f>'Valbara Tjänster'!CT1</f>
        <v>Beställning läkemedelsnära produkter</v>
      </c>
      <c r="D82" s="124">
        <f>'Valbara Tjänster'!CT9</f>
        <v>0</v>
      </c>
      <c r="E82" s="125"/>
      <c r="F82" s="103" t="str">
        <f>'Valbara Tjänster'!CT27</f>
        <v>Pris ej fastställt</v>
      </c>
      <c r="G82" s="125"/>
      <c r="H82" s="103">
        <f>'Valbara Tjänster'!CT28</f>
        <v>0</v>
      </c>
      <c r="I82" s="125"/>
      <c r="J82" s="256">
        <f>'Valbara Tjänster'!CT29</f>
        <v>0</v>
      </c>
    </row>
    <row r="83" spans="3:10" s="101" customFormat="1" hidden="1" outlineLevel="1" x14ac:dyDescent="0.25">
      <c r="C83" s="117" t="str">
        <f>'Valbara Tjänster'!CX1</f>
        <v>Net-Id</v>
      </c>
      <c r="D83" s="124">
        <f>'Valbara Tjänster'!CX9</f>
        <v>0</v>
      </c>
      <c r="E83" s="125"/>
      <c r="F83" s="103" t="str">
        <f>'Valbara Tjänster'!CX27</f>
        <v>Väntar på avsiktsförklaring</v>
      </c>
      <c r="G83" s="125"/>
      <c r="H83" s="103">
        <f>'Valbara Tjänster'!CX28</f>
        <v>0</v>
      </c>
      <c r="I83" s="125"/>
      <c r="J83" s="256">
        <f>'Valbara Tjänster'!CX29</f>
        <v>0</v>
      </c>
    </row>
    <row r="84" spans="3:10" s="101" customFormat="1" hidden="1" outlineLevel="1" x14ac:dyDescent="0.25">
      <c r="C84" s="117">
        <f>'Valbara Tjänster'!DB1</f>
        <v>0</v>
      </c>
      <c r="D84" s="124">
        <f>'Valbara Tjänster'!DB9</f>
        <v>0</v>
      </c>
      <c r="E84" s="125"/>
      <c r="F84" s="103">
        <f>'Valbara Tjänster'!DB27</f>
        <v>0</v>
      </c>
      <c r="G84" s="125"/>
      <c r="H84" s="103">
        <f>'Valbara Tjänster'!DB28</f>
        <v>0</v>
      </c>
      <c r="I84" s="125"/>
      <c r="J84" s="256">
        <f>'Valbara Tjänster'!DB29</f>
        <v>0</v>
      </c>
    </row>
    <row r="85" spans="3:10" s="101" customFormat="1" hidden="1" outlineLevel="1" x14ac:dyDescent="0.25">
      <c r="C85" s="117">
        <f>'Valbara Tjänster'!DF1</f>
        <v>0</v>
      </c>
      <c r="D85" s="124">
        <f>'Valbara Tjänster'!DF9</f>
        <v>0</v>
      </c>
      <c r="E85" s="125"/>
      <c r="F85" s="103">
        <f>'Valbara Tjänster'!DF27</f>
        <v>0</v>
      </c>
      <c r="G85" s="125"/>
      <c r="H85" s="103">
        <f>'Valbara Tjänster'!DF28</f>
        <v>0</v>
      </c>
      <c r="I85" s="125"/>
      <c r="J85" s="256">
        <f>'Valbara Tjänster'!DF29</f>
        <v>0</v>
      </c>
    </row>
    <row r="86" spans="3:10" s="101" customFormat="1" hidden="1" outlineLevel="1" x14ac:dyDescent="0.25">
      <c r="C86" s="117">
        <f>'Valbara Tjänster'!DJ1</f>
        <v>0</v>
      </c>
      <c r="D86" s="124">
        <f>'Valbara Tjänster'!DJ9</f>
        <v>0</v>
      </c>
      <c r="E86" s="125"/>
      <c r="F86" s="103">
        <f>'Valbara Tjänster'!DN27</f>
        <v>0</v>
      </c>
      <c r="G86" s="125"/>
      <c r="H86" s="103">
        <f>'Valbara Tjänster'!DJ28</f>
        <v>0</v>
      </c>
      <c r="I86" s="125"/>
      <c r="J86" s="256">
        <f>'Valbara Tjänster'!DJ29</f>
        <v>0</v>
      </c>
    </row>
    <row r="87" spans="3:10" s="101" customFormat="1" hidden="1" outlineLevel="1" x14ac:dyDescent="0.25">
      <c r="C87" s="117">
        <f>'Valbara Tjänster'!DN1</f>
        <v>0</v>
      </c>
      <c r="D87" s="124">
        <f>'Valbara Tjänster'!DN9</f>
        <v>0</v>
      </c>
      <c r="E87" s="125"/>
      <c r="F87" s="103">
        <f>'Valbara Tjänster'!DN27</f>
        <v>0</v>
      </c>
      <c r="G87" s="125"/>
      <c r="H87" s="103">
        <f>'Valbara Tjänster'!DN28</f>
        <v>0</v>
      </c>
      <c r="I87" s="125"/>
      <c r="J87" s="256">
        <f>'Valbara Tjänster'!DN29</f>
        <v>0</v>
      </c>
    </row>
    <row r="88" spans="3:10" s="101" customFormat="1" hidden="1" outlineLevel="1" x14ac:dyDescent="0.25">
      <c r="C88" s="117">
        <f>'Valbara Tjänster'!DR1</f>
        <v>0</v>
      </c>
      <c r="D88" s="124">
        <f>'Valbara Tjänster'!DR9</f>
        <v>0</v>
      </c>
      <c r="E88" s="125"/>
      <c r="F88" s="103">
        <f>'Valbara Tjänster'!DR27</f>
        <v>0</v>
      </c>
      <c r="G88" s="125"/>
      <c r="H88" s="103">
        <f>'Valbara Tjänster'!DR28</f>
        <v>0</v>
      </c>
      <c r="I88" s="125"/>
      <c r="J88" s="256">
        <f>'Valbara Tjänster'!DR29</f>
        <v>0</v>
      </c>
    </row>
    <row r="89" spans="3:10" s="101" customFormat="1" ht="15.75" hidden="1" outlineLevel="1" thickBot="1" x14ac:dyDescent="0.3">
      <c r="C89" s="127">
        <f>'Valbara Tjänster'!DV1</f>
        <v>0</v>
      </c>
      <c r="D89" s="128">
        <f>'Valbara Tjänster'!DV9</f>
        <v>0</v>
      </c>
      <c r="E89" s="129"/>
      <c r="F89" s="104">
        <f>'Valbara Tjänster'!DV27</f>
        <v>0</v>
      </c>
      <c r="G89" s="129"/>
      <c r="H89" s="104">
        <f>'Valbara Tjänster'!DV28</f>
        <v>0</v>
      </c>
      <c r="I89" s="129"/>
      <c r="J89" s="257">
        <f>'Valbara Tjänster'!DV29</f>
        <v>0</v>
      </c>
    </row>
    <row r="90" spans="3:10" hidden="1" outlineLevel="1" x14ac:dyDescent="0.25">
      <c r="C90" s="125"/>
      <c r="D90" s="124"/>
      <c r="E90" s="125"/>
      <c r="F90" s="125"/>
      <c r="G90" s="125"/>
      <c r="H90" s="125"/>
      <c r="I90" s="125"/>
      <c r="J90" s="125"/>
    </row>
    <row r="91" spans="3:10" ht="15.75" collapsed="1" thickBot="1" x14ac:dyDescent="0.3">
      <c r="C91" s="131"/>
      <c r="D91" s="131"/>
      <c r="E91" s="131"/>
      <c r="F91" s="131"/>
      <c r="G91" s="131"/>
      <c r="H91" s="131"/>
      <c r="I91" s="131"/>
      <c r="J91" s="131"/>
    </row>
    <row r="92" spans="3:10" ht="21" x14ac:dyDescent="0.25">
      <c r="C92" s="118" t="s">
        <v>62</v>
      </c>
      <c r="D92" s="119">
        <f>SUM(D93:D113)</f>
        <v>2118778.297256784</v>
      </c>
      <c r="E92" s="120"/>
      <c r="F92" s="102" t="s">
        <v>43</v>
      </c>
      <c r="G92" s="121"/>
      <c r="H92" s="135"/>
      <c r="I92" s="120"/>
      <c r="J92" s="133"/>
    </row>
    <row r="93" spans="3:10" ht="15" hidden="1" customHeight="1" outlineLevel="1" x14ac:dyDescent="0.25">
      <c r="C93" s="117" t="str">
        <f>'Gemensamma i utveckling'!C1</f>
        <v>Utvecklingsram 2022</v>
      </c>
      <c r="D93" s="124">
        <f>'Gemensamma i utveckling'!C12</f>
        <v>1589083.7229425879</v>
      </c>
      <c r="E93" s="125"/>
      <c r="F93" s="103" t="str">
        <f>'Gemensamma i utveckling'!C30</f>
        <v xml:space="preserve">Faktureras i januari för helår 2022 </v>
      </c>
      <c r="G93" s="125"/>
      <c r="H93" s="125" t="str">
        <f>'Gemensamma i utveckling'!C31</f>
        <v>Engång</v>
      </c>
      <c r="I93" s="125"/>
      <c r="J93" s="126" t="str">
        <f>'Gemensamma i utveckling'!C32</f>
        <v>Januari</v>
      </c>
    </row>
    <row r="94" spans="3:10" ht="15" hidden="1" customHeight="1" outlineLevel="1" x14ac:dyDescent="0.25">
      <c r="C94" s="117" t="str">
        <f>'Gemensamma i utveckling'!D1</f>
        <v>Utveckling/förvaltning tidbokings-tjänst 1177</v>
      </c>
      <c r="D94" s="124">
        <f>'Gemensamma i utveckling'!D12</f>
        <v>529694.57431419601</v>
      </c>
      <c r="E94" s="125"/>
      <c r="F94" s="103" t="str">
        <f>'Gemensamma i utveckling'!D30</f>
        <v>Kvartal förskott</v>
      </c>
      <c r="G94" s="125"/>
      <c r="H94" s="125" t="str">
        <f>'Gemensamma i utveckling'!D31</f>
        <v>Dec,Mar,Jun,Sep</v>
      </c>
      <c r="I94" s="125"/>
      <c r="J94" s="126" t="str">
        <f>'Gemensamma i utveckling'!D32</f>
        <v>Pausad fakt. Avs. förkl. Retro senare 2023</v>
      </c>
    </row>
    <row r="95" spans="3:10" ht="15" hidden="1" customHeight="1" outlineLevel="1" x14ac:dyDescent="0.25">
      <c r="C95" s="117" t="str">
        <f>'Gemensamma i utveckling'!E1</f>
        <v>Fortsatt utveckling SITHS</v>
      </c>
      <c r="D95" s="124">
        <f>'Gemensamma i utveckling'!E12</f>
        <v>0</v>
      </c>
      <c r="E95" s="125"/>
      <c r="F95" s="116" t="str">
        <f>'Gemensamma i utveckling'!E30</f>
        <v>Ingen fakt 2023</v>
      </c>
      <c r="G95" s="125"/>
      <c r="H95" s="136" t="str">
        <f>'Gemensamma i utveckling'!E31</f>
        <v xml:space="preserve"> -</v>
      </c>
      <c r="I95" s="125"/>
      <c r="J95" s="134" t="str">
        <f>'Gemensamma i utveckling'!E32</f>
        <v xml:space="preserve"> -</v>
      </c>
    </row>
    <row r="96" spans="3:10" ht="15" hidden="1" customHeight="1" outlineLevel="1" x14ac:dyDescent="0.25">
      <c r="C96" s="117" t="str">
        <f>'Gemensamma i utveckling'!F1</f>
        <v>Pascal NLL-anpassning</v>
      </c>
      <c r="D96" s="124">
        <f>'Gemensamma i utveckling'!F12</f>
        <v>0</v>
      </c>
      <c r="E96" s="125"/>
      <c r="F96" s="103" t="str">
        <f>'Gemensamma i utveckling'!F30</f>
        <v>Ingen fakt 2023</v>
      </c>
      <c r="G96" s="125"/>
      <c r="H96" s="125" t="str">
        <f>'Gemensamma i utveckling'!F31</f>
        <v xml:space="preserve"> -</v>
      </c>
      <c r="I96" s="125"/>
      <c r="J96" s="126" t="str">
        <f>'Gemensamma i utveckling'!F32</f>
        <v xml:space="preserve"> -</v>
      </c>
    </row>
    <row r="97" spans="3:10" ht="15" hidden="1" customHeight="1" outlineLevel="1" x14ac:dyDescent="0.25">
      <c r="C97" s="117" t="str">
        <f>'Gemensamma i utveckling'!G1</f>
        <v>Utbyte av Säkerhetstj.</v>
      </c>
      <c r="D97" s="124">
        <f>'Gemensamma i utveckling'!G12</f>
        <v>0</v>
      </c>
      <c r="E97" s="125"/>
      <c r="F97" s="103" t="str">
        <f>'Gemensamma i utveckling'!G30</f>
        <v>Ingen fakt 2023</v>
      </c>
      <c r="G97" s="125"/>
      <c r="H97" s="125" t="str">
        <f>'Gemensamma i utveckling'!G31</f>
        <v xml:space="preserve"> -</v>
      </c>
      <c r="I97" s="125"/>
      <c r="J97" s="126" t="str">
        <f>'Gemensamma i utveckling'!G32</f>
        <v xml:space="preserve"> -</v>
      </c>
    </row>
    <row r="98" spans="3:10" ht="15" hidden="1" customHeight="1" outlineLevel="1" x14ac:dyDescent="0.25">
      <c r="C98" s="117" t="str">
        <f>'Gemensamma i utveckling'!H1</f>
        <v>Ny katalogtjänst HSA</v>
      </c>
      <c r="D98" s="124">
        <f>'Gemensamma i utveckling'!H12</f>
        <v>0</v>
      </c>
      <c r="E98" s="125"/>
      <c r="F98" s="103" t="str">
        <f>'Gemensamma i utveckling'!H30</f>
        <v>Ingen fakt 2023</v>
      </c>
      <c r="G98" s="125"/>
      <c r="H98" s="125" t="str">
        <f>'Gemensamma i utveckling'!H31</f>
        <v xml:space="preserve"> -</v>
      </c>
      <c r="I98" s="125"/>
      <c r="J98" s="126" t="str">
        <f>'Gemensamma i utveckling'!H32</f>
        <v xml:space="preserve"> -</v>
      </c>
    </row>
    <row r="99" spans="3:10" s="101" customFormat="1" ht="15" hidden="1" customHeight="1" outlineLevel="1" x14ac:dyDescent="0.25">
      <c r="C99" s="117" t="str">
        <f>'Gemensamma i utveckling'!I1</f>
        <v>Journalen &amp; NPÖ plattformsutv.</v>
      </c>
      <c r="D99" s="124">
        <f>'Gemensamma i utveckling'!I12</f>
        <v>0</v>
      </c>
      <c r="E99" s="125"/>
      <c r="F99" s="103" t="str">
        <f>'Gemensamma i utveckling'!I30</f>
        <v>Ingen fakt 2023</v>
      </c>
      <c r="G99" s="125"/>
      <c r="H99" s="95" t="str">
        <f>'Gemensamma i utveckling'!I31</f>
        <v xml:space="preserve"> -</v>
      </c>
      <c r="I99" s="125"/>
      <c r="J99" s="259" t="str">
        <f>'Gemensamma i utveckling'!I32</f>
        <v xml:space="preserve"> -</v>
      </c>
    </row>
    <row r="100" spans="3:10" s="101" customFormat="1" ht="15" hidden="1" customHeight="1" outlineLevel="1" x14ac:dyDescent="0.25">
      <c r="C100" s="117" t="str">
        <f>'Gemensamma i utveckling'!J1</f>
        <v xml:space="preserve">Hitta och jämför hjälpmedel på 1177 </v>
      </c>
      <c r="D100" s="124">
        <f>'Gemensamma i utveckling'!J12</f>
        <v>0</v>
      </c>
      <c r="E100" s="125"/>
      <c r="F100" s="103" t="str">
        <f>'Gemensamma i utveckling'!J30</f>
        <v>Ingen avs.förkl. Sannolikt finansiering utv.ram</v>
      </c>
      <c r="G100" s="125"/>
      <c r="H100" s="258" t="str">
        <f>'Gemensamma i utveckling'!J31</f>
        <v xml:space="preserve"> -</v>
      </c>
      <c r="I100" s="125"/>
      <c r="J100" s="259" t="str">
        <f>'Gemensamma i utveckling'!J32</f>
        <v xml:space="preserve"> -</v>
      </c>
    </row>
    <row r="101" spans="3:10" s="101" customFormat="1" ht="15" hidden="1" customHeight="1" outlineLevel="1" x14ac:dyDescent="0.25">
      <c r="C101" s="117" t="str">
        <f>'Gemensamma i utveckling'!K1</f>
        <v>Självbetjäning Hjälpmedel Via 1177</v>
      </c>
      <c r="D101" s="124">
        <f>'Gemensamma i utveckling'!K12</f>
        <v>0</v>
      </c>
      <c r="E101" s="125"/>
      <c r="F101" s="103" t="str">
        <f>'Gemensamma i utveckling'!K30</f>
        <v>Väntar på avsiktsförklaring</v>
      </c>
      <c r="G101" s="125"/>
      <c r="H101" s="258">
        <f>'Gemensamma i utveckling'!K31</f>
        <v>0</v>
      </c>
      <c r="I101" s="125"/>
      <c r="J101" s="259" t="str">
        <f>'Gemensamma i utveckling'!K32</f>
        <v xml:space="preserve"> -</v>
      </c>
    </row>
    <row r="102" spans="3:10" s="101" customFormat="1" ht="15" hidden="1" customHeight="1" outlineLevel="1" x14ac:dyDescent="0.25">
      <c r="C102" s="117">
        <f>'Gemensamma i utveckling'!L1</f>
        <v>0</v>
      </c>
      <c r="D102" s="124">
        <f>'Gemensamma i utveckling'!L12</f>
        <v>0</v>
      </c>
      <c r="E102" s="125"/>
      <c r="F102" s="103">
        <f>'Gemensamma i utveckling'!L30</f>
        <v>0</v>
      </c>
      <c r="G102" s="125"/>
      <c r="H102" s="258">
        <f>'Gemensamma i utveckling'!L31</f>
        <v>0</v>
      </c>
      <c r="I102" s="125"/>
      <c r="J102" s="259">
        <f>'Gemensamma i utveckling'!L32</f>
        <v>0</v>
      </c>
    </row>
    <row r="103" spans="3:10" s="101" customFormat="1" ht="15" hidden="1" customHeight="1" outlineLevel="1" x14ac:dyDescent="0.25">
      <c r="C103" s="117">
        <f>'Gemensamma i utveckling'!M1</f>
        <v>0</v>
      </c>
      <c r="D103" s="124">
        <f>'Gemensamma i utveckling'!M12</f>
        <v>0</v>
      </c>
      <c r="E103" s="125"/>
      <c r="F103" s="103">
        <f>'Gemensamma i utveckling'!M30</f>
        <v>0</v>
      </c>
      <c r="G103" s="125"/>
      <c r="H103" s="258">
        <f>'Gemensamma i utveckling'!M31</f>
        <v>0</v>
      </c>
      <c r="I103" s="125"/>
      <c r="J103" s="259">
        <f>'Gemensamma i utveckling'!M32</f>
        <v>0</v>
      </c>
    </row>
    <row r="104" spans="3:10" s="101" customFormat="1" ht="15" hidden="1" customHeight="1" outlineLevel="1" x14ac:dyDescent="0.25">
      <c r="C104" s="117">
        <f>'Gemensamma i utveckling'!N1</f>
        <v>0</v>
      </c>
      <c r="D104" s="124">
        <f>'Gemensamma i utveckling'!N12</f>
        <v>0</v>
      </c>
      <c r="E104" s="125"/>
      <c r="F104" s="103">
        <f>'Gemensamma i utveckling'!N30</f>
        <v>0</v>
      </c>
      <c r="G104" s="125"/>
      <c r="H104" s="258">
        <f>'Gemensamma i utveckling'!N31</f>
        <v>0</v>
      </c>
      <c r="I104" s="125"/>
      <c r="J104" s="259">
        <f>'Gemensamma i utveckling'!N32</f>
        <v>0</v>
      </c>
    </row>
    <row r="105" spans="3:10" s="101" customFormat="1" ht="15" hidden="1" customHeight="1" outlineLevel="1" x14ac:dyDescent="0.25">
      <c r="C105" s="117">
        <f>'Gemensamma i utveckling'!O1</f>
        <v>0</v>
      </c>
      <c r="D105" s="124">
        <f>'Gemensamma i utveckling'!O12</f>
        <v>0</v>
      </c>
      <c r="E105" s="125"/>
      <c r="F105" s="103">
        <f>'Gemensamma i utveckling'!O30</f>
        <v>0</v>
      </c>
      <c r="G105" s="125"/>
      <c r="H105" s="258">
        <f>'Gemensamma i utveckling'!O31</f>
        <v>0</v>
      </c>
      <c r="I105" s="125"/>
      <c r="J105" s="259">
        <f>'Gemensamma i utveckling'!O32</f>
        <v>0</v>
      </c>
    </row>
    <row r="106" spans="3:10" s="101" customFormat="1" ht="15" hidden="1" customHeight="1" outlineLevel="1" x14ac:dyDescent="0.25">
      <c r="C106" s="117">
        <f>'Gemensamma i utveckling'!P1</f>
        <v>0</v>
      </c>
      <c r="D106" s="124">
        <f>'Gemensamma i utveckling'!P12</f>
        <v>0</v>
      </c>
      <c r="E106" s="125"/>
      <c r="F106" s="103">
        <f>'Gemensamma i utveckling'!P30</f>
        <v>0</v>
      </c>
      <c r="G106" s="125"/>
      <c r="H106" s="258">
        <f>'Gemensamma i utveckling'!P31</f>
        <v>0</v>
      </c>
      <c r="I106" s="125"/>
      <c r="J106" s="259">
        <f>'Gemensamma i utveckling'!P32</f>
        <v>0</v>
      </c>
    </row>
    <row r="107" spans="3:10" s="101" customFormat="1" ht="15" hidden="1" customHeight="1" outlineLevel="1" x14ac:dyDescent="0.25">
      <c r="C107" s="117">
        <f>'Gemensamma i utveckling'!Q1</f>
        <v>0</v>
      </c>
      <c r="D107" s="124">
        <f>'Gemensamma i utveckling'!Q12</f>
        <v>0</v>
      </c>
      <c r="E107" s="125"/>
      <c r="F107" s="103">
        <f>'Gemensamma i utveckling'!Q30</f>
        <v>0</v>
      </c>
      <c r="G107" s="125"/>
      <c r="H107" s="258">
        <f>'Gemensamma i utveckling'!Q31</f>
        <v>0</v>
      </c>
      <c r="I107" s="125"/>
      <c r="J107" s="259">
        <f>'Gemensamma i utveckling'!Q32</f>
        <v>0</v>
      </c>
    </row>
    <row r="108" spans="3:10" s="101" customFormat="1" ht="15" hidden="1" customHeight="1" outlineLevel="1" x14ac:dyDescent="0.25">
      <c r="C108" s="117">
        <f>'Gemensamma i utveckling'!R1</f>
        <v>0</v>
      </c>
      <c r="D108" s="124">
        <f>'Gemensamma i utveckling'!R12</f>
        <v>0</v>
      </c>
      <c r="E108" s="125"/>
      <c r="F108" s="103">
        <f>'Gemensamma i utveckling'!R30</f>
        <v>0</v>
      </c>
      <c r="G108" s="125"/>
      <c r="H108" s="258">
        <f>'Gemensamma i utveckling'!R31</f>
        <v>0</v>
      </c>
      <c r="I108" s="125"/>
      <c r="J108" s="259">
        <f>'Gemensamma i utveckling'!R32</f>
        <v>0</v>
      </c>
    </row>
    <row r="109" spans="3:10" s="101" customFormat="1" ht="15" hidden="1" customHeight="1" outlineLevel="1" x14ac:dyDescent="0.25">
      <c r="C109" s="117">
        <f>'Gemensamma i utveckling'!S1</f>
        <v>0</v>
      </c>
      <c r="D109" s="124">
        <f>'Gemensamma i utveckling'!S12</f>
        <v>0</v>
      </c>
      <c r="E109" s="125"/>
      <c r="F109" s="103">
        <f>'Gemensamma i utveckling'!S30</f>
        <v>0</v>
      </c>
      <c r="G109" s="125"/>
      <c r="H109" s="258">
        <f>'Gemensamma i utveckling'!S31</f>
        <v>0</v>
      </c>
      <c r="I109" s="125"/>
      <c r="J109" s="259">
        <f>'Gemensamma i utveckling'!S32</f>
        <v>0</v>
      </c>
    </row>
    <row r="110" spans="3:10" s="101" customFormat="1" ht="15" hidden="1" customHeight="1" outlineLevel="1" x14ac:dyDescent="0.25">
      <c r="C110" s="117">
        <f>'Gemensamma i utveckling'!T1</f>
        <v>0</v>
      </c>
      <c r="D110" s="124">
        <f>'Gemensamma i utveckling'!T12</f>
        <v>0</v>
      </c>
      <c r="E110" s="125"/>
      <c r="F110" s="103">
        <f>'Gemensamma i utveckling'!T30</f>
        <v>0</v>
      </c>
      <c r="G110" s="125"/>
      <c r="H110" s="258">
        <f>'Gemensamma i utveckling'!T31</f>
        <v>0</v>
      </c>
      <c r="I110" s="125"/>
      <c r="J110" s="259">
        <f>'Gemensamma i utveckling'!T32</f>
        <v>0</v>
      </c>
    </row>
    <row r="111" spans="3:10" s="101" customFormat="1" ht="15" hidden="1" customHeight="1" outlineLevel="1" x14ac:dyDescent="0.25">
      <c r="C111" s="117">
        <f>'Gemensamma i utveckling'!U1</f>
        <v>0</v>
      </c>
      <c r="D111" s="124">
        <f>'Gemensamma i utveckling'!U12</f>
        <v>0</v>
      </c>
      <c r="E111" s="125"/>
      <c r="F111" s="103">
        <f>'Gemensamma i utveckling'!U30</f>
        <v>0</v>
      </c>
      <c r="G111" s="125"/>
      <c r="H111" s="258">
        <f>'Gemensamma i utveckling'!U31</f>
        <v>0</v>
      </c>
      <c r="I111" s="125"/>
      <c r="J111" s="259">
        <f>'Gemensamma i utveckling'!U32</f>
        <v>0</v>
      </c>
    </row>
    <row r="112" spans="3:10" s="101" customFormat="1" ht="15" hidden="1" customHeight="1" outlineLevel="1" x14ac:dyDescent="0.25">
      <c r="C112" s="117">
        <f>'Gemensamma i utveckling'!V1</f>
        <v>0</v>
      </c>
      <c r="D112" s="124">
        <f>'Gemensamma i utveckling'!V12</f>
        <v>0</v>
      </c>
      <c r="E112" s="125"/>
      <c r="F112" s="103">
        <f>'Gemensamma i utveckling'!V30</f>
        <v>0</v>
      </c>
      <c r="G112" s="125"/>
      <c r="H112" s="258">
        <f>'Gemensamma i utveckling'!V31</f>
        <v>0</v>
      </c>
      <c r="I112" s="125"/>
      <c r="J112" s="259">
        <f>'Gemensamma i utveckling'!V32</f>
        <v>0</v>
      </c>
    </row>
    <row r="113" spans="3:10" ht="15" hidden="1" customHeight="1" outlineLevel="1" thickBot="1" x14ac:dyDescent="0.3">
      <c r="C113" s="127">
        <f>'Gemensamma i utveckling'!W1</f>
        <v>0</v>
      </c>
      <c r="D113" s="128">
        <f>'Gemensamma i utveckling'!W12</f>
        <v>0</v>
      </c>
      <c r="E113" s="129"/>
      <c r="F113" s="104">
        <f>'Gemensamma i utveckling'!W30</f>
        <v>0</v>
      </c>
      <c r="G113" s="129"/>
      <c r="H113" s="261">
        <f>'Gemensamma i utveckling'!W31</f>
        <v>0</v>
      </c>
      <c r="I113" s="129"/>
      <c r="J113" s="262">
        <f>'Gemensamma i utveckling'!W32</f>
        <v>0</v>
      </c>
    </row>
    <row r="114" spans="3:10" hidden="1" outlineLevel="1" x14ac:dyDescent="0.25">
      <c r="C114" s="125"/>
      <c r="D114" s="124"/>
      <c r="E114" s="125"/>
      <c r="F114" s="125"/>
      <c r="G114" s="125"/>
      <c r="H114" s="125"/>
      <c r="I114" s="125"/>
      <c r="J114" s="125"/>
    </row>
    <row r="115" spans="3:10" ht="15.75" collapsed="1" thickBot="1" x14ac:dyDescent="0.3">
      <c r="C115" s="131"/>
      <c r="D115" s="131"/>
      <c r="E115" s="131"/>
      <c r="F115" s="131"/>
      <c r="G115" s="131"/>
      <c r="H115" s="131"/>
      <c r="I115" s="131"/>
      <c r="J115" s="131"/>
    </row>
    <row r="116" spans="3:10" ht="21" x14ac:dyDescent="0.25">
      <c r="C116" s="118" t="s">
        <v>63</v>
      </c>
      <c r="D116" s="119">
        <f>SUM(D117:D145)</f>
        <v>1508473.5745253458</v>
      </c>
      <c r="E116" s="120"/>
      <c r="F116" s="120" t="s">
        <v>43</v>
      </c>
      <c r="G116" s="120"/>
      <c r="H116" s="120"/>
      <c r="I116" s="120"/>
      <c r="J116" s="133"/>
    </row>
    <row r="117" spans="3:10" hidden="1" outlineLevel="1" x14ac:dyDescent="0.25">
      <c r="C117" s="117" t="str">
        <f>'Valbara i utveckling'!F1</f>
        <v>Terminologi- tjänst NY!</v>
      </c>
      <c r="D117" s="124">
        <f>'Valbara i utveckling'!F12</f>
        <v>298416.4313227461</v>
      </c>
      <c r="E117" s="125"/>
      <c r="F117" s="125" t="str">
        <f>'Valbara i utveckling'!F30</f>
        <v>Kvartal förskott</v>
      </c>
      <c r="G117" s="125"/>
      <c r="H117" s="125" t="str">
        <f>'Valbara i utveckling'!F31</f>
        <v>Dec,Mar,Jun,Sep</v>
      </c>
      <c r="I117" s="125"/>
      <c r="J117" s="126">
        <f>'Valbara i utveckling'!F32</f>
        <v>0</v>
      </c>
    </row>
    <row r="118" spans="3:10" hidden="1" outlineLevel="1" x14ac:dyDescent="0.25">
      <c r="C118" s="117" t="str">
        <f>'Valbara i utveckling'!J1</f>
        <v xml:space="preserve"> Verksamhetsstöd 1177 Vårdguiden på telefon</v>
      </c>
      <c r="D118" s="124">
        <f>'Valbara i utveckling'!J12</f>
        <v>1037006.4859692999</v>
      </c>
      <c r="E118" s="125"/>
      <c r="F118" s="125" t="str">
        <f>'Valbara i utveckling'!J30</f>
        <v>Kvartal förskott</v>
      </c>
      <c r="G118" s="125"/>
      <c r="H118" s="125" t="str">
        <f>'Valbara i utveckling'!J31</f>
        <v>Dec,Mar,Jun,Sep</v>
      </c>
      <c r="I118" s="125"/>
      <c r="J118" s="137">
        <f>'Valbara i utveckling'!J32</f>
        <v>0</v>
      </c>
    </row>
    <row r="119" spans="3:10" hidden="1" outlineLevel="1" x14ac:dyDescent="0.25">
      <c r="C119" s="117" t="str">
        <f>'Valbara i utveckling'!N1</f>
        <v>Statistiktjänst export</v>
      </c>
      <c r="D119" s="124">
        <f>'Valbara i utveckling'!N12</f>
        <v>173050.65723330001</v>
      </c>
      <c r="E119" s="125"/>
      <c r="F119" s="125" t="str">
        <f>'Valbara i utveckling'!N30</f>
        <v>Kvartal förskott</v>
      </c>
      <c r="G119" s="125"/>
      <c r="H119" s="125" t="str">
        <f>'Valbara i utveckling'!N31</f>
        <v>Dec,Mar,Jun,Sep</v>
      </c>
      <c r="I119" s="125"/>
      <c r="J119" s="137" t="str">
        <f>'Valbara i utveckling'!N32</f>
        <v>I förvaltning Q2-23</v>
      </c>
    </row>
    <row r="120" spans="3:10" hidden="1" outlineLevel="1" x14ac:dyDescent="0.25">
      <c r="C120" s="117" t="str">
        <f>'Valbara i utveckling'!R1</f>
        <v>Utvidgning Underskriftstjänst</v>
      </c>
      <c r="D120" s="124">
        <f>'Valbara i utveckling'!R12</f>
        <v>0</v>
      </c>
      <c r="E120" s="125"/>
      <c r="F120" s="125" t="str">
        <f>'Valbara i utveckling'!R30</f>
        <v>Väntar avsiktsförklaring</v>
      </c>
      <c r="G120" s="125"/>
      <c r="H120" s="125">
        <f>'Valbara i utveckling'!R31</f>
        <v>0</v>
      </c>
      <c r="I120" s="125"/>
      <c r="J120" s="137">
        <f>'Valbara i utveckling'!R32</f>
        <v>0</v>
      </c>
    </row>
    <row r="121" spans="3:10" hidden="1" outlineLevel="1" x14ac:dyDescent="0.25">
      <c r="C121" s="117" t="str">
        <f>'Valbara i utveckling'!V1</f>
        <v>ViSam</v>
      </c>
      <c r="D121" s="124">
        <f>'Valbara i utveckling'!V12</f>
        <v>0</v>
      </c>
      <c r="E121" s="125"/>
      <c r="F121" s="103" t="str">
        <f>'Valbara i utveckling'!V30</f>
        <v>Väntar avsiktsförklaring</v>
      </c>
      <c r="G121" s="125"/>
      <c r="H121" s="103">
        <f>'Valbara i utveckling'!V31</f>
        <v>0</v>
      </c>
      <c r="I121" s="125"/>
      <c r="J121" s="137">
        <f>'Valbara i utveckling'!V32</f>
        <v>0</v>
      </c>
    </row>
    <row r="122" spans="3:10" hidden="1" outlineLevel="1" x14ac:dyDescent="0.25">
      <c r="C122" s="117" t="str">
        <f>'Valbara i utveckling'!Z1</f>
        <v>Symtombedömning och hänvisning plattform</v>
      </c>
      <c r="D122" s="124">
        <f>'Valbara i utveckling'!Z12</f>
        <v>0</v>
      </c>
      <c r="E122" s="125"/>
      <c r="F122" s="125" t="str">
        <f>'Valbara i utveckling'!Z30</f>
        <v>Faktureras ej 2023</v>
      </c>
      <c r="G122" s="125"/>
      <c r="H122" s="125">
        <f>'Valbara i utveckling'!Z31</f>
        <v>0</v>
      </c>
      <c r="I122" s="125"/>
      <c r="J122" s="137">
        <f>'Valbara i utveckling'!Z32</f>
        <v>0</v>
      </c>
    </row>
    <row r="123" spans="3:10" hidden="1" outlineLevel="1" x14ac:dyDescent="0.25">
      <c r="C123" s="117">
        <f>'Valbara i utveckling'!AD1</f>
        <v>0</v>
      </c>
      <c r="D123" s="124">
        <f>'Valbara i utveckling'!AD12</f>
        <v>0</v>
      </c>
      <c r="E123" s="125"/>
      <c r="F123" s="125">
        <f>'Valbara i utveckling'!AD30</f>
        <v>0</v>
      </c>
      <c r="G123" s="125"/>
      <c r="H123" s="125">
        <f>'Valbara i utveckling'!AD31</f>
        <v>0</v>
      </c>
      <c r="I123" s="125"/>
      <c r="J123" s="137">
        <f>'Valbara i utveckling'!AD32</f>
        <v>0</v>
      </c>
    </row>
    <row r="124" spans="3:10" hidden="1" outlineLevel="1" x14ac:dyDescent="0.25">
      <c r="C124" s="117">
        <f>'Valbara i utveckling'!AH1</f>
        <v>0</v>
      </c>
      <c r="D124" s="124">
        <f>'Valbara i utveckling'!AH12</f>
        <v>0</v>
      </c>
      <c r="E124" s="125"/>
      <c r="F124" s="125">
        <f>'Valbara i utveckling'!AH30</f>
        <v>0</v>
      </c>
      <c r="G124" s="125"/>
      <c r="H124" s="125">
        <f>'Valbara i utveckling'!AH31</f>
        <v>0</v>
      </c>
      <c r="I124" s="125"/>
      <c r="J124" s="137">
        <f>'Valbara i utveckling'!AH32</f>
        <v>0</v>
      </c>
    </row>
    <row r="125" spans="3:10" hidden="1" outlineLevel="1" x14ac:dyDescent="0.25">
      <c r="C125" s="117">
        <f>'Valbara i utveckling'!AL1</f>
        <v>0</v>
      </c>
      <c r="D125" s="124">
        <f>'Valbara i utveckling'!AL12</f>
        <v>0</v>
      </c>
      <c r="E125" s="125"/>
      <c r="F125" s="125">
        <f>'Valbara i utveckling'!AL30</f>
        <v>0</v>
      </c>
      <c r="G125" s="125"/>
      <c r="H125" s="125">
        <f>'Valbara i utveckling'!AL31</f>
        <v>0</v>
      </c>
      <c r="I125" s="125"/>
      <c r="J125" s="137">
        <f>'Valbara i utveckling'!AL32</f>
        <v>0</v>
      </c>
    </row>
    <row r="126" spans="3:10" hidden="1" outlineLevel="1" x14ac:dyDescent="0.25">
      <c r="C126" s="117">
        <f>'Valbara i utveckling'!AP1</f>
        <v>0</v>
      </c>
      <c r="D126" s="124">
        <f>'Valbara i utveckling'!AP12</f>
        <v>0</v>
      </c>
      <c r="E126" s="125"/>
      <c r="F126" s="125">
        <f>'Valbara i utveckling'!AP30</f>
        <v>0</v>
      </c>
      <c r="G126" s="125"/>
      <c r="H126" s="125">
        <f>'Valbara i utveckling'!AP31</f>
        <v>0</v>
      </c>
      <c r="I126" s="125"/>
      <c r="J126" s="137">
        <f>'Valbara i utveckling'!AP32</f>
        <v>0</v>
      </c>
    </row>
    <row r="127" spans="3:10" hidden="1" outlineLevel="1" x14ac:dyDescent="0.25">
      <c r="C127" s="117">
        <f>'Valbara i utveckling'!AT1</f>
        <v>0</v>
      </c>
      <c r="D127" s="124">
        <f>'Valbara i utveckling'!AT12</f>
        <v>0</v>
      </c>
      <c r="E127" s="125"/>
      <c r="F127" s="125">
        <f>'Valbara i utveckling'!AT30</f>
        <v>0</v>
      </c>
      <c r="G127" s="125"/>
      <c r="H127" s="125">
        <f>'Valbara i utveckling'!AT31</f>
        <v>0</v>
      </c>
      <c r="I127" s="125"/>
      <c r="J127" s="137">
        <f>'Valbara i utveckling'!AT32</f>
        <v>0</v>
      </c>
    </row>
    <row r="128" spans="3:10" hidden="1" outlineLevel="1" x14ac:dyDescent="0.25">
      <c r="C128" s="117">
        <f>'Valbara i utveckling'!AX1</f>
        <v>0</v>
      </c>
      <c r="D128" s="124">
        <f>'Valbara i utveckling'!AX12</f>
        <v>0</v>
      </c>
      <c r="E128" s="125"/>
      <c r="F128" s="125">
        <f>'Valbara i utveckling'!AX30</f>
        <v>0</v>
      </c>
      <c r="G128" s="125"/>
      <c r="H128" s="125">
        <f>'Valbara i utveckling'!AX31</f>
        <v>0</v>
      </c>
      <c r="I128" s="125"/>
      <c r="J128" s="137">
        <f>'Valbara i utveckling'!AX32</f>
        <v>0</v>
      </c>
    </row>
    <row r="129" spans="3:10" hidden="1" outlineLevel="1" x14ac:dyDescent="0.25">
      <c r="C129" s="117">
        <f>'Valbara i utveckling'!BB1</f>
        <v>0</v>
      </c>
      <c r="D129" s="124">
        <f>'Valbara i utveckling'!BB12</f>
        <v>0</v>
      </c>
      <c r="E129" s="125"/>
      <c r="F129" s="125">
        <f>'Valbara i utveckling'!BB30</f>
        <v>0</v>
      </c>
      <c r="G129" s="125"/>
      <c r="H129" s="125">
        <f>'Valbara i utveckling'!BB31</f>
        <v>0</v>
      </c>
      <c r="I129" s="125"/>
      <c r="J129" s="137">
        <f>'Valbara i utveckling'!BB32</f>
        <v>0</v>
      </c>
    </row>
    <row r="130" spans="3:10" hidden="1" outlineLevel="1" x14ac:dyDescent="0.25">
      <c r="C130" s="117">
        <f>'Valbara i utveckling'!BF1</f>
        <v>0</v>
      </c>
      <c r="D130" s="124">
        <f>'Valbara i utveckling'!BF12</f>
        <v>0</v>
      </c>
      <c r="E130" s="125"/>
      <c r="F130" s="125">
        <f>'Valbara i utveckling'!BF30</f>
        <v>0</v>
      </c>
      <c r="G130" s="125"/>
      <c r="H130" s="125">
        <f>'Valbara i utveckling'!BF31</f>
        <v>0</v>
      </c>
      <c r="I130" s="125"/>
      <c r="J130" s="137">
        <f>'Valbara i utveckling'!BF32</f>
        <v>0</v>
      </c>
    </row>
    <row r="131" spans="3:10" ht="15" hidden="1" customHeight="1" outlineLevel="1" x14ac:dyDescent="0.25">
      <c r="C131" s="117">
        <f>'Valbara i utveckling'!BJ1</f>
        <v>0</v>
      </c>
      <c r="D131" s="124">
        <f>'Valbara i utveckling'!BJ12</f>
        <v>0</v>
      </c>
      <c r="E131" s="125"/>
      <c r="F131" s="125">
        <f>'Valbara i utveckling'!BJ30</f>
        <v>0</v>
      </c>
      <c r="G131" s="125"/>
      <c r="H131" s="125">
        <f>'Valbara i utveckling'!BJ31</f>
        <v>0</v>
      </c>
      <c r="I131" s="125"/>
      <c r="J131" s="137">
        <f>'Valbara i utveckling'!BJ32</f>
        <v>0</v>
      </c>
    </row>
    <row r="132" spans="3:10" ht="15" hidden="1" customHeight="1" outlineLevel="1" x14ac:dyDescent="0.25">
      <c r="C132" s="117">
        <f>'Valbara i utveckling'!BN1</f>
        <v>0</v>
      </c>
      <c r="D132" s="124">
        <f>'Valbara i utveckling'!BN12</f>
        <v>0</v>
      </c>
      <c r="E132" s="125"/>
      <c r="F132" s="125">
        <f>'Valbara i utveckling'!BN30</f>
        <v>0</v>
      </c>
      <c r="G132" s="125"/>
      <c r="H132" s="125">
        <f>'Valbara i utveckling'!BN31</f>
        <v>0</v>
      </c>
      <c r="I132" s="125"/>
      <c r="J132" s="137">
        <f>'Valbara i utveckling'!BN32</f>
        <v>0</v>
      </c>
    </row>
    <row r="133" spans="3:10" ht="15" hidden="1" customHeight="1" outlineLevel="1" x14ac:dyDescent="0.25">
      <c r="C133" s="117">
        <f>'Valbara i utveckling'!BR1</f>
        <v>0</v>
      </c>
      <c r="D133" s="124">
        <f>'Valbara i utveckling'!BR12</f>
        <v>0</v>
      </c>
      <c r="E133" s="125"/>
      <c r="F133" s="125">
        <f>'Valbara i utveckling'!BR30</f>
        <v>0</v>
      </c>
      <c r="G133" s="125"/>
      <c r="H133" s="125">
        <f>'Valbara i utveckling'!BR31</f>
        <v>0</v>
      </c>
      <c r="I133" s="125"/>
      <c r="J133" s="126">
        <f>'Valbara i utveckling'!BR32</f>
        <v>0</v>
      </c>
    </row>
    <row r="134" spans="3:10" ht="15" hidden="1" customHeight="1" outlineLevel="1" x14ac:dyDescent="0.25">
      <c r="C134" s="117">
        <f>'Valbara i utveckling'!BV1</f>
        <v>0</v>
      </c>
      <c r="D134" s="124">
        <f>'Valbara i utveckling'!BV12</f>
        <v>0</v>
      </c>
      <c r="E134" s="125"/>
      <c r="F134" s="125">
        <f>'Valbara i utveckling'!BV30</f>
        <v>0</v>
      </c>
      <c r="G134" s="125"/>
      <c r="H134" s="125">
        <f>'Valbara i utveckling'!BV31</f>
        <v>0</v>
      </c>
      <c r="I134" s="125"/>
      <c r="J134" s="126">
        <f>'Valbara i utveckling'!BV32</f>
        <v>0</v>
      </c>
    </row>
    <row r="135" spans="3:10" ht="15" hidden="1" customHeight="1" outlineLevel="1" x14ac:dyDescent="0.25">
      <c r="C135" s="117">
        <f>'Valbara i utveckling'!BZ1</f>
        <v>0</v>
      </c>
      <c r="D135" s="124">
        <f>'Valbara i utveckling'!BZ12</f>
        <v>0</v>
      </c>
      <c r="E135" s="125"/>
      <c r="F135" s="125">
        <f>'Valbara i utveckling'!BZ30</f>
        <v>0</v>
      </c>
      <c r="G135" s="125"/>
      <c r="H135" s="125">
        <f>'Valbara i utveckling'!BZ31</f>
        <v>0</v>
      </c>
      <c r="I135" s="125"/>
      <c r="J135" s="126">
        <f>'Valbara i utveckling'!BZ32</f>
        <v>0</v>
      </c>
    </row>
    <row r="136" spans="3:10" ht="15" hidden="1" customHeight="1" outlineLevel="1" x14ac:dyDescent="0.25">
      <c r="C136" s="263">
        <f>'Valbara i utveckling'!CD1</f>
        <v>0</v>
      </c>
      <c r="D136" s="124">
        <f>'Valbara i utveckling'!CD12</f>
        <v>0</v>
      </c>
      <c r="E136" s="95"/>
      <c r="F136" s="95">
        <f>'Valbara i utveckling'!CD30</f>
        <v>0</v>
      </c>
      <c r="G136" s="95"/>
      <c r="H136" s="95">
        <f>'Valbara i utveckling'!CD31</f>
        <v>0</v>
      </c>
      <c r="I136" s="95"/>
      <c r="J136" s="264">
        <f>'Valbara i utveckling'!CD32</f>
        <v>0</v>
      </c>
    </row>
    <row r="137" spans="3:10" ht="15" hidden="1" customHeight="1" outlineLevel="1" x14ac:dyDescent="0.25">
      <c r="C137" s="263">
        <f>'Valbara i utveckling'!CH1</f>
        <v>0</v>
      </c>
      <c r="D137" s="124">
        <f>'Valbara i utveckling'!CH12</f>
        <v>0</v>
      </c>
      <c r="E137" s="95"/>
      <c r="F137" s="95">
        <f>'Valbara i utveckling'!CH30</f>
        <v>0</v>
      </c>
      <c r="G137" s="95"/>
      <c r="H137" s="95">
        <f>'Valbara i utveckling'!CH31</f>
        <v>0</v>
      </c>
      <c r="I137" s="95"/>
      <c r="J137" s="264">
        <f>'Valbara i utveckling'!CH32</f>
        <v>0</v>
      </c>
    </row>
    <row r="138" spans="3:10" ht="15" hidden="1" customHeight="1" outlineLevel="1" x14ac:dyDescent="0.25">
      <c r="C138" s="263">
        <f>'Valbara i utveckling'!CL1</f>
        <v>0</v>
      </c>
      <c r="D138" s="124">
        <f>'Valbara i utveckling'!CL12</f>
        <v>0</v>
      </c>
      <c r="E138" s="95"/>
      <c r="F138" s="95">
        <f>'Valbara i utveckling'!CL30</f>
        <v>0</v>
      </c>
      <c r="G138" s="95"/>
      <c r="H138" s="95">
        <f>'Valbara i utveckling'!CL31</f>
        <v>0</v>
      </c>
      <c r="I138" s="95"/>
      <c r="J138" s="264">
        <f>'Valbara i utveckling'!CL32</f>
        <v>0</v>
      </c>
    </row>
    <row r="139" spans="3:10" ht="15" hidden="1" customHeight="1" outlineLevel="1" x14ac:dyDescent="0.25">
      <c r="C139" s="263">
        <f>'Valbara i utveckling'!CP1</f>
        <v>0</v>
      </c>
      <c r="D139" s="124">
        <f>'Valbara i utveckling'!CP12</f>
        <v>0</v>
      </c>
      <c r="E139" s="95"/>
      <c r="F139" s="95">
        <f>'Valbara i utveckling'!CP30</f>
        <v>0</v>
      </c>
      <c r="G139" s="95"/>
      <c r="H139" s="95">
        <f>'Valbara i utveckling'!CP31</f>
        <v>0</v>
      </c>
      <c r="I139" s="95"/>
      <c r="J139" s="264">
        <f>'Valbara i utveckling'!CP32</f>
        <v>0</v>
      </c>
    </row>
    <row r="140" spans="3:10" ht="15" hidden="1" customHeight="1" outlineLevel="1" x14ac:dyDescent="0.25">
      <c r="C140" s="263">
        <f>'Valbara i utveckling'!CT1</f>
        <v>0</v>
      </c>
      <c r="D140" s="124">
        <f>'Valbara i utveckling'!CT12</f>
        <v>0</v>
      </c>
      <c r="E140" s="95"/>
      <c r="F140" s="95">
        <f>'Valbara i utveckling'!CT30</f>
        <v>0</v>
      </c>
      <c r="G140" s="95"/>
      <c r="H140" s="95">
        <f>'Valbara i utveckling'!CT31</f>
        <v>0</v>
      </c>
      <c r="I140" s="95"/>
      <c r="J140" s="264">
        <f>'Valbara i utveckling'!CT32</f>
        <v>0</v>
      </c>
    </row>
    <row r="141" spans="3:10" ht="15" hidden="1" customHeight="1" outlineLevel="1" x14ac:dyDescent="0.25">
      <c r="C141" s="263">
        <f>'Valbara i utveckling'!CX1</f>
        <v>0</v>
      </c>
      <c r="D141" s="124">
        <f>'Valbara i utveckling'!CX12</f>
        <v>0</v>
      </c>
      <c r="E141" s="95"/>
      <c r="F141" s="95">
        <f>'Valbara i utveckling'!CX30</f>
        <v>0</v>
      </c>
      <c r="G141" s="95"/>
      <c r="H141" s="95">
        <f>'Valbara i utveckling'!CX31</f>
        <v>0</v>
      </c>
      <c r="I141" s="95"/>
      <c r="J141" s="264">
        <f>'Valbara i utveckling'!CX32</f>
        <v>0</v>
      </c>
    </row>
    <row r="142" spans="3:10" ht="15" hidden="1" customHeight="1" outlineLevel="1" x14ac:dyDescent="0.25">
      <c r="C142" s="263">
        <f>'Valbara i utveckling'!DB1</f>
        <v>0</v>
      </c>
      <c r="D142" s="124">
        <f>'Valbara i utveckling'!DB12</f>
        <v>0</v>
      </c>
      <c r="E142" s="95"/>
      <c r="F142" s="95">
        <f>'Valbara i utveckling'!DB30</f>
        <v>0</v>
      </c>
      <c r="G142" s="95"/>
      <c r="H142" s="95">
        <f>'Valbara i utveckling'!DB31</f>
        <v>0</v>
      </c>
      <c r="I142" s="95"/>
      <c r="J142" s="264">
        <f>'Valbara i utveckling'!DB32</f>
        <v>0</v>
      </c>
    </row>
    <row r="143" spans="3:10" ht="15" hidden="1" customHeight="1" outlineLevel="1" x14ac:dyDescent="0.25">
      <c r="C143" s="263">
        <f>'Valbara i utveckling'!DF1</f>
        <v>0</v>
      </c>
      <c r="D143" s="124">
        <f>'Valbara i utveckling'!DF12</f>
        <v>0</v>
      </c>
      <c r="E143" s="95"/>
      <c r="F143" s="95">
        <f>'Valbara i utveckling'!DF30</f>
        <v>0</v>
      </c>
      <c r="G143" s="95"/>
      <c r="H143" s="95">
        <f>'Valbara i utveckling'!DF31</f>
        <v>0</v>
      </c>
      <c r="I143" s="95"/>
      <c r="J143" s="264">
        <f>'Valbara i utveckling'!DF32</f>
        <v>0</v>
      </c>
    </row>
    <row r="144" spans="3:10" ht="15" hidden="1" customHeight="1" outlineLevel="1" x14ac:dyDescent="0.25">
      <c r="C144" s="263">
        <f>'Valbara i utveckling'!DJ1</f>
        <v>0</v>
      </c>
      <c r="D144" s="124">
        <f>'Valbara i utveckling'!DJ12</f>
        <v>0</v>
      </c>
      <c r="E144" s="95"/>
      <c r="F144" s="95">
        <f>'Valbara i utveckling'!DJ30</f>
        <v>0</v>
      </c>
      <c r="G144" s="95"/>
      <c r="H144" s="95">
        <f>'Valbara i utveckling'!DJ31</f>
        <v>0</v>
      </c>
      <c r="I144" s="95"/>
      <c r="J144" s="264">
        <f>'Valbara i utveckling'!DJ32</f>
        <v>0</v>
      </c>
    </row>
    <row r="145" spans="3:10" ht="15" hidden="1" customHeight="1" outlineLevel="1" thickBot="1" x14ac:dyDescent="0.3">
      <c r="C145" s="265">
        <f>'Valbara i utveckling'!DN1</f>
        <v>0</v>
      </c>
      <c r="D145" s="128">
        <f>'Valbara i utveckling'!DN12</f>
        <v>0</v>
      </c>
      <c r="E145" s="266"/>
      <c r="F145" s="266">
        <f>'Valbara i utveckling'!DN30</f>
        <v>0</v>
      </c>
      <c r="G145" s="266"/>
      <c r="H145" s="266">
        <f>'Valbara i utveckling'!DN31</f>
        <v>0</v>
      </c>
      <c r="I145" s="266"/>
      <c r="J145" s="267">
        <f>'Valbara i utveckling'!DN32</f>
        <v>0</v>
      </c>
    </row>
    <row r="146" spans="3:10" hidden="1" outlineLevel="1" x14ac:dyDescent="0.25">
      <c r="C146" s="131"/>
      <c r="D146" s="131"/>
      <c r="E146" s="131"/>
      <c r="F146" s="131"/>
      <c r="G146" s="131"/>
      <c r="H146" s="131"/>
      <c r="I146" s="131"/>
      <c r="J146" s="131"/>
    </row>
    <row r="147" spans="3:10" collapsed="1" x14ac:dyDescent="0.25">
      <c r="C147" s="131"/>
      <c r="D147" s="131"/>
      <c r="E147" s="131"/>
      <c r="F147" s="131"/>
      <c r="G147" s="131"/>
      <c r="H147" s="131"/>
      <c r="I147" s="131"/>
      <c r="J147" s="131"/>
    </row>
  </sheetData>
  <mergeCells count="3">
    <mergeCell ref="C2:J2"/>
    <mergeCell ref="A3:A7"/>
    <mergeCell ref="C3:J3"/>
  </mergeCells>
  <conditionalFormatting sqref="D8:D40">
    <cfRule type="cellIs" dxfId="49" priority="7" operator="equal">
      <formula>0</formula>
    </cfRule>
  </conditionalFormatting>
  <conditionalFormatting sqref="D55">
    <cfRule type="cellIs" dxfId="48" priority="2" operator="equal">
      <formula>0</formula>
    </cfRule>
  </conditionalFormatting>
  <conditionalFormatting sqref="D41:D54">
    <cfRule type="cellIs" dxfId="47" priority="1" operator="equal">
      <formula>0</formula>
    </cfRule>
  </conditionalFormatting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C3C605-8FF8-4FEE-8DF1-3668B24204BB}">
  <sheetPr>
    <tabColor rgb="FF92D050"/>
  </sheetPr>
  <dimension ref="A1:K148"/>
  <sheetViews>
    <sheetView showZeros="0" workbookViewId="0">
      <selection activeCell="D76" sqref="D76"/>
    </sheetView>
  </sheetViews>
  <sheetFormatPr defaultRowHeight="15" outlineLevelRow="1" x14ac:dyDescent="0.25"/>
  <cols>
    <col min="1" max="1" width="21" customWidth="1"/>
    <col min="3" max="3" width="44.85546875" bestFit="1" customWidth="1"/>
    <col min="4" max="4" width="26.140625" customWidth="1"/>
    <col min="6" max="6" width="28.85546875" customWidth="1"/>
    <col min="7" max="7" width="5.28515625" customWidth="1"/>
    <col min="8" max="8" width="21.7109375" bestFit="1" customWidth="1"/>
    <col min="9" max="9" width="4.7109375" customWidth="1"/>
    <col min="10" max="10" width="24.28515625" bestFit="1" customWidth="1"/>
    <col min="11" max="11" width="4.7109375" customWidth="1"/>
  </cols>
  <sheetData>
    <row r="1" spans="1:11" ht="40.700000000000003" customHeight="1" thickBot="1" x14ac:dyDescent="0.55000000000000004">
      <c r="C1" s="60" t="str">
        <f>'Gemensamma Tjänster'!B14</f>
        <v>Region Kronoberg</v>
      </c>
    </row>
    <row r="2" spans="1:11" ht="92.25" customHeight="1" x14ac:dyDescent="0.4">
      <c r="C2" s="341" t="s">
        <v>64</v>
      </c>
      <c r="D2" s="342"/>
      <c r="E2" s="342"/>
      <c r="F2" s="342"/>
      <c r="G2" s="342"/>
      <c r="H2" s="342"/>
      <c r="I2" s="342"/>
      <c r="J2" s="343"/>
    </row>
    <row r="3" spans="1:11" ht="21.75" customHeight="1" thickBot="1" x14ac:dyDescent="0.3">
      <c r="A3" s="347" t="s">
        <v>45</v>
      </c>
      <c r="C3" s="344" t="s">
        <v>46</v>
      </c>
      <c r="D3" s="345"/>
      <c r="E3" s="345"/>
      <c r="F3" s="345"/>
      <c r="G3" s="345"/>
      <c r="H3" s="345"/>
      <c r="I3" s="345"/>
      <c r="J3" s="346"/>
    </row>
    <row r="4" spans="1:11" x14ac:dyDescent="0.25">
      <c r="A4" s="347"/>
    </row>
    <row r="5" spans="1:11" ht="15.75" x14ac:dyDescent="0.25">
      <c r="A5" s="347"/>
      <c r="D5" s="53" t="s">
        <v>198</v>
      </c>
      <c r="E5" s="58"/>
      <c r="F5" s="53"/>
      <c r="G5" s="53"/>
      <c r="H5" s="59"/>
      <c r="I5" s="53"/>
      <c r="J5" s="53"/>
      <c r="K5" s="7"/>
    </row>
    <row r="6" spans="1:11" ht="15.75" thickBot="1" x14ac:dyDescent="0.3">
      <c r="A6" s="347"/>
    </row>
    <row r="7" spans="1:11" ht="30" x14ac:dyDescent="0.25">
      <c r="A7" s="347"/>
      <c r="C7" s="118" t="s">
        <v>34</v>
      </c>
      <c r="D7" s="119">
        <f>SUM(D8:D55)</f>
        <v>12482097.128152169</v>
      </c>
      <c r="E7" s="120"/>
      <c r="F7" s="121" t="s">
        <v>40</v>
      </c>
      <c r="G7" s="121"/>
      <c r="H7" s="106" t="s">
        <v>41</v>
      </c>
      <c r="I7" s="122"/>
      <c r="J7" s="123" t="s">
        <v>50</v>
      </c>
      <c r="K7" s="54"/>
    </row>
    <row r="8" spans="1:11" ht="15" hidden="1" customHeight="1" outlineLevel="1" x14ac:dyDescent="0.25">
      <c r="C8" s="117" t="str">
        <f>'Gemensamma Tjänster'!E2</f>
        <v>Identifierings-tjänster SITHS</v>
      </c>
      <c r="D8" s="124">
        <f>'Gemensamma Tjänster'!E14</f>
        <v>816011.70812910912</v>
      </c>
      <c r="E8" s="125"/>
      <c r="F8" s="103" t="str">
        <f>'Gemensamma Tjänster'!E31</f>
        <v>Kvartal förskott</v>
      </c>
      <c r="G8" s="125"/>
      <c r="H8" s="103" t="str">
        <f>'Gemensamma Tjänster'!E32</f>
        <v>Dec,Mar,Jun,Sep</v>
      </c>
      <c r="I8" s="125"/>
      <c r="J8" s="126" t="str">
        <f>'Gemensamma Tjänster'!E33</f>
        <v xml:space="preserve"> -</v>
      </c>
    </row>
    <row r="9" spans="1:11" ht="15" hidden="1" customHeight="1" outlineLevel="1" x14ac:dyDescent="0.25">
      <c r="C9" s="117" t="str">
        <f>'Gemensamma Tjänster'!F2</f>
        <v>Katalogtjänster HSA</v>
      </c>
      <c r="D9" s="124">
        <f>'Gemensamma Tjänster'!F14</f>
        <v>113920.81203020977</v>
      </c>
      <c r="E9" s="125"/>
      <c r="F9" s="103" t="str">
        <f>'Gemensamma Tjänster'!F31</f>
        <v>Kvartal förskott</v>
      </c>
      <c r="G9" s="125"/>
      <c r="H9" s="103" t="str">
        <f>'Gemensamma Tjänster'!F32</f>
        <v>Dec,Mar,Jun,Sep</v>
      </c>
      <c r="I9" s="125"/>
      <c r="J9" s="126" t="str">
        <f>'Gemensamma Tjänster'!F33</f>
        <v xml:space="preserve"> -</v>
      </c>
    </row>
    <row r="10" spans="1:11" ht="15" hidden="1" customHeight="1" outlineLevel="1" x14ac:dyDescent="0.25">
      <c r="C10" s="117" t="str">
        <f>'Gemensamma Tjänster'!G2</f>
        <v>Kommunikations-tjänster Sjunet</v>
      </c>
      <c r="D10" s="124">
        <f>'Gemensamma Tjänster'!G14</f>
        <v>36180.442006866826</v>
      </c>
      <c r="E10" s="125"/>
      <c r="F10" s="103" t="str">
        <f>'Gemensamma Tjänster'!G31</f>
        <v>Kvartal förskott</v>
      </c>
      <c r="G10" s="125"/>
      <c r="H10" s="103" t="str">
        <f>'Gemensamma Tjänster'!G32</f>
        <v>Dec,Mar,Jun,Sep</v>
      </c>
      <c r="I10" s="125"/>
      <c r="J10" s="126" t="str">
        <f>'Gemensamma Tjänster'!G33</f>
        <v xml:space="preserve"> -</v>
      </c>
    </row>
    <row r="11" spans="1:11" ht="15" hidden="1" customHeight="1" outlineLevel="1" x14ac:dyDescent="0.25">
      <c r="C11" s="117" t="str">
        <f>'Gemensamma Tjänster'!H2</f>
        <v>Säkerhetstjänster</v>
      </c>
      <c r="D11" s="124">
        <f>'Gemensamma Tjänster'!H14</f>
        <v>131981.90224297743</v>
      </c>
      <c r="E11" s="125"/>
      <c r="F11" s="103" t="str">
        <f>'Gemensamma Tjänster'!H31</f>
        <v>Kvartal förskott</v>
      </c>
      <c r="G11" s="125"/>
      <c r="H11" s="103" t="str">
        <f>'Gemensamma Tjänster'!H32</f>
        <v>Dec,Mar,Jun,Sep</v>
      </c>
      <c r="I11" s="125"/>
      <c r="J11" s="126" t="str">
        <f>'Gemensamma Tjänster'!H33</f>
        <v xml:space="preserve"> -</v>
      </c>
    </row>
    <row r="12" spans="1:11" ht="15" hidden="1" customHeight="1" outlineLevel="1" x14ac:dyDescent="0.25">
      <c r="C12" s="117" t="str">
        <f>'Gemensamma Tjänster'!I2</f>
        <v>1177 Vårdguidens e-tjänster</v>
      </c>
      <c r="D12" s="124">
        <f>'Gemensamma Tjänster'!I14</f>
        <v>1547757.7491257463</v>
      </c>
      <c r="E12" s="125"/>
      <c r="F12" s="103" t="str">
        <f>'Gemensamma Tjänster'!I31</f>
        <v>Kvartal förskott</v>
      </c>
      <c r="G12" s="125"/>
      <c r="H12" s="103" t="str">
        <f>'Gemensamma Tjänster'!I32</f>
        <v>Dec,Mar,Jun,Sep</v>
      </c>
      <c r="I12" s="125"/>
      <c r="J12" s="126" t="str">
        <f>'Gemensamma Tjänster'!I33</f>
        <v xml:space="preserve"> -</v>
      </c>
    </row>
    <row r="13" spans="1:11" ht="15" hidden="1" customHeight="1" outlineLevel="1" x14ac:dyDescent="0.25">
      <c r="C13" s="117" t="str">
        <f>'Gemensamma Tjänster'!J2</f>
        <v xml:space="preserve">1177 Vårdguiden på telefon </v>
      </c>
      <c r="D13" s="124">
        <f>'Gemensamma Tjänster'!J14</f>
        <v>1242486.4834757519</v>
      </c>
      <c r="E13" s="125"/>
      <c r="F13" s="103" t="str">
        <f>'Gemensamma Tjänster'!J31</f>
        <v>Kvartal förskott</v>
      </c>
      <c r="G13" s="125"/>
      <c r="H13" s="103" t="str">
        <f>'Gemensamma Tjänster'!J32</f>
        <v>Dec,Mar,Jun,Sep</v>
      </c>
      <c r="I13" s="125"/>
      <c r="J13" s="126" t="str">
        <f>'Gemensamma Tjänster'!J33</f>
        <v xml:space="preserve"> -</v>
      </c>
    </row>
    <row r="14" spans="1:11" ht="15" hidden="1" customHeight="1" outlineLevel="1" x14ac:dyDescent="0.25">
      <c r="C14" s="117" t="str">
        <f>'Gemensamma Tjänster'!K2</f>
        <v>1177 Vårdguiden på webben</v>
      </c>
      <c r="D14" s="124">
        <f>'Gemensamma Tjänster'!K14</f>
        <v>1361048.8014853718</v>
      </c>
      <c r="E14" s="125"/>
      <c r="F14" s="103" t="str">
        <f>'Gemensamma Tjänster'!K31</f>
        <v>Kvartal förskott</v>
      </c>
      <c r="G14" s="125"/>
      <c r="H14" s="103" t="str">
        <f>'Gemensamma Tjänster'!K32</f>
        <v>Dec,Mar,Jun,Sep</v>
      </c>
      <c r="I14" s="125"/>
      <c r="J14" s="126" t="str">
        <f>'Gemensamma Tjänster'!K33</f>
        <v xml:space="preserve"> -</v>
      </c>
    </row>
    <row r="15" spans="1:11" ht="15" hidden="1" customHeight="1" outlineLevel="1" x14ac:dyDescent="0.25">
      <c r="C15" s="117" t="str">
        <f>'Gemensamma Tjänster'!L2</f>
        <v>Eira 
(biblioteks- konsortium)</v>
      </c>
      <c r="D15" s="124">
        <f>'Gemensamma Tjänster'!L14</f>
        <v>76944.128411812329</v>
      </c>
      <c r="E15" s="125"/>
      <c r="F15" s="103" t="str">
        <f>'Gemensamma Tjänster'!L31</f>
        <v>Kvartal förskott. Licens separat</v>
      </c>
      <c r="G15" s="125"/>
      <c r="H15" s="103" t="str">
        <f>'Gemensamma Tjänster'!L32</f>
        <v>Dec,Mar,Jun,Sep</v>
      </c>
      <c r="I15" s="125"/>
      <c r="J15" s="126" t="str">
        <f>'Gemensamma Tjänster'!L33</f>
        <v xml:space="preserve"> -</v>
      </c>
    </row>
    <row r="16" spans="1:11" ht="15" hidden="1" customHeight="1" outlineLevel="1" x14ac:dyDescent="0.25">
      <c r="C16" s="117" t="str">
        <f>'Gemensamma Tjänster'!M2</f>
        <v>Elektronisk remiss</v>
      </c>
      <c r="D16" s="124">
        <f>'Gemensamma Tjänster'!M14</f>
        <v>99064.108790675091</v>
      </c>
      <c r="E16" s="125"/>
      <c r="F16" s="103" t="str">
        <f>'Gemensamma Tjänster'!M31</f>
        <v>Kvartal förskott</v>
      </c>
      <c r="G16" s="125"/>
      <c r="H16" s="103" t="str">
        <f>'Gemensamma Tjänster'!M32</f>
        <v>Dec,Mar,Jun,Sep</v>
      </c>
      <c r="I16" s="125"/>
      <c r="J16" s="126" t="str">
        <f>'Gemensamma Tjänster'!M33</f>
        <v xml:space="preserve"> -</v>
      </c>
    </row>
    <row r="17" spans="3:10" ht="15" hidden="1" customHeight="1" outlineLevel="1" x14ac:dyDescent="0.25">
      <c r="C17" s="117" t="str">
        <f>'Gemensamma Tjänster'!N2</f>
        <v>Födelseanmälan</v>
      </c>
      <c r="D17" s="124">
        <f>'Gemensamma Tjänster'!N14</f>
        <v>65427.75583528413</v>
      </c>
      <c r="E17" s="125"/>
      <c r="F17" s="103" t="str">
        <f>'Gemensamma Tjänster'!N31</f>
        <v>Kvartal förskott</v>
      </c>
      <c r="G17" s="125"/>
      <c r="H17" s="103" t="str">
        <f>'Gemensamma Tjänster'!N32</f>
        <v>Dec,Mar,Jun,Sep</v>
      </c>
      <c r="I17" s="125"/>
      <c r="J17" s="126" t="str">
        <f>'Gemensamma Tjänster'!N33</f>
        <v xml:space="preserve"> -</v>
      </c>
    </row>
    <row r="18" spans="3:10" ht="15" hidden="1" customHeight="1" outlineLevel="1" x14ac:dyDescent="0.25">
      <c r="C18" s="117" t="str">
        <f>'Gemensamma Tjänster'!O2</f>
        <v>Infektions-verktyget</v>
      </c>
      <c r="D18" s="124">
        <f>'Gemensamma Tjänster'!O14</f>
        <v>186514.74236926946</v>
      </c>
      <c r="E18" s="125"/>
      <c r="F18" s="103" t="str">
        <f>'Gemensamma Tjänster'!O31</f>
        <v>Kvartal förskott</v>
      </c>
      <c r="G18" s="125"/>
      <c r="H18" s="103" t="str">
        <f>'Gemensamma Tjänster'!O32</f>
        <v>Dec,Mar,Jun,Sep</v>
      </c>
      <c r="I18" s="125"/>
      <c r="J18" s="126" t="str">
        <f>'Gemensamma Tjänster'!O33</f>
        <v xml:space="preserve"> -</v>
      </c>
    </row>
    <row r="19" spans="3:10" ht="15" hidden="1" customHeight="1" outlineLevel="1" x14ac:dyDescent="0.25">
      <c r="C19" s="117" t="str">
        <f>'Gemensamma Tjänster'!P2</f>
        <v>Journalen</v>
      </c>
      <c r="D19" s="124">
        <f>'Gemensamma Tjänster'!P14</f>
        <v>579333.74423341081</v>
      </c>
      <c r="E19" s="125"/>
      <c r="F19" s="103" t="str">
        <f>'Gemensamma Tjänster'!P31</f>
        <v>Kvartal förskott</v>
      </c>
      <c r="G19" s="125"/>
      <c r="H19" s="103" t="str">
        <f>'Gemensamma Tjänster'!P32</f>
        <v>Dec,Mar,Jun,Sep</v>
      </c>
      <c r="I19" s="125"/>
      <c r="J19" s="126" t="str">
        <f>'Gemensamma Tjänster'!P33</f>
        <v xml:space="preserve"> -</v>
      </c>
    </row>
    <row r="20" spans="3:10" ht="15" hidden="1" customHeight="1" outlineLevel="1" x14ac:dyDescent="0.25">
      <c r="C20" s="117" t="str">
        <f>'Gemensamma Tjänster'!Q2</f>
        <v>Intygstjänster Webcert</v>
      </c>
      <c r="D20" s="124">
        <f>'Gemensamma Tjänster'!Q14</f>
        <v>273712.90909542731</v>
      </c>
      <c r="E20" s="125"/>
      <c r="F20" s="103" t="str">
        <f>'Gemensamma Tjänster'!Q31</f>
        <v>Kvartal förskott</v>
      </c>
      <c r="G20" s="125"/>
      <c r="H20" s="103" t="str">
        <f>'Gemensamma Tjänster'!Q32</f>
        <v>Dec,Mar,Jun,Sep</v>
      </c>
      <c r="I20" s="125"/>
      <c r="J20" s="126" t="str">
        <f>'Gemensamma Tjänster'!Q33</f>
        <v xml:space="preserve"> -</v>
      </c>
    </row>
    <row r="21" spans="3:10" ht="15" hidden="1" customHeight="1" outlineLevel="1" x14ac:dyDescent="0.25">
      <c r="C21" s="117" t="str">
        <f>'Gemensamma Tjänster'!R2</f>
        <v>Nationell patientöversikt</v>
      </c>
      <c r="D21" s="124">
        <f>'Gemensamma Tjänster'!R14</f>
        <v>307795.93417435983</v>
      </c>
      <c r="E21" s="125"/>
      <c r="F21" s="103" t="str">
        <f>'Gemensamma Tjänster'!R31</f>
        <v>Kvartal förskott</v>
      </c>
      <c r="G21" s="125"/>
      <c r="H21" s="103" t="str">
        <f>'Gemensamma Tjänster'!R32</f>
        <v>Dec,Mar,Jun,Sep</v>
      </c>
      <c r="I21" s="125"/>
      <c r="J21" s="126" t="str">
        <f>'Gemensamma Tjänster'!R33</f>
        <v xml:space="preserve"> -</v>
      </c>
    </row>
    <row r="22" spans="3:10" ht="15" hidden="1" customHeight="1" outlineLevel="1" x14ac:dyDescent="0.25">
      <c r="C22" s="117" t="str">
        <f>'Gemensamma Tjänster'!S2</f>
        <v>Pascal</v>
      </c>
      <c r="D22" s="124">
        <f>'Gemensamma Tjänster'!S14</f>
        <v>44259.381284836018</v>
      </c>
      <c r="E22" s="125"/>
      <c r="F22" s="103" t="str">
        <f>'Gemensamma Tjänster'!S31</f>
        <v>Kvartal förskott</v>
      </c>
      <c r="G22" s="125"/>
      <c r="H22" s="103" t="str">
        <f>'Gemensamma Tjänster'!S32</f>
        <v>Dec,Mar,Jun,Sep</v>
      </c>
      <c r="I22" s="125"/>
      <c r="J22" s="126" t="str">
        <f>'Gemensamma Tjänster'!S33</f>
        <v xml:space="preserve"> -</v>
      </c>
    </row>
    <row r="23" spans="3:10" ht="15" hidden="1" customHeight="1" outlineLevel="1" x14ac:dyDescent="0.25">
      <c r="C23" s="117" t="str">
        <f>'Gemensamma Tjänster'!T2</f>
        <v>Rikshandboken i barnhälsovård</v>
      </c>
      <c r="D23" s="124">
        <f>'Gemensamma Tjänster'!T14</f>
        <v>203993.21676872202</v>
      </c>
      <c r="E23" s="125"/>
      <c r="F23" s="103" t="str">
        <f>'Gemensamma Tjänster'!T31</f>
        <v>Kvartal förskott</v>
      </c>
      <c r="G23" s="125"/>
      <c r="H23" s="103" t="str">
        <f>'Gemensamma Tjänster'!T32</f>
        <v>Dec,Mar,Jun,Sep</v>
      </c>
      <c r="I23" s="125"/>
      <c r="J23" s="126" t="str">
        <f>'Gemensamma Tjänster'!T33</f>
        <v xml:space="preserve"> -</v>
      </c>
    </row>
    <row r="24" spans="3:10" ht="15" hidden="1" customHeight="1" outlineLevel="1" x14ac:dyDescent="0.25">
      <c r="C24" s="117" t="str">
        <f>'Gemensamma Tjänster'!U2</f>
        <v>Högkostnadsskydd</v>
      </c>
      <c r="D24" s="124">
        <f>'Gemensamma Tjänster'!U14</f>
        <v>119941.17543446567</v>
      </c>
      <c r="E24" s="125"/>
      <c r="F24" s="103" t="str">
        <f>'Gemensamma Tjänster'!U31</f>
        <v>Kvartal förskott</v>
      </c>
      <c r="G24" s="125"/>
      <c r="H24" s="103" t="str">
        <f>'Gemensamma Tjänster'!U32</f>
        <v>Dec,Mar,Jun,Sep</v>
      </c>
      <c r="I24" s="125"/>
      <c r="J24" s="126" t="str">
        <f>'Gemensamma Tjänster'!U33</f>
        <v xml:space="preserve"> -</v>
      </c>
    </row>
    <row r="25" spans="3:10" ht="15" hidden="1" customHeight="1" outlineLevel="1" x14ac:dyDescent="0.25">
      <c r="C25" s="117" t="str">
        <f>'Gemensamma Tjänster'!V2</f>
        <v>NKK Nationellt kliniskt kunskapsstöd</v>
      </c>
      <c r="D25" s="124">
        <f>'Gemensamma Tjänster'!V14</f>
        <v>629225.07838029263</v>
      </c>
      <c r="E25" s="125"/>
      <c r="F25" s="103" t="str">
        <f>'Gemensamma Tjänster'!V31</f>
        <v>Kvartal förskott</v>
      </c>
      <c r="G25" s="125"/>
      <c r="H25" s="103" t="str">
        <f>'Gemensamma Tjänster'!V32</f>
        <v>Dec,Mar,Jun,Sep</v>
      </c>
      <c r="I25" s="125"/>
      <c r="J25" s="126">
        <f>'Gemensamma Tjänster'!V33</f>
        <v>0</v>
      </c>
    </row>
    <row r="26" spans="3:10" ht="15" hidden="1" customHeight="1" outlineLevel="1" x14ac:dyDescent="0.25">
      <c r="C26" s="117" t="str">
        <f>'Gemensamma Tjänster'!W2</f>
        <v>Svenska informationstjänster för läkemedel (Sil)</v>
      </c>
      <c r="D26" s="124">
        <f>'Gemensamma Tjänster'!W14</f>
        <v>861766.47000145388</v>
      </c>
      <c r="E26" s="125"/>
      <c r="F26" s="103" t="str">
        <f>'Gemensamma Tjänster'!W31</f>
        <v>Kvartal förskott</v>
      </c>
      <c r="G26" s="125"/>
      <c r="H26" s="103" t="str">
        <f>'Gemensamma Tjänster'!W32</f>
        <v>Dec,Mar,Jun,Sep</v>
      </c>
      <c r="I26" s="125"/>
      <c r="J26" s="126" t="str">
        <f>'Gemensamma Tjänster'!W33</f>
        <v xml:space="preserve"> -</v>
      </c>
    </row>
    <row r="27" spans="3:10" ht="15" hidden="1" customHeight="1" outlineLevel="1" x14ac:dyDescent="0.25">
      <c r="C27" s="117" t="str">
        <f>'Gemensamma Tjänster'!X2</f>
        <v>UMO (Youmo)</v>
      </c>
      <c r="D27" s="124">
        <f>'Gemensamma Tjänster'!X14</f>
        <v>413579.54534526891</v>
      </c>
      <c r="E27" s="125"/>
      <c r="F27" s="103" t="str">
        <f>'Gemensamma Tjänster'!X31</f>
        <v>Kvartal förskott</v>
      </c>
      <c r="G27" s="125"/>
      <c r="H27" s="103" t="str">
        <f>'Gemensamma Tjänster'!X32</f>
        <v>Dec,Mar,Jun,Sep</v>
      </c>
      <c r="I27" s="125"/>
      <c r="J27" s="126" t="str">
        <f>'Gemensamma Tjänster'!X33</f>
        <v xml:space="preserve"> -</v>
      </c>
    </row>
    <row r="28" spans="3:10" ht="15" hidden="1" customHeight="1" outlineLevel="1" x14ac:dyDescent="0.25">
      <c r="C28" s="117" t="str">
        <f>'Gemensamma Tjänster'!Y2</f>
        <v>Vårdhandboken</v>
      </c>
      <c r="D28" s="124">
        <f>'Gemensamma Tjänster'!Y14</f>
        <v>196555.15488539945</v>
      </c>
      <c r="E28" s="125"/>
      <c r="F28" s="103" t="str">
        <f>'Gemensamma Tjänster'!Y31</f>
        <v>Kvartal förskott</v>
      </c>
      <c r="G28" s="125"/>
      <c r="H28" s="103" t="str">
        <f>'Gemensamma Tjänster'!Y32</f>
        <v>Dec,Mar,Jun,Sep</v>
      </c>
      <c r="I28" s="125"/>
      <c r="J28" s="126" t="str">
        <f>'Gemensamma Tjänster'!Y33</f>
        <v xml:space="preserve"> -</v>
      </c>
    </row>
    <row r="29" spans="3:10" ht="15" hidden="1" customHeight="1" outlineLevel="1" x14ac:dyDescent="0.25">
      <c r="C29" s="117" t="str">
        <f>'Gemensamma Tjänster'!Z2</f>
        <v>Rådgivnings-stöd webb</v>
      </c>
      <c r="D29" s="124">
        <f>'Gemensamma Tjänster'!Z14</f>
        <v>159287.16336034445</v>
      </c>
      <c r="E29" s="125"/>
      <c r="F29" s="103" t="str">
        <f>'Gemensamma Tjänster'!Z31</f>
        <v>Kvartal förskott</v>
      </c>
      <c r="G29" s="125"/>
      <c r="H29" s="103" t="str">
        <f>'Gemensamma Tjänster'!Z32</f>
        <v>Dec,Mar,Jun,Sep</v>
      </c>
      <c r="I29" s="125"/>
      <c r="J29" s="126" t="str">
        <f>'Gemensamma Tjänster'!Z33</f>
        <v xml:space="preserve"> -</v>
      </c>
    </row>
    <row r="30" spans="3:10" ht="15" hidden="1" customHeight="1" outlineLevel="1" x14ac:dyDescent="0.25">
      <c r="C30" s="117" t="str">
        <f>'Gemensamma Tjänster'!AA2</f>
        <v>Plattformen för stöd och behandling</v>
      </c>
      <c r="D30" s="124">
        <f>'Gemensamma Tjänster'!AA14</f>
        <v>695818.06584220694</v>
      </c>
      <c r="E30" s="125"/>
      <c r="F30" s="103" t="str">
        <f>'Gemensamma Tjänster'!AA31</f>
        <v>Kvartal förskott</v>
      </c>
      <c r="G30" s="125"/>
      <c r="H30" s="103" t="str">
        <f>'Gemensamma Tjänster'!AA32</f>
        <v>Dec,Mar,Jun,Sep</v>
      </c>
      <c r="I30" s="125"/>
      <c r="J30" s="126" t="str">
        <f>'Gemensamma Tjänster'!AA33</f>
        <v xml:space="preserve"> -</v>
      </c>
    </row>
    <row r="31" spans="3:10" ht="15" hidden="1" customHeight="1" outlineLevel="1" x14ac:dyDescent="0.25">
      <c r="C31" s="117" t="str">
        <f>'Gemensamma Tjänster'!AB2</f>
        <v>Utomläns- fakturering</v>
      </c>
      <c r="D31" s="124">
        <f>'Gemensamma Tjänster'!AB14</f>
        <v>88732.388367887557</v>
      </c>
      <c r="E31" s="125"/>
      <c r="F31" s="103" t="str">
        <f>'Gemensamma Tjänster'!AB31</f>
        <v>Kvartal förskott</v>
      </c>
      <c r="G31" s="125"/>
      <c r="H31" s="103" t="str">
        <f>'Gemensamma Tjänster'!AB32</f>
        <v>Dec,Mar,Jun,Sep</v>
      </c>
      <c r="I31" s="125"/>
      <c r="J31" s="126" t="str">
        <f>'Gemensamma Tjänster'!AB33</f>
        <v xml:space="preserve"> -</v>
      </c>
    </row>
    <row r="32" spans="3:10" ht="15" hidden="1" customHeight="1" outlineLevel="1" x14ac:dyDescent="0.25">
      <c r="C32" s="117" t="str">
        <f>'Gemensamma Tjänster'!AC2</f>
        <v>Gemensam infrastruktur</v>
      </c>
      <c r="D32" s="124">
        <f>'Gemensamma Tjänster'!AC14</f>
        <v>1549641.5402554651</v>
      </c>
      <c r="E32" s="125"/>
      <c r="F32" s="103" t="str">
        <f>'Gemensamma Tjänster'!AC31</f>
        <v>Kvartal förskott</v>
      </c>
      <c r="G32" s="125"/>
      <c r="H32" s="103" t="str">
        <f>'Gemensamma Tjänster'!AC32</f>
        <v>Dec,Mar,Jun,Sep</v>
      </c>
      <c r="I32" s="125"/>
      <c r="J32" s="126" t="str">
        <f>'Gemensamma Tjänster'!AC33</f>
        <v xml:space="preserve"> -</v>
      </c>
    </row>
    <row r="33" spans="3:10" ht="15" hidden="1" customHeight="1" outlineLevel="1" x14ac:dyDescent="0.25">
      <c r="C33" s="117" t="str">
        <f>'Gemensamma Tjänster'!AD2</f>
        <v>Gemensam arkitektur</v>
      </c>
      <c r="D33" s="124">
        <f>'Gemensamma Tjänster'!AD14</f>
        <v>448361.7094001795</v>
      </c>
      <c r="E33" s="125"/>
      <c r="F33" s="103" t="str">
        <f>'Gemensamma Tjänster'!AD31</f>
        <v>Kvartal förskott</v>
      </c>
      <c r="G33" s="125"/>
      <c r="H33" s="103" t="str">
        <f>'Gemensamma Tjänster'!AD32</f>
        <v>Dec,Mar,Jun,Sep</v>
      </c>
      <c r="I33" s="125"/>
      <c r="J33" s="126" t="str">
        <f>'Gemensamma Tjänster'!AD33</f>
        <v xml:space="preserve"> -</v>
      </c>
    </row>
    <row r="34" spans="3:10" ht="15" hidden="1" customHeight="1" outlineLevel="1" x14ac:dyDescent="0.25">
      <c r="C34" s="117" t="str">
        <f>'Gemensamma Tjänster'!AE2</f>
        <v>1177 Listning</v>
      </c>
      <c r="D34" s="124">
        <f>'Gemensamma Tjänster'!AE14</f>
        <v>70166.364450246823</v>
      </c>
      <c r="E34" s="125"/>
      <c r="F34" s="103" t="str">
        <f>'Gemensamma Tjänster'!AE31</f>
        <v>Kvartal förskott</v>
      </c>
      <c r="G34" s="125"/>
      <c r="H34" s="103" t="str">
        <f>'Gemensamma Tjänster'!AE32</f>
        <v>Dec,Mar,Jun,Sep</v>
      </c>
      <c r="I34" s="125"/>
      <c r="J34" s="126" t="str">
        <f>'Gemensamma Tjänster'!AE33</f>
        <v xml:space="preserve"> -</v>
      </c>
    </row>
    <row r="35" spans="3:10" ht="15" hidden="1" customHeight="1" outlineLevel="1" x14ac:dyDescent="0.25">
      <c r="C35" s="117" t="str">
        <f>'Gemensamma Tjänster'!AF2</f>
        <v>IAM IDP Gemensam del</v>
      </c>
      <c r="D35" s="124">
        <f>'Gemensamma Tjänster'!AF14</f>
        <v>162588.65296912994</v>
      </c>
      <c r="E35" s="125"/>
      <c r="F35" s="103" t="str">
        <f>'Gemensamma Tjänster'!AF31</f>
        <v>Kvartal förskott</v>
      </c>
      <c r="G35" s="125"/>
      <c r="H35" s="103" t="str">
        <f>'Gemensamma Tjänster'!AF32</f>
        <v>Dec,Mar,Jun,Sep</v>
      </c>
      <c r="I35" s="125"/>
      <c r="J35" s="126">
        <f>'Gemensamma Tjänster'!AF33</f>
        <v>0</v>
      </c>
    </row>
    <row r="36" spans="3:10" ht="15" hidden="1" customHeight="1" outlineLevel="1" x14ac:dyDescent="0.25">
      <c r="C36" s="117">
        <f>'Gemensamma Tjänster'!AG2</f>
        <v>0</v>
      </c>
      <c r="D36" s="124">
        <f>'Gemensamma Tjänster'!AG14</f>
        <v>0</v>
      </c>
      <c r="E36" s="125"/>
      <c r="F36" s="103">
        <f>'Gemensamma Tjänster'!AG31</f>
        <v>0</v>
      </c>
      <c r="G36" s="125"/>
      <c r="H36" s="103">
        <f>'Gemensamma Tjänster'!AG32</f>
        <v>0</v>
      </c>
      <c r="I36" s="125"/>
      <c r="J36" s="126">
        <f>'Gemensamma Tjänster'!AG33</f>
        <v>0</v>
      </c>
    </row>
    <row r="37" spans="3:10" ht="15" hidden="1" customHeight="1" outlineLevel="1" x14ac:dyDescent="0.25">
      <c r="C37" s="117">
        <f>'Gemensamma Tjänster'!AH2</f>
        <v>0</v>
      </c>
      <c r="D37" s="124">
        <f>'Gemensamma Tjänster'!AH14</f>
        <v>0</v>
      </c>
      <c r="E37" s="125"/>
      <c r="F37" s="103">
        <f>'Gemensamma Tjänster'!AH31</f>
        <v>0</v>
      </c>
      <c r="G37" s="125"/>
      <c r="H37" s="103">
        <f>'Gemensamma Tjänster'!AH32</f>
        <v>0</v>
      </c>
      <c r="I37" s="125"/>
      <c r="J37" s="126">
        <f>'Gemensamma Tjänster'!AH33</f>
        <v>0</v>
      </c>
    </row>
    <row r="38" spans="3:10" ht="15" hidden="1" customHeight="1" outlineLevel="1" x14ac:dyDescent="0.25">
      <c r="C38" s="117">
        <f>'Gemensamma Tjänster'!AI2</f>
        <v>0</v>
      </c>
      <c r="D38" s="124">
        <f>'Gemensamma Tjänster'!AI14</f>
        <v>0</v>
      </c>
      <c r="E38" s="125"/>
      <c r="F38" s="103">
        <f>'Gemensamma Tjänster'!AI31</f>
        <v>0</v>
      </c>
      <c r="G38" s="125"/>
      <c r="H38" s="103">
        <f>'Gemensamma Tjänster'!AI32</f>
        <v>0</v>
      </c>
      <c r="I38" s="125"/>
      <c r="J38" s="126">
        <f>'Gemensamma Tjänster'!AI33</f>
        <v>0</v>
      </c>
    </row>
    <row r="39" spans="3:10" ht="15" hidden="1" customHeight="1" outlineLevel="1" x14ac:dyDescent="0.25">
      <c r="C39" s="117">
        <f>'Gemensamma Tjänster'!AJ2</f>
        <v>0</v>
      </c>
      <c r="D39" s="124">
        <f>'Gemensamma Tjänster'!AJ14</f>
        <v>0</v>
      </c>
      <c r="E39" s="125"/>
      <c r="F39" s="103">
        <f>'Gemensamma Tjänster'!AJ31</f>
        <v>0</v>
      </c>
      <c r="G39" s="125"/>
      <c r="H39" s="103">
        <f>'Gemensamma Tjänster'!AJ32</f>
        <v>0</v>
      </c>
      <c r="I39" s="125"/>
      <c r="J39" s="126">
        <f>'Gemensamma Tjänster'!AJ33</f>
        <v>0</v>
      </c>
    </row>
    <row r="40" spans="3:10" ht="15" hidden="1" customHeight="1" outlineLevel="1" x14ac:dyDescent="0.25">
      <c r="C40" s="117">
        <f>'Gemensamma Tjänster'!AK2</f>
        <v>0</v>
      </c>
      <c r="D40" s="124">
        <f>'Gemensamma Tjänster'!AK14</f>
        <v>0</v>
      </c>
      <c r="E40" s="125"/>
      <c r="F40" s="103">
        <f>'Gemensamma Tjänster'!AK31</f>
        <v>0</v>
      </c>
      <c r="G40" s="125"/>
      <c r="H40" s="103">
        <f>'Gemensamma Tjänster'!AK32</f>
        <v>0</v>
      </c>
      <c r="I40" s="125"/>
      <c r="J40" s="126">
        <f>'Gemensamma Tjänster'!AK33</f>
        <v>0</v>
      </c>
    </row>
    <row r="41" spans="3:10" ht="15" hidden="1" customHeight="1" outlineLevel="1" x14ac:dyDescent="0.25">
      <c r="C41" s="117">
        <f>'Gemensamma Tjänster'!AL2</f>
        <v>0</v>
      </c>
      <c r="D41" s="124">
        <f>'Gemensamma Tjänster'!AL14</f>
        <v>0</v>
      </c>
      <c r="E41" s="125"/>
      <c r="F41" s="103">
        <f>'Gemensamma Tjänster'!AL31</f>
        <v>0</v>
      </c>
      <c r="G41" s="125"/>
      <c r="H41" s="103">
        <f>'Gemensamma Tjänster'!AL32</f>
        <v>0</v>
      </c>
      <c r="I41" s="125"/>
      <c r="J41" s="126">
        <f>'Gemensamma Tjänster'!AL33</f>
        <v>0</v>
      </c>
    </row>
    <row r="42" spans="3:10" ht="15" hidden="1" customHeight="1" outlineLevel="1" x14ac:dyDescent="0.25">
      <c r="C42" s="117">
        <f>'Gemensamma Tjänster'!AM2</f>
        <v>0</v>
      </c>
      <c r="D42" s="124">
        <f>'Gemensamma Tjänster'!AM14</f>
        <v>0</v>
      </c>
      <c r="E42" s="125"/>
      <c r="F42" s="103">
        <f>'Gemensamma Tjänster'!AM31</f>
        <v>0</v>
      </c>
      <c r="G42" s="125"/>
      <c r="H42" s="103">
        <f>'Gemensamma Tjänster'!AM32</f>
        <v>0</v>
      </c>
      <c r="I42" s="125"/>
      <c r="J42" s="126">
        <f>'Gemensamma Tjänster'!AM33</f>
        <v>0</v>
      </c>
    </row>
    <row r="43" spans="3:10" ht="15" hidden="1" customHeight="1" outlineLevel="1" x14ac:dyDescent="0.25">
      <c r="C43" s="117">
        <f>'Gemensamma Tjänster'!AN2</f>
        <v>0</v>
      </c>
      <c r="D43" s="124">
        <f>'Gemensamma Tjänster'!AN14</f>
        <v>0</v>
      </c>
      <c r="E43" s="125"/>
      <c r="F43" s="103">
        <f>'Gemensamma Tjänster'!AN31</f>
        <v>0</v>
      </c>
      <c r="G43" s="125"/>
      <c r="H43" s="103">
        <f>'Gemensamma Tjänster'!AN32</f>
        <v>0</v>
      </c>
      <c r="I43" s="125"/>
      <c r="J43" s="126">
        <f>'Gemensamma Tjänster'!AN33</f>
        <v>0</v>
      </c>
    </row>
    <row r="44" spans="3:10" ht="15" hidden="1" customHeight="1" outlineLevel="1" x14ac:dyDescent="0.25">
      <c r="C44" s="117">
        <f>'Gemensamma Tjänster'!AO2</f>
        <v>0</v>
      </c>
      <c r="D44" s="124">
        <f>'Gemensamma Tjänster'!AO14</f>
        <v>0</v>
      </c>
      <c r="E44" s="125"/>
      <c r="F44" s="103">
        <f>'Gemensamma Tjänster'!AO31</f>
        <v>0</v>
      </c>
      <c r="G44" s="125"/>
      <c r="H44" s="103">
        <f>'Gemensamma Tjänster'!AO32</f>
        <v>0</v>
      </c>
      <c r="I44" s="125"/>
      <c r="J44" s="126">
        <f>'Gemensamma Tjänster'!AO33</f>
        <v>0</v>
      </c>
    </row>
    <row r="45" spans="3:10" ht="15" hidden="1" customHeight="1" outlineLevel="1" x14ac:dyDescent="0.25">
      <c r="C45" s="117">
        <f>'Gemensamma Tjänster'!AP2</f>
        <v>0</v>
      </c>
      <c r="D45" s="124">
        <f>'Gemensamma Tjänster'!AP14</f>
        <v>0</v>
      </c>
      <c r="E45" s="125"/>
      <c r="F45" s="103">
        <f>'Gemensamma Tjänster'!AP31</f>
        <v>0</v>
      </c>
      <c r="G45" s="125"/>
      <c r="H45" s="103">
        <f>'Gemensamma Tjänster'!AP32</f>
        <v>0</v>
      </c>
      <c r="I45" s="125"/>
      <c r="J45" s="126">
        <f>'Gemensamma Tjänster'!AP33</f>
        <v>0</v>
      </c>
    </row>
    <row r="46" spans="3:10" ht="15" hidden="1" customHeight="1" outlineLevel="1" x14ac:dyDescent="0.25">
      <c r="C46" s="117">
        <f>'Gemensamma Tjänster'!AQ2</f>
        <v>0</v>
      </c>
      <c r="D46" s="124">
        <f>'Gemensamma Tjänster'!AQ14</f>
        <v>0</v>
      </c>
      <c r="E46" s="125"/>
      <c r="F46" s="103">
        <f>'Gemensamma Tjänster'!AQ31</f>
        <v>0</v>
      </c>
      <c r="G46" s="125"/>
      <c r="H46" s="103">
        <f>'Gemensamma Tjänster'!AQ32</f>
        <v>0</v>
      </c>
      <c r="I46" s="125"/>
      <c r="J46" s="126">
        <f>'Gemensamma Tjänster'!AQ33</f>
        <v>0</v>
      </c>
    </row>
    <row r="47" spans="3:10" ht="15" hidden="1" customHeight="1" outlineLevel="1" x14ac:dyDescent="0.25">
      <c r="C47" s="117">
        <f>'Gemensamma Tjänster'!AR2</f>
        <v>0</v>
      </c>
      <c r="D47" s="124">
        <f>'Gemensamma Tjänster'!AR14</f>
        <v>0</v>
      </c>
      <c r="E47" s="125"/>
      <c r="F47" s="103">
        <f>'Gemensamma Tjänster'!AR31</f>
        <v>0</v>
      </c>
      <c r="G47" s="125"/>
      <c r="H47" s="103">
        <f>'Gemensamma Tjänster'!AR32</f>
        <v>0</v>
      </c>
      <c r="I47" s="125"/>
      <c r="J47" s="126">
        <f>'Gemensamma Tjänster'!AR33</f>
        <v>0</v>
      </c>
    </row>
    <row r="48" spans="3:10" ht="15" hidden="1" customHeight="1" outlineLevel="1" x14ac:dyDescent="0.25">
      <c r="C48" s="117">
        <f>'Gemensamma Tjänster'!AS2</f>
        <v>0</v>
      </c>
      <c r="D48" s="124">
        <f>'Gemensamma Tjänster'!AS14</f>
        <v>0</v>
      </c>
      <c r="E48" s="125"/>
      <c r="F48" s="103">
        <f>'Gemensamma Tjänster'!AS31</f>
        <v>0</v>
      </c>
      <c r="G48" s="125"/>
      <c r="H48" s="103">
        <f>'Gemensamma Tjänster'!AS32</f>
        <v>0</v>
      </c>
      <c r="I48" s="125"/>
      <c r="J48" s="126">
        <f>'Gemensamma Tjänster'!AS33</f>
        <v>0</v>
      </c>
    </row>
    <row r="49" spans="3:10" ht="15" hidden="1" customHeight="1" outlineLevel="1" x14ac:dyDescent="0.25">
      <c r="C49" s="117">
        <f>'Gemensamma Tjänster'!AT2</f>
        <v>0</v>
      </c>
      <c r="D49" s="124">
        <f>'Gemensamma Tjänster'!AT14</f>
        <v>0</v>
      </c>
      <c r="E49" s="125"/>
      <c r="F49" s="103">
        <f>'Gemensamma Tjänster'!AT31</f>
        <v>0</v>
      </c>
      <c r="G49" s="125"/>
      <c r="H49" s="103">
        <f>'Gemensamma Tjänster'!AT32</f>
        <v>0</v>
      </c>
      <c r="I49" s="125"/>
      <c r="J49" s="126">
        <f>'Gemensamma Tjänster'!AT33</f>
        <v>0</v>
      </c>
    </row>
    <row r="50" spans="3:10" ht="15" hidden="1" customHeight="1" outlineLevel="1" x14ac:dyDescent="0.25">
      <c r="C50" s="117">
        <f>'Gemensamma Tjänster'!AU2</f>
        <v>0</v>
      </c>
      <c r="D50" s="124">
        <f>'Gemensamma Tjänster'!AU14</f>
        <v>0</v>
      </c>
      <c r="E50" s="125"/>
      <c r="F50" s="103">
        <f>'Gemensamma Tjänster'!AU31</f>
        <v>0</v>
      </c>
      <c r="G50" s="125"/>
      <c r="H50" s="103">
        <f>'Gemensamma Tjänster'!AU32</f>
        <v>0</v>
      </c>
      <c r="I50" s="125"/>
      <c r="J50" s="126">
        <f>'Gemensamma Tjänster'!AU33</f>
        <v>0</v>
      </c>
    </row>
    <row r="51" spans="3:10" ht="15" hidden="1" customHeight="1" outlineLevel="1" x14ac:dyDescent="0.25">
      <c r="C51" s="117">
        <f>'Gemensamma Tjänster'!AV2</f>
        <v>0</v>
      </c>
      <c r="D51" s="124">
        <f>'Gemensamma Tjänster'!AV14</f>
        <v>0</v>
      </c>
      <c r="E51" s="125"/>
      <c r="F51" s="103">
        <f>'Gemensamma Tjänster'!AV31</f>
        <v>0</v>
      </c>
      <c r="G51" s="125"/>
      <c r="H51" s="103">
        <f>'Gemensamma Tjänster'!AV32</f>
        <v>0</v>
      </c>
      <c r="I51" s="125"/>
      <c r="J51" s="126">
        <f>'Gemensamma Tjänster'!AV33</f>
        <v>0</v>
      </c>
    </row>
    <row r="52" spans="3:10" ht="15" hidden="1" customHeight="1" outlineLevel="1" x14ac:dyDescent="0.25">
      <c r="C52" s="117">
        <f>'Gemensamma Tjänster'!AW2</f>
        <v>0</v>
      </c>
      <c r="D52" s="124">
        <f>'Gemensamma Tjänster'!AW14</f>
        <v>0</v>
      </c>
      <c r="E52" s="125"/>
      <c r="F52" s="103">
        <f>'Gemensamma Tjänster'!AW31</f>
        <v>0</v>
      </c>
      <c r="G52" s="125"/>
      <c r="H52" s="103">
        <f>'Gemensamma Tjänster'!AW32</f>
        <v>0</v>
      </c>
      <c r="I52" s="125"/>
      <c r="J52" s="126">
        <f>'Gemensamma Tjänster'!AW33</f>
        <v>0</v>
      </c>
    </row>
    <row r="53" spans="3:10" ht="15" hidden="1" customHeight="1" outlineLevel="1" x14ac:dyDescent="0.25">
      <c r="C53" s="117">
        <f>'Gemensamma Tjänster'!AX2</f>
        <v>0</v>
      </c>
      <c r="D53" s="124">
        <f>'Gemensamma Tjänster'!AX14</f>
        <v>0</v>
      </c>
      <c r="E53" s="125"/>
      <c r="F53" s="103">
        <f>'Gemensamma Tjänster'!AX31</f>
        <v>0</v>
      </c>
      <c r="G53" s="125"/>
      <c r="H53" s="103">
        <f>'Gemensamma Tjänster'!AX32</f>
        <v>0</v>
      </c>
      <c r="I53" s="125"/>
      <c r="J53" s="126">
        <f>'Gemensamma Tjänster'!AX33</f>
        <v>0</v>
      </c>
    </row>
    <row r="54" spans="3:10" ht="15" hidden="1" customHeight="1" outlineLevel="1" x14ac:dyDescent="0.25">
      <c r="C54" s="117">
        <f>'Gemensamma Tjänster'!AY2</f>
        <v>0</v>
      </c>
      <c r="D54" s="124">
        <f>'Gemensamma Tjänster'!AY14</f>
        <v>0</v>
      </c>
      <c r="E54" s="125"/>
      <c r="F54" s="103">
        <f>'Gemensamma Tjänster'!AY31</f>
        <v>0</v>
      </c>
      <c r="G54" s="125"/>
      <c r="H54" s="103">
        <f>'Gemensamma Tjänster'!AY32</f>
        <v>0</v>
      </c>
      <c r="I54" s="125"/>
      <c r="J54" s="126">
        <f>'Gemensamma Tjänster'!AY33</f>
        <v>0</v>
      </c>
    </row>
    <row r="55" spans="3:10" ht="15" hidden="1" customHeight="1" outlineLevel="1" thickBot="1" x14ac:dyDescent="0.3">
      <c r="C55" s="127">
        <f>'Gemensamma Tjänster'!AZ2</f>
        <v>0</v>
      </c>
      <c r="D55" s="128">
        <f>'Gemensamma Tjänster'!AZ14</f>
        <v>0</v>
      </c>
      <c r="E55" s="129"/>
      <c r="F55" s="104">
        <f>'Gemensamma Tjänster'!AZ31</f>
        <v>0</v>
      </c>
      <c r="G55" s="129"/>
      <c r="H55" s="104">
        <f>'Gemensamma Tjänster'!AZ32</f>
        <v>0</v>
      </c>
      <c r="I55" s="129"/>
      <c r="J55" s="130">
        <f>'Gemensamma Tjänster'!AZ33</f>
        <v>0</v>
      </c>
    </row>
    <row r="56" spans="3:10" hidden="1" outlineLevel="1" x14ac:dyDescent="0.25">
      <c r="C56" s="125"/>
      <c r="D56" s="124"/>
      <c r="E56" s="125"/>
      <c r="F56" s="125"/>
      <c r="G56" s="125"/>
      <c r="H56" s="125"/>
      <c r="I56" s="125"/>
      <c r="J56" s="125"/>
    </row>
    <row r="57" spans="3:10" hidden="1" outlineLevel="1" x14ac:dyDescent="0.25">
      <c r="C57" s="125"/>
      <c r="D57" s="124"/>
      <c r="E57" s="125"/>
      <c r="F57" s="125"/>
      <c r="G57" s="125"/>
      <c r="H57" s="125"/>
      <c r="I57" s="125"/>
      <c r="J57" s="125"/>
    </row>
    <row r="58" spans="3:10" ht="15.75" collapsed="1" thickBot="1" x14ac:dyDescent="0.3">
      <c r="C58" s="131"/>
      <c r="D58" s="132"/>
      <c r="E58" s="131"/>
      <c r="F58" s="131"/>
      <c r="G58" s="131"/>
      <c r="H58" s="131"/>
      <c r="I58" s="131"/>
      <c r="J58" s="131"/>
    </row>
    <row r="59" spans="3:10" ht="21" x14ac:dyDescent="0.25">
      <c r="C59" s="118" t="s">
        <v>35</v>
      </c>
      <c r="D59" s="119">
        <f>SUM(D60:D90)</f>
        <v>3203968.3701390303</v>
      </c>
      <c r="E59" s="120"/>
      <c r="F59" s="120" t="s">
        <v>43</v>
      </c>
      <c r="G59" s="120"/>
      <c r="H59" s="120"/>
      <c r="I59" s="120"/>
      <c r="J59" s="133"/>
    </row>
    <row r="60" spans="3:10" hidden="1" outlineLevel="1" x14ac:dyDescent="0.25">
      <c r="C60" s="117" t="str">
        <f>'Valbara Tjänster'!F1</f>
        <v>Händelseanalys (Nitha)</v>
      </c>
      <c r="D60" s="124">
        <f>'Valbara Tjänster'!F10</f>
        <v>107911.91565000001</v>
      </c>
      <c r="E60" s="125"/>
      <c r="F60" s="125" t="str">
        <f>'Valbara Tjänster'!F27</f>
        <v>Kvartal förskott</v>
      </c>
      <c r="G60" s="125"/>
      <c r="H60" s="125" t="str">
        <f>'Valbara Tjänster'!F28</f>
        <v>Dec,Mar,Jun,Sep</v>
      </c>
      <c r="I60" s="125"/>
      <c r="J60" s="126" t="str">
        <f>'Valbara Tjänster'!F29</f>
        <v>N/A</v>
      </c>
    </row>
    <row r="61" spans="3:10" ht="30" hidden="1" outlineLevel="1" x14ac:dyDescent="0.25">
      <c r="C61" s="117" t="str">
        <f>'Valbara Tjänster'!J1</f>
        <v>IAM IdP
(egna anslutningar)</v>
      </c>
      <c r="D61" s="124">
        <f>'Valbara Tjänster'!J10</f>
        <v>30595.949999999997</v>
      </c>
      <c r="E61" s="125"/>
      <c r="F61" s="125" t="str">
        <f>'Valbara Tjänster'!J27</f>
        <v>Kvartal förskott</v>
      </c>
      <c r="G61" s="125"/>
      <c r="H61" s="125" t="str">
        <f>'Valbara Tjänster'!J28</f>
        <v>Dec,Mar,Jun,Sep</v>
      </c>
      <c r="I61" s="125"/>
      <c r="J61" s="126" t="str">
        <f>'Valbara Tjänster'!J29</f>
        <v>N/A</v>
      </c>
    </row>
    <row r="62" spans="3:10" hidden="1" outlineLevel="1" x14ac:dyDescent="0.25">
      <c r="C62" s="117" t="str">
        <f>'Valbara Tjänster'!N1</f>
        <v>Säkerhets-tjänster Logg, spärr &amp; samtycke</v>
      </c>
      <c r="D62" s="124">
        <f>'Valbara Tjänster'!N10</f>
        <v>30595.949999999997</v>
      </c>
      <c r="E62" s="125"/>
      <c r="F62" s="125" t="str">
        <f>'Valbara Tjänster'!N27</f>
        <v>Kvartal förskott</v>
      </c>
      <c r="G62" s="125"/>
      <c r="H62" s="125" t="str">
        <f>'Valbara Tjänster'!N28</f>
        <v>Dec,Mar,Jun,Sep</v>
      </c>
      <c r="I62" s="125"/>
      <c r="J62" s="126" t="str">
        <f>'Valbara Tjänster'!N29</f>
        <v>N/A</v>
      </c>
    </row>
    <row r="63" spans="3:10" hidden="1" outlineLevel="1" x14ac:dyDescent="0.25">
      <c r="C63" s="117" t="str">
        <f>'Valbara Tjänster'!R1</f>
        <v>IAM Autentisering (egna anslutningar)</v>
      </c>
      <c r="D63" s="124">
        <f>'Valbara Tjänster'!R10</f>
        <v>30595.949999999997</v>
      </c>
      <c r="E63" s="125"/>
      <c r="F63" s="125" t="str">
        <f>'Valbara Tjänster'!R27</f>
        <v>Kvartal förskott</v>
      </c>
      <c r="G63" s="125"/>
      <c r="H63" s="125" t="str">
        <f>'Valbara Tjänster'!R28</f>
        <v>Dec,Mar,Jun,Sep</v>
      </c>
      <c r="I63" s="125"/>
      <c r="J63" s="126" t="str">
        <f>'Valbara Tjänster'!R29</f>
        <v>N/A</v>
      </c>
    </row>
    <row r="64" spans="3:10" hidden="1" outlineLevel="1" x14ac:dyDescent="0.25">
      <c r="C64" s="117" t="str">
        <f>'Valbara Tjänster'!V1</f>
        <v>Personuppgifts- tjänst</v>
      </c>
      <c r="D64" s="124">
        <f>'Valbara Tjänster'!V10</f>
        <v>30595.949999999997</v>
      </c>
      <c r="E64" s="125"/>
      <c r="F64" s="125" t="str">
        <f>'Valbara Tjänster'!V27</f>
        <v>Kvartal förskott</v>
      </c>
      <c r="G64" s="125"/>
      <c r="H64" s="125" t="str">
        <f>'Valbara Tjänster'!V28</f>
        <v>Dec,Mar,Jun,Sep</v>
      </c>
      <c r="I64" s="125"/>
      <c r="J64" s="126" t="str">
        <f>'Valbara Tjänster'!V29</f>
        <v>N/A</v>
      </c>
    </row>
    <row r="65" spans="3:10" ht="45" hidden="1" outlineLevel="1" x14ac:dyDescent="0.25">
      <c r="C65" s="117" t="str">
        <f>'Valbara Tjänster'!Z1</f>
        <v xml:space="preserve">Formulär- hantering </v>
      </c>
      <c r="D65" s="124">
        <f>'Valbara Tjänster'!Z10</f>
        <v>119694.90553020001</v>
      </c>
      <c r="E65" s="125"/>
      <c r="F65" s="125" t="str">
        <f>'Valbara Tjänster'!Z27</f>
        <v>Prognos! Faktureras separat av tjänstens förvaltning. Kvartalsvis</v>
      </c>
      <c r="G65" s="125"/>
      <c r="H65" s="125" t="str">
        <f>'Valbara Tjänster'!Z28</f>
        <v>Dec,Mar,Jun,Sep</v>
      </c>
      <c r="I65" s="125"/>
      <c r="J65" s="126">
        <f>'Valbara Tjänster'!Z29</f>
        <v>2023</v>
      </c>
    </row>
    <row r="66" spans="3:10" hidden="1" outlineLevel="1" x14ac:dyDescent="0.25">
      <c r="C66" s="117" t="str">
        <f>'Valbara Tjänster'!AD1</f>
        <v xml:space="preserve">Ombudstjänsten </v>
      </c>
      <c r="D66" s="124">
        <f>'Valbara Tjänster'!AD10</f>
        <v>75094.699679999991</v>
      </c>
      <c r="E66" s="125"/>
      <c r="F66" s="125" t="str">
        <f>'Valbara Tjänster'!AD27</f>
        <v>Kvartal förskott</v>
      </c>
      <c r="G66" s="125"/>
      <c r="H66" s="125" t="str">
        <f>'Valbara Tjänster'!AD28</f>
        <v>Dec,Mar,Jun,Sep</v>
      </c>
      <c r="I66" s="125"/>
      <c r="J66" s="126" t="str">
        <f>'Valbara Tjänster'!AD29</f>
        <v>N/A</v>
      </c>
    </row>
    <row r="67" spans="3:10" ht="120" hidden="1" outlineLevel="1" x14ac:dyDescent="0.25">
      <c r="C67" s="117" t="str">
        <f>'Valbara Tjänster'!AH1</f>
        <v>Hjälpmedels-tjänsten abonnemang</v>
      </c>
      <c r="D67" s="124">
        <f>'Valbara Tjänster'!AH10</f>
        <v>30000</v>
      </c>
      <c r="E67" s="125"/>
      <c r="F67" s="125" t="str">
        <f>'Valbara Tjänster'!AH27</f>
        <v>Prognos! Faktureras kvartalsvis i förskott av förvaltning med volymsjusteringar i efterskott. Abonnemangspriset baseras på av kunden redovisad inköpsvolym. Tillkommer rörlig avgift enl. prislista på Inera.se</v>
      </c>
      <c r="G67" s="125"/>
      <c r="H67" s="125" t="str">
        <f>'Valbara Tjänster'!AH28</f>
        <v>Dec, Mar, Jun, Sep</v>
      </c>
      <c r="I67" s="125"/>
      <c r="J67" s="126" t="str">
        <f>'Valbara Tjänster'!AH29</f>
        <v>N/A</v>
      </c>
    </row>
    <row r="68" spans="3:10" ht="45" hidden="1" outlineLevel="1" x14ac:dyDescent="0.25">
      <c r="C68" s="117" t="str">
        <f>'Valbara Tjänster'!AL1</f>
        <v>E-klient</v>
      </c>
      <c r="D68" s="124">
        <f>'Valbara Tjänster'!AL10</f>
        <v>708552</v>
      </c>
      <c r="E68" s="125"/>
      <c r="F68" s="125" t="str">
        <f>'Valbara Tjänster'!AL27</f>
        <v>Halvårsvis i efterskott av förvaltning. Volymbaserade priser</v>
      </c>
      <c r="G68" s="125"/>
      <c r="H68" s="125" t="str">
        <f>'Valbara Tjänster'!AL28</f>
        <v>Jun, Dec</v>
      </c>
      <c r="I68" s="125"/>
      <c r="J68" s="126" t="str">
        <f>'Valbara Tjänster'!AL29</f>
        <v>N/A</v>
      </c>
    </row>
    <row r="69" spans="3:10" ht="60" hidden="1" outlineLevel="1" x14ac:dyDescent="0.25">
      <c r="C69" s="117" t="str">
        <f>'Valbara Tjänster'!AP1</f>
        <v>Eira Licenser (innehåll)</v>
      </c>
      <c r="D69" s="124">
        <f>'Valbara Tjänster'!AP10</f>
        <v>1009867.4061861001</v>
      </c>
      <c r="E69" s="125"/>
      <c r="F69" s="125" t="str">
        <f>'Valbara Tjänster'!AP27</f>
        <v>Licenskostnaden fördelas solidariskt mellan landsting och regioner baserat på antal invånare.</v>
      </c>
      <c r="G69" s="125"/>
      <c r="H69" s="125" t="str">
        <f>'Valbara Tjänster'!AP28</f>
        <v>Årsvis engång i Dec</v>
      </c>
      <c r="I69" s="125"/>
      <c r="J69" s="126" t="str">
        <f>'Valbara Tjänster'!AP29</f>
        <v>N/A</v>
      </c>
    </row>
    <row r="70" spans="3:10" ht="30" hidden="1" outlineLevel="1" x14ac:dyDescent="0.25">
      <c r="C70" s="117" t="str">
        <f>'Valbara Tjänster'!AT1</f>
        <v>Informations- utlämning till kvalitetsregister</v>
      </c>
      <c r="D70" s="124">
        <f>'Valbara Tjänster'!AT10</f>
        <v>0</v>
      </c>
      <c r="E70" s="125"/>
      <c r="F70" s="125" t="str">
        <f>'Valbara Tjänster'!AT27</f>
        <v>Faktureras separat av tjänstens förvaltning</v>
      </c>
      <c r="G70" s="125"/>
      <c r="H70" s="125" t="str">
        <f>'Valbara Tjänster'!AT28</f>
        <v xml:space="preserve"> </v>
      </c>
      <c r="I70" s="125"/>
      <c r="J70" s="134" t="str">
        <f>'Valbara Tjänster'!AT29</f>
        <v>Ingen ab.fakturering</v>
      </c>
    </row>
    <row r="71" spans="3:10" hidden="1" outlineLevel="1" x14ac:dyDescent="0.25">
      <c r="C71" s="117" t="str">
        <f>'Valbara Tjänster'!AX1</f>
        <v>Säker Digital Kommunikation SDK Ny!</v>
      </c>
      <c r="D71" s="124">
        <f>'Valbara Tjänster'!AX10</f>
        <v>0</v>
      </c>
      <c r="E71" s="125"/>
      <c r="F71" s="125" t="str">
        <f>'Valbara Tjänster'!AX27</f>
        <v>Ingen abonnemangsfakt 2023</v>
      </c>
      <c r="G71" s="125"/>
      <c r="H71" s="125">
        <f>'Valbara Tjänster'!AX28</f>
        <v>0</v>
      </c>
      <c r="I71" s="125"/>
      <c r="J71" s="126">
        <f>'Valbara Tjänster'!AX29</f>
        <v>0</v>
      </c>
    </row>
    <row r="72" spans="3:10" hidden="1" outlineLevel="1" x14ac:dyDescent="0.25">
      <c r="C72" s="117" t="str">
        <f>'Valbara Tjänster'!BB1</f>
        <v>Bild i 1177 på telefon</v>
      </c>
      <c r="D72" s="124">
        <f>'Valbara Tjänster'!BB10</f>
        <v>152007.61468199998</v>
      </c>
      <c r="E72" s="125"/>
      <c r="F72" s="125" t="str">
        <f>'Valbara Tjänster'!BB27</f>
        <v>Kvartal förskott</v>
      </c>
      <c r="G72" s="125"/>
      <c r="H72" s="125" t="str">
        <f>'Valbara Tjänster'!BB28</f>
        <v>Dec,Mar,Jun,Sep</v>
      </c>
      <c r="I72" s="125"/>
      <c r="J72" s="126" t="str">
        <f>'Valbara Tjänster'!BB29</f>
        <v>N/A</v>
      </c>
    </row>
    <row r="73" spans="3:10" hidden="1" outlineLevel="1" x14ac:dyDescent="0.25">
      <c r="C73" s="117" t="str">
        <f>'Valbara Tjänster'!BF1</f>
        <v>Video i 1177 på telefon</v>
      </c>
      <c r="D73" s="124">
        <f>'Valbara Tjänster'!BF10</f>
        <v>239962.2408876</v>
      </c>
      <c r="E73" s="125"/>
      <c r="F73" s="125" t="str">
        <f>'Valbara Tjänster'!BF27</f>
        <v>Kvartal förskott</v>
      </c>
      <c r="G73" s="125"/>
      <c r="H73" s="125" t="str">
        <f>'Valbara Tjänster'!BF28</f>
        <v>Dec,Mar,Jun,Sep</v>
      </c>
      <c r="I73" s="125"/>
      <c r="J73" s="126" t="str">
        <f>'Valbara Tjänster'!BF29</f>
        <v>N/A</v>
      </c>
    </row>
    <row r="74" spans="3:10" hidden="1" outlineLevel="1" x14ac:dyDescent="0.25">
      <c r="C74" s="117" t="str">
        <f>'Valbara Tjänster'!BJ1</f>
        <v>Utbudstjänsten</v>
      </c>
      <c r="D74" s="124">
        <f>'Valbara Tjänster'!BJ10</f>
        <v>146257.84018229999</v>
      </c>
      <c r="E74" s="125"/>
      <c r="F74" s="125" t="str">
        <f>'Valbara Tjänster'!BJ27</f>
        <v>Kvartal förskott</v>
      </c>
      <c r="G74" s="125"/>
      <c r="H74" s="125" t="str">
        <f>'Valbara Tjänster'!BJ28</f>
        <v>Dec,Mar,Jun,Sep</v>
      </c>
      <c r="I74" s="125"/>
      <c r="J74" s="126" t="str">
        <f>'Valbara Tjänster'!BJ29</f>
        <v>N/A</v>
      </c>
    </row>
    <row r="75" spans="3:10" hidden="1" outlineLevel="1" x14ac:dyDescent="0.25">
      <c r="C75" s="117" t="str">
        <f>'Valbara Tjänster'!BN1</f>
        <v>Statistiktjänst Organisations-statistik</v>
      </c>
      <c r="D75" s="124">
        <f>'Valbara Tjänster'!BN10</f>
        <v>26673.549210000001</v>
      </c>
      <c r="E75" s="125"/>
      <c r="F75" s="125" t="str">
        <f>'Valbara Tjänster'!BN27</f>
        <v>Kvartal förskott</v>
      </c>
      <c r="G75" s="125"/>
      <c r="H75" s="125" t="str">
        <f>'Valbara Tjänster'!BN28</f>
        <v>Dec,Mar,Jun,Sep</v>
      </c>
      <c r="I75" s="125"/>
      <c r="J75" s="126" t="str">
        <f>'Valbara Tjänster'!BN29</f>
        <v>N/A</v>
      </c>
    </row>
    <row r="76" spans="3:10" s="101" customFormat="1" ht="45" hidden="1" outlineLevel="1" x14ac:dyDescent="0.25">
      <c r="C76" s="117" t="str">
        <f>'Valbara Tjänster'!BR1</f>
        <v xml:space="preserve">1177 Inkorg </v>
      </c>
      <c r="D76" s="124">
        <f>'Valbara Tjänster'!BR10</f>
        <v>0</v>
      </c>
      <c r="E76" s="125"/>
      <c r="F76" s="103" t="str">
        <f>'Valbara Tjänster'!BR27</f>
        <v>Volymsbaserad. Faktureras av förvaltning kvartalsvis efterskott</v>
      </c>
      <c r="G76" s="125"/>
      <c r="H76" s="103">
        <f>'Valbara Tjänster'!BR28</f>
        <v>0</v>
      </c>
      <c r="I76" s="125"/>
      <c r="J76" s="256">
        <f>'Valbara Tjänster'!BR29</f>
        <v>0</v>
      </c>
    </row>
    <row r="77" spans="3:10" s="101" customFormat="1" hidden="1" outlineLevel="1" x14ac:dyDescent="0.25">
      <c r="C77" s="117" t="str">
        <f>'Valbara Tjänster'!BV1</f>
        <v>Svevac (prel. Avser halvår)</v>
      </c>
      <c r="D77" s="124">
        <f>'Valbara Tjänster'!BV10</f>
        <v>0</v>
      </c>
      <c r="E77" s="125"/>
      <c r="F77" s="103" t="str">
        <f>'Valbara Tjänster'!BV27</f>
        <v>Prel. Engång förskott 2023</v>
      </c>
      <c r="G77" s="125"/>
      <c r="H77" s="103" t="str">
        <f>'Valbara Tjänster'!BV28</f>
        <v>Dec,Mars</v>
      </c>
      <c r="I77" s="125"/>
      <c r="J77" s="256" t="str">
        <f>'Valbara Tjänster'!BV29</f>
        <v>Avslutas halvår 2023</v>
      </c>
    </row>
    <row r="78" spans="3:10" s="101" customFormat="1" ht="30" hidden="1" outlineLevel="1" x14ac:dyDescent="0.25">
      <c r="C78" s="117" t="str">
        <f>'Valbara Tjänster'!BZ1</f>
        <v>Digitalt möte</v>
      </c>
      <c r="D78" s="124">
        <f>'Valbara Tjänster'!BZ10</f>
        <v>0</v>
      </c>
      <c r="E78" s="125"/>
      <c r="F78" s="103" t="str">
        <f>'Valbara Tjänster'!BZ27</f>
        <v>Volym. Faktureras av förvaltning</v>
      </c>
      <c r="G78" s="125"/>
      <c r="H78" s="103">
        <f>'Valbara Tjänster'!BZ28</f>
        <v>0</v>
      </c>
      <c r="I78" s="125"/>
      <c r="J78" s="256">
        <f>'Valbara Tjänster'!BZ29</f>
        <v>0</v>
      </c>
    </row>
    <row r="79" spans="3:10" s="101" customFormat="1" hidden="1" outlineLevel="1" x14ac:dyDescent="0.25">
      <c r="C79" s="117" t="str">
        <f>'Valbara Tjänster'!CD1</f>
        <v>Video och distans Infrastruktur</v>
      </c>
      <c r="D79" s="124">
        <f>'Valbara Tjänster'!CD10</f>
        <v>69766.967754330006</v>
      </c>
      <c r="E79" s="125"/>
      <c r="F79" s="103" t="str">
        <f>'Valbara Tjänster'!CD27</f>
        <v>Kvartal förskott</v>
      </c>
      <c r="G79" s="125"/>
      <c r="H79" s="103" t="str">
        <f>'Valbara Tjänster'!CD28</f>
        <v>Dec,Mar,Jun,Sep</v>
      </c>
      <c r="I79" s="125"/>
      <c r="J79" s="256" t="str">
        <f>'Valbara Tjänster'!CD29</f>
        <v>N/A</v>
      </c>
    </row>
    <row r="80" spans="3:10" s="101" customFormat="1" hidden="1" outlineLevel="1" x14ac:dyDescent="0.25">
      <c r="C80" s="117" t="str">
        <f>'Valbara Tjänster'!CH1</f>
        <v>Video &amp; distans Flerpartsmöte</v>
      </c>
      <c r="D80" s="124">
        <f>'Valbara Tjänster'!CH10</f>
        <v>130630.5303765</v>
      </c>
      <c r="E80" s="125"/>
      <c r="F80" s="103" t="str">
        <f>'Valbara Tjänster'!CH27</f>
        <v>Kvartal förskott</v>
      </c>
      <c r="G80" s="125"/>
      <c r="H80" s="103" t="str">
        <f>'Valbara Tjänster'!CH28</f>
        <v>Dec,Mar,Jun,Sep</v>
      </c>
      <c r="I80" s="125"/>
      <c r="J80" s="256" t="str">
        <f>'Valbara Tjänster'!CH29</f>
        <v>N/A</v>
      </c>
    </row>
    <row r="81" spans="3:10" s="101" customFormat="1" hidden="1" outlineLevel="1" x14ac:dyDescent="0.25">
      <c r="C81" s="117" t="str">
        <f>'Valbara Tjänster'!CL1</f>
        <v xml:space="preserve">Egen provhantering </v>
      </c>
      <c r="D81" s="124">
        <f>'Valbara Tjänster'!CL10</f>
        <v>265164.90000000002</v>
      </c>
      <c r="E81" s="125"/>
      <c r="F81" s="103" t="str">
        <f>'Valbara Tjänster'!CL27</f>
        <v>Kvartal förskott</v>
      </c>
      <c r="G81" s="125"/>
      <c r="H81" s="103" t="str">
        <f>'Valbara Tjänster'!CL28</f>
        <v>Dec,Mar,Jun,Sep</v>
      </c>
      <c r="I81" s="125"/>
      <c r="J81" s="256" t="str">
        <f>'Valbara Tjänster'!CL29</f>
        <v>N/A</v>
      </c>
    </row>
    <row r="82" spans="3:10" s="101" customFormat="1" hidden="1" outlineLevel="1" x14ac:dyDescent="0.25">
      <c r="C82" s="117" t="str">
        <f>'Valbara Tjänster'!CP1</f>
        <v>Symtombedöm-ning och hänvisning Förvaltning</v>
      </c>
      <c r="D82" s="124">
        <f>'Valbara Tjänster'!CP10</f>
        <v>0</v>
      </c>
      <c r="E82" s="125"/>
      <c r="F82" s="103" t="str">
        <f>'Valbara Tjänster'!CP27</f>
        <v>Pris ej fastställt</v>
      </c>
      <c r="G82" s="125"/>
      <c r="H82" s="103">
        <f>'Valbara Tjänster'!CP28</f>
        <v>0</v>
      </c>
      <c r="I82" s="125"/>
      <c r="J82" s="256">
        <f>'Valbara Tjänster'!CP29</f>
        <v>0</v>
      </c>
    </row>
    <row r="83" spans="3:10" s="101" customFormat="1" hidden="1" outlineLevel="1" x14ac:dyDescent="0.25">
      <c r="C83" s="117" t="str">
        <f>'Valbara Tjänster'!CT1</f>
        <v>Beställning läkemedelsnära produkter</v>
      </c>
      <c r="D83" s="124">
        <f>'Valbara Tjänster'!CT10</f>
        <v>0</v>
      </c>
      <c r="E83" s="125"/>
      <c r="F83" s="103" t="str">
        <f>'Valbara Tjänster'!CT27</f>
        <v>Pris ej fastställt</v>
      </c>
      <c r="G83" s="125"/>
      <c r="H83" s="103">
        <f>'Valbara Tjänster'!CT28</f>
        <v>0</v>
      </c>
      <c r="I83" s="125"/>
      <c r="J83" s="256">
        <f>'Valbara Tjänster'!CT29</f>
        <v>0</v>
      </c>
    </row>
    <row r="84" spans="3:10" s="101" customFormat="1" hidden="1" outlineLevel="1" x14ac:dyDescent="0.25">
      <c r="C84" s="117" t="str">
        <f>'Valbara Tjänster'!CX1</f>
        <v>Net-Id</v>
      </c>
      <c r="D84" s="124">
        <f>'Valbara Tjänster'!CX10</f>
        <v>0</v>
      </c>
      <c r="E84" s="125"/>
      <c r="F84" s="103" t="str">
        <f>'Valbara Tjänster'!CX27</f>
        <v>Väntar på avsiktsförklaring</v>
      </c>
      <c r="G84" s="125"/>
      <c r="H84" s="103">
        <f>'Valbara Tjänster'!CX28</f>
        <v>0</v>
      </c>
      <c r="I84" s="125"/>
      <c r="J84" s="256">
        <f>'Valbara Tjänster'!CX29</f>
        <v>0</v>
      </c>
    </row>
    <row r="85" spans="3:10" s="101" customFormat="1" hidden="1" outlineLevel="1" x14ac:dyDescent="0.25">
      <c r="C85" s="117">
        <f>'Valbara Tjänster'!DB1</f>
        <v>0</v>
      </c>
      <c r="D85" s="124">
        <f>'Valbara Tjänster'!DB10</f>
        <v>0</v>
      </c>
      <c r="E85" s="125"/>
      <c r="F85" s="103">
        <f>'Valbara Tjänster'!DB27</f>
        <v>0</v>
      </c>
      <c r="G85" s="125"/>
      <c r="H85" s="103">
        <f>'Valbara Tjänster'!DB28</f>
        <v>0</v>
      </c>
      <c r="I85" s="125"/>
      <c r="J85" s="256">
        <f>'Valbara Tjänster'!DB29</f>
        <v>0</v>
      </c>
    </row>
    <row r="86" spans="3:10" s="101" customFormat="1" hidden="1" outlineLevel="1" x14ac:dyDescent="0.25">
      <c r="C86" s="117">
        <f>'Valbara Tjänster'!DF1</f>
        <v>0</v>
      </c>
      <c r="D86" s="124">
        <f>'Valbara Tjänster'!DF10</f>
        <v>0</v>
      </c>
      <c r="E86" s="125"/>
      <c r="F86" s="103">
        <f>'Valbara Tjänster'!DF27</f>
        <v>0</v>
      </c>
      <c r="G86" s="125"/>
      <c r="H86" s="103">
        <f>'Valbara Tjänster'!DF28</f>
        <v>0</v>
      </c>
      <c r="I86" s="125"/>
      <c r="J86" s="256">
        <f>'Valbara Tjänster'!DF29</f>
        <v>0</v>
      </c>
    </row>
    <row r="87" spans="3:10" s="101" customFormat="1" hidden="1" outlineLevel="1" x14ac:dyDescent="0.25">
      <c r="C87" s="117">
        <f>'Valbara Tjänster'!DJ1</f>
        <v>0</v>
      </c>
      <c r="D87" s="124">
        <f>'Valbara Tjänster'!DJ10</f>
        <v>0</v>
      </c>
      <c r="E87" s="125"/>
      <c r="F87" s="103">
        <f>'Valbara Tjänster'!DN27</f>
        <v>0</v>
      </c>
      <c r="G87" s="125"/>
      <c r="H87" s="103">
        <f>'Valbara Tjänster'!DJ28</f>
        <v>0</v>
      </c>
      <c r="I87" s="125"/>
      <c r="J87" s="256">
        <f>'Valbara Tjänster'!DJ29</f>
        <v>0</v>
      </c>
    </row>
    <row r="88" spans="3:10" s="101" customFormat="1" hidden="1" outlineLevel="1" x14ac:dyDescent="0.25">
      <c r="C88" s="117">
        <f>'Valbara Tjänster'!DN1</f>
        <v>0</v>
      </c>
      <c r="D88" s="124">
        <f>'Valbara Tjänster'!DN10</f>
        <v>0</v>
      </c>
      <c r="E88" s="125"/>
      <c r="F88" s="103">
        <f>'Valbara Tjänster'!DN27</f>
        <v>0</v>
      </c>
      <c r="G88" s="125"/>
      <c r="H88" s="103">
        <f>'Valbara Tjänster'!DN28</f>
        <v>0</v>
      </c>
      <c r="I88" s="125"/>
      <c r="J88" s="256">
        <f>'Valbara Tjänster'!DN29</f>
        <v>0</v>
      </c>
    </row>
    <row r="89" spans="3:10" s="101" customFormat="1" hidden="1" outlineLevel="1" x14ac:dyDescent="0.25">
      <c r="C89" s="117">
        <f>'Valbara Tjänster'!DR1</f>
        <v>0</v>
      </c>
      <c r="D89" s="124">
        <f>'Valbara Tjänster'!DR10</f>
        <v>0</v>
      </c>
      <c r="E89" s="125"/>
      <c r="F89" s="103">
        <f>'Valbara Tjänster'!DR27</f>
        <v>0</v>
      </c>
      <c r="G89" s="125"/>
      <c r="H89" s="103">
        <f>'Valbara Tjänster'!DR28</f>
        <v>0</v>
      </c>
      <c r="I89" s="125"/>
      <c r="J89" s="256">
        <f>'Valbara Tjänster'!DR29</f>
        <v>0</v>
      </c>
    </row>
    <row r="90" spans="3:10" s="101" customFormat="1" ht="15.75" hidden="1" outlineLevel="1" thickBot="1" x14ac:dyDescent="0.3">
      <c r="C90" s="127">
        <f>'Valbara Tjänster'!DV1</f>
        <v>0</v>
      </c>
      <c r="D90" s="128">
        <f>'Valbara Tjänster'!DV10</f>
        <v>0</v>
      </c>
      <c r="E90" s="129"/>
      <c r="F90" s="104">
        <f>'Valbara Tjänster'!DV27</f>
        <v>0</v>
      </c>
      <c r="G90" s="129"/>
      <c r="H90" s="104">
        <f>'Valbara Tjänster'!DV28</f>
        <v>0</v>
      </c>
      <c r="I90" s="129"/>
      <c r="J90" s="257">
        <f>'Valbara Tjänster'!DV29</f>
        <v>0</v>
      </c>
    </row>
    <row r="91" spans="3:10" hidden="1" outlineLevel="1" x14ac:dyDescent="0.25">
      <c r="C91" s="125"/>
      <c r="D91" s="124"/>
      <c r="E91" s="125"/>
      <c r="F91" s="125"/>
      <c r="G91" s="125"/>
      <c r="H91" s="125"/>
      <c r="I91" s="125"/>
      <c r="J91" s="125"/>
    </row>
    <row r="92" spans="3:10" ht="15.75" collapsed="1" thickBot="1" x14ac:dyDescent="0.3">
      <c r="C92" s="131"/>
      <c r="D92" s="131"/>
      <c r="E92" s="131"/>
      <c r="F92" s="131"/>
      <c r="G92" s="131"/>
      <c r="H92" s="131"/>
      <c r="I92" s="131"/>
      <c r="J92" s="131"/>
    </row>
    <row r="93" spans="3:10" ht="21" x14ac:dyDescent="0.25">
      <c r="C93" s="118" t="s">
        <v>62</v>
      </c>
      <c r="D93" s="119">
        <f>SUM(D94:D114)</f>
        <v>1171986.5753671371</v>
      </c>
      <c r="E93" s="120"/>
      <c r="F93" s="102" t="s">
        <v>43</v>
      </c>
      <c r="G93" s="121"/>
      <c r="H93" s="135"/>
      <c r="I93" s="120"/>
      <c r="J93" s="133"/>
    </row>
    <row r="94" spans="3:10" ht="14.25" hidden="1" customHeight="1" outlineLevel="1" x14ac:dyDescent="0.25">
      <c r="C94" s="117" t="str">
        <f>'Gemensamma i utveckling'!C1</f>
        <v>Utvecklingsram 2022</v>
      </c>
      <c r="D94" s="124">
        <f>'Gemensamma i utveckling'!C13</f>
        <v>878989.93152535288</v>
      </c>
      <c r="E94" s="125"/>
      <c r="F94" s="103" t="str">
        <f>'Gemensamma i utveckling'!C30</f>
        <v xml:space="preserve">Faktureras i januari för helår 2022 </v>
      </c>
      <c r="G94" s="125"/>
      <c r="H94" s="125" t="str">
        <f>'Gemensamma i utveckling'!C31</f>
        <v>Engång</v>
      </c>
      <c r="I94" s="125"/>
      <c r="J94" s="126" t="str">
        <f>'Gemensamma i utveckling'!C32</f>
        <v>Januari</v>
      </c>
    </row>
    <row r="95" spans="3:10" ht="14.25" hidden="1" customHeight="1" outlineLevel="1" x14ac:dyDescent="0.25">
      <c r="C95" s="117" t="str">
        <f>'Gemensamma i utveckling'!D1</f>
        <v>Utveckling/förvaltning tidbokings-tjänst 1177</v>
      </c>
      <c r="D95" s="124">
        <f>'Gemensamma i utveckling'!D13</f>
        <v>292996.64384178427</v>
      </c>
      <c r="E95" s="125"/>
      <c r="F95" s="103" t="str">
        <f>'Gemensamma i utveckling'!D30</f>
        <v>Kvartal förskott</v>
      </c>
      <c r="G95" s="125"/>
      <c r="H95" s="125" t="str">
        <f>'Gemensamma i utveckling'!D31</f>
        <v>Dec,Mar,Jun,Sep</v>
      </c>
      <c r="I95" s="125"/>
      <c r="J95" s="126" t="str">
        <f>'Gemensamma i utveckling'!D32</f>
        <v>Pausad fakt. Avs. förkl. Retro senare 2023</v>
      </c>
    </row>
    <row r="96" spans="3:10" ht="14.25" hidden="1" customHeight="1" outlineLevel="1" x14ac:dyDescent="0.25">
      <c r="C96" s="117" t="str">
        <f>'Gemensamma i utveckling'!E1</f>
        <v>Fortsatt utveckling SITHS</v>
      </c>
      <c r="D96" s="124">
        <f>'Gemensamma i utveckling'!E13</f>
        <v>0</v>
      </c>
      <c r="E96" s="125"/>
      <c r="F96" s="116" t="str">
        <f>'Gemensamma i utveckling'!E30</f>
        <v>Ingen fakt 2023</v>
      </c>
      <c r="G96" s="125"/>
      <c r="H96" s="136" t="str">
        <f>'Gemensamma i utveckling'!E31</f>
        <v xml:space="preserve"> -</v>
      </c>
      <c r="I96" s="125"/>
      <c r="J96" s="134" t="str">
        <f>'Gemensamma i utveckling'!E32</f>
        <v xml:space="preserve"> -</v>
      </c>
    </row>
    <row r="97" spans="3:10" ht="14.25" hidden="1" customHeight="1" outlineLevel="1" x14ac:dyDescent="0.25">
      <c r="C97" s="117" t="str">
        <f>'Gemensamma i utveckling'!F1</f>
        <v>Pascal NLL-anpassning</v>
      </c>
      <c r="D97" s="124">
        <f>'Gemensamma i utveckling'!F13</f>
        <v>0</v>
      </c>
      <c r="E97" s="125"/>
      <c r="F97" s="103" t="str">
        <f>'Gemensamma i utveckling'!F30</f>
        <v>Ingen fakt 2023</v>
      </c>
      <c r="G97" s="125"/>
      <c r="H97" s="125" t="str">
        <f>'Gemensamma i utveckling'!F31</f>
        <v xml:space="preserve"> -</v>
      </c>
      <c r="I97" s="125"/>
      <c r="J97" s="126" t="str">
        <f>'Gemensamma i utveckling'!F32</f>
        <v xml:space="preserve"> -</v>
      </c>
    </row>
    <row r="98" spans="3:10" ht="14.25" hidden="1" customHeight="1" outlineLevel="1" x14ac:dyDescent="0.25">
      <c r="C98" s="117" t="str">
        <f>'Gemensamma i utveckling'!G1</f>
        <v>Utbyte av Säkerhetstj.</v>
      </c>
      <c r="D98" s="124">
        <f>'Gemensamma i utveckling'!G13</f>
        <v>0</v>
      </c>
      <c r="E98" s="125"/>
      <c r="F98" s="103" t="str">
        <f>'Gemensamma i utveckling'!G30</f>
        <v>Ingen fakt 2023</v>
      </c>
      <c r="G98" s="125"/>
      <c r="H98" s="125" t="str">
        <f>'Gemensamma i utveckling'!G31</f>
        <v xml:space="preserve"> -</v>
      </c>
      <c r="I98" s="125"/>
      <c r="J98" s="126" t="str">
        <f>'Gemensamma i utveckling'!G32</f>
        <v xml:space="preserve"> -</v>
      </c>
    </row>
    <row r="99" spans="3:10" ht="14.25" hidden="1" customHeight="1" outlineLevel="1" x14ac:dyDescent="0.25">
      <c r="C99" s="117" t="str">
        <f>'Gemensamma i utveckling'!H1</f>
        <v>Ny katalogtjänst HSA</v>
      </c>
      <c r="D99" s="124">
        <f>'Gemensamma i utveckling'!H13</f>
        <v>0</v>
      </c>
      <c r="E99" s="125"/>
      <c r="F99" s="103" t="str">
        <f>'Gemensamma i utveckling'!H30</f>
        <v>Ingen fakt 2023</v>
      </c>
      <c r="G99" s="125"/>
      <c r="H99" s="125" t="str">
        <f>'Gemensamma i utveckling'!H31</f>
        <v xml:space="preserve"> -</v>
      </c>
      <c r="I99" s="125"/>
      <c r="J99" s="126" t="str">
        <f>'Gemensamma i utveckling'!H32</f>
        <v xml:space="preserve"> -</v>
      </c>
    </row>
    <row r="100" spans="3:10" s="101" customFormat="1" ht="14.25" hidden="1" customHeight="1" outlineLevel="1" x14ac:dyDescent="0.25">
      <c r="C100" s="117" t="str">
        <f>'Gemensamma i utveckling'!I1</f>
        <v>Journalen &amp; NPÖ plattformsutv.</v>
      </c>
      <c r="D100" s="124">
        <f>'Gemensamma i utveckling'!I13</f>
        <v>0</v>
      </c>
      <c r="E100" s="125"/>
      <c r="F100" s="103" t="str">
        <f>'Gemensamma i utveckling'!I30</f>
        <v>Ingen fakt 2023</v>
      </c>
      <c r="G100" s="125"/>
      <c r="H100" s="95" t="str">
        <f>'Gemensamma i utveckling'!I31</f>
        <v xml:space="preserve"> -</v>
      </c>
      <c r="I100" s="125"/>
      <c r="J100" s="259" t="str">
        <f>'Gemensamma i utveckling'!I32</f>
        <v xml:space="preserve"> -</v>
      </c>
    </row>
    <row r="101" spans="3:10" s="101" customFormat="1" ht="14.25" hidden="1" customHeight="1" outlineLevel="1" x14ac:dyDescent="0.25">
      <c r="C101" s="117" t="str">
        <f>'Gemensamma i utveckling'!J1</f>
        <v xml:space="preserve">Hitta och jämför hjälpmedel på 1177 </v>
      </c>
      <c r="D101" s="124">
        <f>'Gemensamma i utveckling'!J13</f>
        <v>0</v>
      </c>
      <c r="E101" s="125"/>
      <c r="F101" s="103" t="str">
        <f>'Gemensamma i utveckling'!J30</f>
        <v>Ingen avs.förkl. Sannolikt finansiering utv.ram</v>
      </c>
      <c r="G101" s="125"/>
      <c r="H101" s="258" t="str">
        <f>'Gemensamma i utveckling'!J31</f>
        <v xml:space="preserve"> -</v>
      </c>
      <c r="I101" s="125"/>
      <c r="J101" s="259" t="str">
        <f>'Gemensamma i utveckling'!J32</f>
        <v xml:space="preserve"> -</v>
      </c>
    </row>
    <row r="102" spans="3:10" s="101" customFormat="1" ht="14.25" hidden="1" customHeight="1" outlineLevel="1" x14ac:dyDescent="0.25">
      <c r="C102" s="117" t="str">
        <f>'Gemensamma i utveckling'!K1</f>
        <v>Självbetjäning Hjälpmedel Via 1177</v>
      </c>
      <c r="D102" s="124">
        <f>'Gemensamma i utveckling'!K13</f>
        <v>0</v>
      </c>
      <c r="E102" s="125"/>
      <c r="F102" s="103" t="str">
        <f>'Gemensamma i utveckling'!K30</f>
        <v>Väntar på avsiktsförklaring</v>
      </c>
      <c r="G102" s="125"/>
      <c r="H102" s="258">
        <f>'Gemensamma i utveckling'!K31</f>
        <v>0</v>
      </c>
      <c r="I102" s="125"/>
      <c r="J102" s="259" t="str">
        <f>'Gemensamma i utveckling'!K32</f>
        <v xml:space="preserve"> -</v>
      </c>
    </row>
    <row r="103" spans="3:10" s="101" customFormat="1" ht="14.25" hidden="1" customHeight="1" outlineLevel="1" x14ac:dyDescent="0.25">
      <c r="C103" s="117">
        <f>'Gemensamma i utveckling'!L1</f>
        <v>0</v>
      </c>
      <c r="D103" s="124">
        <f>'Gemensamma i utveckling'!L13</f>
        <v>0</v>
      </c>
      <c r="E103" s="125"/>
      <c r="F103" s="103">
        <f>'Gemensamma i utveckling'!L30</f>
        <v>0</v>
      </c>
      <c r="G103" s="125"/>
      <c r="H103" s="258">
        <f>'Gemensamma i utveckling'!L31</f>
        <v>0</v>
      </c>
      <c r="I103" s="125"/>
      <c r="J103" s="259">
        <f>'Gemensamma i utveckling'!L32</f>
        <v>0</v>
      </c>
    </row>
    <row r="104" spans="3:10" s="101" customFormat="1" ht="14.25" hidden="1" customHeight="1" outlineLevel="1" x14ac:dyDescent="0.25">
      <c r="C104" s="117">
        <f>'Gemensamma i utveckling'!M1</f>
        <v>0</v>
      </c>
      <c r="D104" s="124">
        <f>'Gemensamma i utveckling'!M13</f>
        <v>0</v>
      </c>
      <c r="E104" s="125"/>
      <c r="F104" s="103">
        <f>'Gemensamma i utveckling'!M30</f>
        <v>0</v>
      </c>
      <c r="G104" s="125"/>
      <c r="H104" s="258">
        <f>'Gemensamma i utveckling'!M31</f>
        <v>0</v>
      </c>
      <c r="I104" s="125"/>
      <c r="J104" s="259">
        <f>'Gemensamma i utveckling'!M32</f>
        <v>0</v>
      </c>
    </row>
    <row r="105" spans="3:10" s="101" customFormat="1" ht="14.25" hidden="1" customHeight="1" outlineLevel="1" x14ac:dyDescent="0.25">
      <c r="C105" s="117">
        <f>'Gemensamma i utveckling'!N1</f>
        <v>0</v>
      </c>
      <c r="D105" s="124">
        <f>'Gemensamma i utveckling'!N13</f>
        <v>0</v>
      </c>
      <c r="E105" s="125"/>
      <c r="F105" s="103">
        <f>'Gemensamma i utveckling'!N30</f>
        <v>0</v>
      </c>
      <c r="G105" s="125"/>
      <c r="H105" s="258">
        <f>'Gemensamma i utveckling'!N31</f>
        <v>0</v>
      </c>
      <c r="I105" s="125"/>
      <c r="J105" s="259">
        <f>'Gemensamma i utveckling'!N32</f>
        <v>0</v>
      </c>
    </row>
    <row r="106" spans="3:10" s="101" customFormat="1" ht="14.25" hidden="1" customHeight="1" outlineLevel="1" x14ac:dyDescent="0.25">
      <c r="C106" s="117">
        <f>'Gemensamma i utveckling'!O1</f>
        <v>0</v>
      </c>
      <c r="D106" s="124">
        <f>'Gemensamma i utveckling'!O13</f>
        <v>0</v>
      </c>
      <c r="E106" s="125"/>
      <c r="F106" s="103">
        <f>'Gemensamma i utveckling'!O30</f>
        <v>0</v>
      </c>
      <c r="G106" s="125"/>
      <c r="H106" s="258">
        <f>'Gemensamma i utveckling'!O31</f>
        <v>0</v>
      </c>
      <c r="I106" s="125"/>
      <c r="J106" s="259">
        <f>'Gemensamma i utveckling'!O32</f>
        <v>0</v>
      </c>
    </row>
    <row r="107" spans="3:10" s="101" customFormat="1" ht="14.25" hidden="1" customHeight="1" outlineLevel="1" x14ac:dyDescent="0.25">
      <c r="C107" s="117">
        <f>'Gemensamma i utveckling'!P1</f>
        <v>0</v>
      </c>
      <c r="D107" s="124">
        <f>'Gemensamma i utveckling'!P13</f>
        <v>0</v>
      </c>
      <c r="E107" s="125"/>
      <c r="F107" s="103">
        <f>'Gemensamma i utveckling'!P30</f>
        <v>0</v>
      </c>
      <c r="G107" s="125"/>
      <c r="H107" s="258">
        <f>'Gemensamma i utveckling'!P31</f>
        <v>0</v>
      </c>
      <c r="I107" s="125"/>
      <c r="J107" s="259">
        <f>'Gemensamma i utveckling'!P32</f>
        <v>0</v>
      </c>
    </row>
    <row r="108" spans="3:10" s="101" customFormat="1" ht="14.25" hidden="1" customHeight="1" outlineLevel="1" x14ac:dyDescent="0.25">
      <c r="C108" s="117">
        <f>'Gemensamma i utveckling'!Q1</f>
        <v>0</v>
      </c>
      <c r="D108" s="124">
        <f>'Gemensamma i utveckling'!Q13</f>
        <v>0</v>
      </c>
      <c r="E108" s="125"/>
      <c r="F108" s="103">
        <f>'Gemensamma i utveckling'!Q30</f>
        <v>0</v>
      </c>
      <c r="G108" s="125"/>
      <c r="H108" s="258">
        <f>'Gemensamma i utveckling'!Q31</f>
        <v>0</v>
      </c>
      <c r="I108" s="125"/>
      <c r="J108" s="259">
        <f>'Gemensamma i utveckling'!Q32</f>
        <v>0</v>
      </c>
    </row>
    <row r="109" spans="3:10" s="101" customFormat="1" ht="14.25" hidden="1" customHeight="1" outlineLevel="1" x14ac:dyDescent="0.25">
      <c r="C109" s="117">
        <f>'Gemensamma i utveckling'!R1</f>
        <v>0</v>
      </c>
      <c r="D109" s="124">
        <f>'Gemensamma i utveckling'!R13</f>
        <v>0</v>
      </c>
      <c r="E109" s="125"/>
      <c r="F109" s="103">
        <f>'Gemensamma i utveckling'!R30</f>
        <v>0</v>
      </c>
      <c r="G109" s="125"/>
      <c r="H109" s="258">
        <f>'Gemensamma i utveckling'!R31</f>
        <v>0</v>
      </c>
      <c r="I109" s="125"/>
      <c r="J109" s="259">
        <f>'Gemensamma i utveckling'!R32</f>
        <v>0</v>
      </c>
    </row>
    <row r="110" spans="3:10" s="101" customFormat="1" ht="14.25" hidden="1" customHeight="1" outlineLevel="1" x14ac:dyDescent="0.25">
      <c r="C110" s="117">
        <f>'Gemensamma i utveckling'!S1</f>
        <v>0</v>
      </c>
      <c r="D110" s="124">
        <f>'Gemensamma i utveckling'!S13</f>
        <v>0</v>
      </c>
      <c r="E110" s="125"/>
      <c r="F110" s="103">
        <f>'Gemensamma i utveckling'!S30</f>
        <v>0</v>
      </c>
      <c r="G110" s="125"/>
      <c r="H110" s="258">
        <f>'Gemensamma i utveckling'!S31</f>
        <v>0</v>
      </c>
      <c r="I110" s="125"/>
      <c r="J110" s="259">
        <f>'Gemensamma i utveckling'!S32</f>
        <v>0</v>
      </c>
    </row>
    <row r="111" spans="3:10" s="101" customFormat="1" ht="14.25" hidden="1" customHeight="1" outlineLevel="1" x14ac:dyDescent="0.25">
      <c r="C111" s="117">
        <f>'Gemensamma i utveckling'!T1</f>
        <v>0</v>
      </c>
      <c r="D111" s="124">
        <f>'Gemensamma i utveckling'!T13</f>
        <v>0</v>
      </c>
      <c r="E111" s="125"/>
      <c r="F111" s="103">
        <f>'Gemensamma i utveckling'!T30</f>
        <v>0</v>
      </c>
      <c r="G111" s="125"/>
      <c r="H111" s="258">
        <f>'Gemensamma i utveckling'!T31</f>
        <v>0</v>
      </c>
      <c r="I111" s="125"/>
      <c r="J111" s="259">
        <f>'Gemensamma i utveckling'!T32</f>
        <v>0</v>
      </c>
    </row>
    <row r="112" spans="3:10" s="101" customFormat="1" ht="14.25" hidden="1" customHeight="1" outlineLevel="1" x14ac:dyDescent="0.25">
      <c r="C112" s="117">
        <f>'Gemensamma i utveckling'!U1</f>
        <v>0</v>
      </c>
      <c r="D112" s="124">
        <f>'Gemensamma i utveckling'!U13</f>
        <v>0</v>
      </c>
      <c r="E112" s="125"/>
      <c r="F112" s="103">
        <f>'Gemensamma i utveckling'!U30</f>
        <v>0</v>
      </c>
      <c r="G112" s="125"/>
      <c r="H112" s="258">
        <f>'Gemensamma i utveckling'!U31</f>
        <v>0</v>
      </c>
      <c r="I112" s="125"/>
      <c r="J112" s="259">
        <f>'Gemensamma i utveckling'!U32</f>
        <v>0</v>
      </c>
    </row>
    <row r="113" spans="3:10" s="101" customFormat="1" ht="14.25" hidden="1" customHeight="1" outlineLevel="1" x14ac:dyDescent="0.25">
      <c r="C113" s="117">
        <f>'Gemensamma i utveckling'!V1</f>
        <v>0</v>
      </c>
      <c r="D113" s="124">
        <f>'Gemensamma i utveckling'!V13</f>
        <v>0</v>
      </c>
      <c r="E113" s="125"/>
      <c r="F113" s="103">
        <f>'Gemensamma i utveckling'!V30</f>
        <v>0</v>
      </c>
      <c r="G113" s="125"/>
      <c r="H113" s="258">
        <f>'Gemensamma i utveckling'!V31</f>
        <v>0</v>
      </c>
      <c r="I113" s="125"/>
      <c r="J113" s="259">
        <f>'Gemensamma i utveckling'!V32</f>
        <v>0</v>
      </c>
    </row>
    <row r="114" spans="3:10" ht="14.25" hidden="1" customHeight="1" outlineLevel="1" thickBot="1" x14ac:dyDescent="0.3">
      <c r="C114" s="127">
        <f>'Gemensamma i utveckling'!W1</f>
        <v>0</v>
      </c>
      <c r="D114" s="128">
        <f>'Gemensamma i utveckling'!W13</f>
        <v>0</v>
      </c>
      <c r="E114" s="129"/>
      <c r="F114" s="104">
        <f>'Gemensamma i utveckling'!W30</f>
        <v>0</v>
      </c>
      <c r="G114" s="129"/>
      <c r="H114" s="261">
        <f>'Gemensamma i utveckling'!W31</f>
        <v>0</v>
      </c>
      <c r="I114" s="129"/>
      <c r="J114" s="262">
        <f>'Gemensamma i utveckling'!W32</f>
        <v>0</v>
      </c>
    </row>
    <row r="115" spans="3:10" hidden="1" outlineLevel="1" x14ac:dyDescent="0.25">
      <c r="C115" s="125"/>
      <c r="D115" s="124"/>
      <c r="E115" s="125"/>
      <c r="F115" s="125"/>
      <c r="G115" s="125"/>
      <c r="H115" s="125"/>
      <c r="I115" s="125"/>
      <c r="J115" s="125"/>
    </row>
    <row r="116" spans="3:10" ht="15.75" collapsed="1" thickBot="1" x14ac:dyDescent="0.3">
      <c r="C116" s="131"/>
      <c r="D116" s="131"/>
      <c r="E116" s="131"/>
      <c r="F116" s="131"/>
      <c r="G116" s="131"/>
      <c r="H116" s="131"/>
      <c r="I116" s="131"/>
      <c r="J116" s="131"/>
    </row>
    <row r="117" spans="3:10" ht="21" x14ac:dyDescent="0.25">
      <c r="C117" s="118" t="s">
        <v>63</v>
      </c>
      <c r="D117" s="119">
        <f>SUM(D118:D146)</f>
        <v>834401.02295210713</v>
      </c>
      <c r="E117" s="120"/>
      <c r="F117" s="120" t="s">
        <v>43</v>
      </c>
      <c r="G117" s="120"/>
      <c r="H117" s="120"/>
      <c r="I117" s="120"/>
      <c r="J117" s="133"/>
    </row>
    <row r="118" spans="3:10" hidden="1" outlineLevel="1" x14ac:dyDescent="0.25">
      <c r="C118" s="117" t="str">
        <f>'Valbara i utveckling'!F1</f>
        <v>Terminologi- tjänst NY!</v>
      </c>
      <c r="D118" s="124">
        <f>'Valbara i utveckling'!F13</f>
        <v>165066.84622550727</v>
      </c>
      <c r="E118" s="125"/>
      <c r="F118" s="125" t="str">
        <f>'Valbara i utveckling'!F30</f>
        <v>Kvartal förskott</v>
      </c>
      <c r="G118" s="125"/>
      <c r="H118" s="125" t="str">
        <f>'Valbara i utveckling'!F31</f>
        <v>Dec,Mar,Jun,Sep</v>
      </c>
      <c r="I118" s="125"/>
      <c r="J118" s="126">
        <f>'Valbara i utveckling'!F32</f>
        <v>0</v>
      </c>
    </row>
    <row r="119" spans="3:10" hidden="1" outlineLevel="1" x14ac:dyDescent="0.25">
      <c r="C119" s="117" t="str">
        <f>'Valbara i utveckling'!J1</f>
        <v xml:space="preserve"> Verksamhetsstöd 1177 Vårdguiden på telefon</v>
      </c>
      <c r="D119" s="124">
        <f>'Valbara i utveckling'!J13</f>
        <v>573612.48305129993</v>
      </c>
      <c r="E119" s="125"/>
      <c r="F119" s="125" t="str">
        <f>'Valbara i utveckling'!J30</f>
        <v>Kvartal förskott</v>
      </c>
      <c r="G119" s="125"/>
      <c r="H119" s="125" t="str">
        <f>'Valbara i utveckling'!J31</f>
        <v>Dec,Mar,Jun,Sep</v>
      </c>
      <c r="I119" s="125"/>
      <c r="J119" s="137">
        <f>'Valbara i utveckling'!J32</f>
        <v>0</v>
      </c>
    </row>
    <row r="120" spans="3:10" hidden="1" outlineLevel="1" x14ac:dyDescent="0.25">
      <c r="C120" s="117" t="str">
        <f>'Valbara i utveckling'!N1</f>
        <v>Statistiktjänst export</v>
      </c>
      <c r="D120" s="124">
        <f>'Valbara i utveckling'!N13</f>
        <v>95721.69367529999</v>
      </c>
      <c r="E120" s="125"/>
      <c r="F120" s="125" t="str">
        <f>'Valbara i utveckling'!N30</f>
        <v>Kvartal förskott</v>
      </c>
      <c r="G120" s="125"/>
      <c r="H120" s="125" t="str">
        <f>'Valbara i utveckling'!N31</f>
        <v>Dec,Mar,Jun,Sep</v>
      </c>
      <c r="I120" s="125"/>
      <c r="J120" s="137" t="str">
        <f>'Valbara i utveckling'!N32</f>
        <v>I förvaltning Q2-23</v>
      </c>
    </row>
    <row r="121" spans="3:10" hidden="1" outlineLevel="1" x14ac:dyDescent="0.25">
      <c r="C121" s="117" t="str">
        <f>'Valbara i utveckling'!R1</f>
        <v>Utvidgning Underskriftstjänst</v>
      </c>
      <c r="D121" s="124">
        <f>'Valbara i utveckling'!R13</f>
        <v>0</v>
      </c>
      <c r="E121" s="125"/>
      <c r="F121" s="125" t="str">
        <f>'Valbara i utveckling'!R30</f>
        <v>Väntar avsiktsförklaring</v>
      </c>
      <c r="G121" s="125"/>
      <c r="H121" s="125">
        <f>'Valbara i utveckling'!R31</f>
        <v>0</v>
      </c>
      <c r="I121" s="125"/>
      <c r="J121" s="137">
        <f>'Valbara i utveckling'!R32</f>
        <v>0</v>
      </c>
    </row>
    <row r="122" spans="3:10" hidden="1" outlineLevel="1" x14ac:dyDescent="0.25">
      <c r="C122" s="117" t="str">
        <f>'Valbara i utveckling'!V1</f>
        <v>ViSam</v>
      </c>
      <c r="D122" s="124">
        <f>'Valbara i utveckling'!V13</f>
        <v>0</v>
      </c>
      <c r="E122" s="125"/>
      <c r="F122" s="103" t="str">
        <f>'Valbara i utveckling'!V30</f>
        <v>Väntar avsiktsförklaring</v>
      </c>
      <c r="G122" s="125"/>
      <c r="H122" s="103">
        <f>'Valbara i utveckling'!V31</f>
        <v>0</v>
      </c>
      <c r="I122" s="125"/>
      <c r="J122" s="137">
        <f>'Valbara i utveckling'!V32</f>
        <v>0</v>
      </c>
    </row>
    <row r="123" spans="3:10" hidden="1" outlineLevel="1" x14ac:dyDescent="0.25">
      <c r="C123" s="117" t="str">
        <f>'Valbara i utveckling'!Z1</f>
        <v>Symtombedömning och hänvisning plattform</v>
      </c>
      <c r="D123" s="124">
        <f>'Valbara i utveckling'!Z13</f>
        <v>0</v>
      </c>
      <c r="E123" s="125"/>
      <c r="F123" s="125" t="str">
        <f>'Valbara i utveckling'!Z30</f>
        <v>Faktureras ej 2023</v>
      </c>
      <c r="G123" s="125"/>
      <c r="H123" s="125">
        <f>'Valbara i utveckling'!Z31</f>
        <v>0</v>
      </c>
      <c r="I123" s="125"/>
      <c r="J123" s="137">
        <f>'Valbara i utveckling'!Z32</f>
        <v>0</v>
      </c>
    </row>
    <row r="124" spans="3:10" hidden="1" outlineLevel="1" x14ac:dyDescent="0.25">
      <c r="C124" s="117">
        <f>'Valbara i utveckling'!AD1</f>
        <v>0</v>
      </c>
      <c r="D124" s="124">
        <f>'Valbara i utveckling'!AD13</f>
        <v>0</v>
      </c>
      <c r="E124" s="125"/>
      <c r="F124" s="125">
        <f>'Valbara i utveckling'!AD30</f>
        <v>0</v>
      </c>
      <c r="G124" s="125"/>
      <c r="H124" s="125">
        <f>'Valbara i utveckling'!AD31</f>
        <v>0</v>
      </c>
      <c r="I124" s="125"/>
      <c r="J124" s="137">
        <f>'Valbara i utveckling'!AD32</f>
        <v>0</v>
      </c>
    </row>
    <row r="125" spans="3:10" hidden="1" outlineLevel="1" x14ac:dyDescent="0.25">
      <c r="C125" s="117">
        <f>'Valbara i utveckling'!AH1</f>
        <v>0</v>
      </c>
      <c r="D125" s="124">
        <f>'Valbara i utveckling'!AH13</f>
        <v>0</v>
      </c>
      <c r="E125" s="125"/>
      <c r="F125" s="125">
        <f>'Valbara i utveckling'!AH30</f>
        <v>0</v>
      </c>
      <c r="G125" s="125"/>
      <c r="H125" s="125">
        <f>'Valbara i utveckling'!AH31</f>
        <v>0</v>
      </c>
      <c r="I125" s="125"/>
      <c r="J125" s="137">
        <f>'Valbara i utveckling'!AH32</f>
        <v>0</v>
      </c>
    </row>
    <row r="126" spans="3:10" hidden="1" outlineLevel="1" x14ac:dyDescent="0.25">
      <c r="C126" s="117">
        <f>'Valbara i utveckling'!AL1</f>
        <v>0</v>
      </c>
      <c r="D126" s="124">
        <f>'Valbara i utveckling'!AL13</f>
        <v>0</v>
      </c>
      <c r="E126" s="125"/>
      <c r="F126" s="125">
        <f>'Valbara i utveckling'!AL30</f>
        <v>0</v>
      </c>
      <c r="G126" s="125"/>
      <c r="H126" s="125">
        <f>'Valbara i utveckling'!AL31</f>
        <v>0</v>
      </c>
      <c r="I126" s="125"/>
      <c r="J126" s="137">
        <f>'Valbara i utveckling'!AL32</f>
        <v>0</v>
      </c>
    </row>
    <row r="127" spans="3:10" hidden="1" outlineLevel="1" x14ac:dyDescent="0.25">
      <c r="C127" s="117">
        <f>'Valbara i utveckling'!AP1</f>
        <v>0</v>
      </c>
      <c r="D127" s="124">
        <f>'Valbara i utveckling'!AP13</f>
        <v>0</v>
      </c>
      <c r="E127" s="125"/>
      <c r="F127" s="125">
        <f>'Valbara i utveckling'!AP30</f>
        <v>0</v>
      </c>
      <c r="G127" s="125"/>
      <c r="H127" s="125">
        <f>'Valbara i utveckling'!AP31</f>
        <v>0</v>
      </c>
      <c r="I127" s="125"/>
      <c r="J127" s="137">
        <f>'Valbara i utveckling'!AP32</f>
        <v>0</v>
      </c>
    </row>
    <row r="128" spans="3:10" hidden="1" outlineLevel="1" x14ac:dyDescent="0.25">
      <c r="C128" s="117">
        <f>'Valbara i utveckling'!AT1</f>
        <v>0</v>
      </c>
      <c r="D128" s="124">
        <f>'Valbara i utveckling'!AT13</f>
        <v>0</v>
      </c>
      <c r="E128" s="125"/>
      <c r="F128" s="125">
        <f>'Valbara i utveckling'!AT30</f>
        <v>0</v>
      </c>
      <c r="G128" s="125"/>
      <c r="H128" s="125">
        <f>'Valbara i utveckling'!AT31</f>
        <v>0</v>
      </c>
      <c r="I128" s="125"/>
      <c r="J128" s="137">
        <f>'Valbara i utveckling'!AT32</f>
        <v>0</v>
      </c>
    </row>
    <row r="129" spans="3:10" hidden="1" outlineLevel="1" x14ac:dyDescent="0.25">
      <c r="C129" s="117">
        <f>'Valbara i utveckling'!AX1</f>
        <v>0</v>
      </c>
      <c r="D129" s="124">
        <f>'Valbara i utveckling'!AX13</f>
        <v>0</v>
      </c>
      <c r="E129" s="125"/>
      <c r="F129" s="125">
        <f>'Valbara i utveckling'!AX30</f>
        <v>0</v>
      </c>
      <c r="G129" s="125"/>
      <c r="H129" s="125">
        <f>'Valbara i utveckling'!AX31</f>
        <v>0</v>
      </c>
      <c r="I129" s="125"/>
      <c r="J129" s="137">
        <f>'Valbara i utveckling'!AX32</f>
        <v>0</v>
      </c>
    </row>
    <row r="130" spans="3:10" hidden="1" outlineLevel="1" x14ac:dyDescent="0.25">
      <c r="C130" s="117">
        <f>'Valbara i utveckling'!BB1</f>
        <v>0</v>
      </c>
      <c r="D130" s="124">
        <f>'Valbara i utveckling'!BB13</f>
        <v>0</v>
      </c>
      <c r="E130" s="125"/>
      <c r="F130" s="125">
        <f>'Valbara i utveckling'!BB30</f>
        <v>0</v>
      </c>
      <c r="G130" s="125"/>
      <c r="H130" s="125">
        <f>'Valbara i utveckling'!BB31</f>
        <v>0</v>
      </c>
      <c r="I130" s="125"/>
      <c r="J130" s="137">
        <f>'Valbara i utveckling'!BB32</f>
        <v>0</v>
      </c>
    </row>
    <row r="131" spans="3:10" hidden="1" outlineLevel="1" x14ac:dyDescent="0.25">
      <c r="C131" s="117">
        <f>'Valbara i utveckling'!BF1</f>
        <v>0</v>
      </c>
      <c r="D131" s="124">
        <f>'Valbara i utveckling'!BF13</f>
        <v>0</v>
      </c>
      <c r="E131" s="125"/>
      <c r="F131" s="125">
        <f>'Valbara i utveckling'!BF30</f>
        <v>0</v>
      </c>
      <c r="G131" s="125"/>
      <c r="H131" s="125">
        <f>'Valbara i utveckling'!BF31</f>
        <v>0</v>
      </c>
      <c r="I131" s="125"/>
      <c r="J131" s="137">
        <f>'Valbara i utveckling'!BF32</f>
        <v>0</v>
      </c>
    </row>
    <row r="132" spans="3:10" ht="15" hidden="1" customHeight="1" outlineLevel="1" x14ac:dyDescent="0.25">
      <c r="C132" s="117">
        <f>'Valbara i utveckling'!BJ1</f>
        <v>0</v>
      </c>
      <c r="D132" s="124">
        <f>'Valbara i utveckling'!BJ13</f>
        <v>0</v>
      </c>
      <c r="E132" s="125"/>
      <c r="F132" s="125">
        <f>'Valbara i utveckling'!BJ30</f>
        <v>0</v>
      </c>
      <c r="G132" s="125"/>
      <c r="H132" s="125">
        <f>'Valbara i utveckling'!BJ31</f>
        <v>0</v>
      </c>
      <c r="I132" s="125"/>
      <c r="J132" s="137">
        <f>'Valbara i utveckling'!BJ32</f>
        <v>0</v>
      </c>
    </row>
    <row r="133" spans="3:10" ht="15" hidden="1" customHeight="1" outlineLevel="1" x14ac:dyDescent="0.25">
      <c r="C133" s="117">
        <f>'Valbara i utveckling'!BN1</f>
        <v>0</v>
      </c>
      <c r="D133" s="124">
        <f>'Valbara i utveckling'!BN13</f>
        <v>0</v>
      </c>
      <c r="E133" s="125"/>
      <c r="F133" s="125">
        <f>'Valbara i utveckling'!BN30</f>
        <v>0</v>
      </c>
      <c r="G133" s="125"/>
      <c r="H133" s="125">
        <f>'Valbara i utveckling'!BN31</f>
        <v>0</v>
      </c>
      <c r="I133" s="125"/>
      <c r="J133" s="137">
        <f>'Valbara i utveckling'!BN32</f>
        <v>0</v>
      </c>
    </row>
    <row r="134" spans="3:10" ht="15" hidden="1" customHeight="1" outlineLevel="1" x14ac:dyDescent="0.25">
      <c r="C134" s="117">
        <f>'Valbara i utveckling'!BR1</f>
        <v>0</v>
      </c>
      <c r="D134" s="124">
        <f>'Valbara i utveckling'!BR13</f>
        <v>0</v>
      </c>
      <c r="E134" s="125"/>
      <c r="F134" s="125">
        <f>'Valbara i utveckling'!BR30</f>
        <v>0</v>
      </c>
      <c r="G134" s="125"/>
      <c r="H134" s="125">
        <f>'Valbara i utveckling'!BR31</f>
        <v>0</v>
      </c>
      <c r="I134" s="125"/>
      <c r="J134" s="126">
        <f>'Valbara i utveckling'!BR32</f>
        <v>0</v>
      </c>
    </row>
    <row r="135" spans="3:10" ht="15" hidden="1" customHeight="1" outlineLevel="1" x14ac:dyDescent="0.25">
      <c r="C135" s="117">
        <f>'Valbara i utveckling'!BV1</f>
        <v>0</v>
      </c>
      <c r="D135" s="124">
        <f>'Valbara i utveckling'!BV13</f>
        <v>0</v>
      </c>
      <c r="E135" s="125"/>
      <c r="F135" s="125">
        <f>'Valbara i utveckling'!BV30</f>
        <v>0</v>
      </c>
      <c r="G135" s="125"/>
      <c r="H135" s="125">
        <f>'Valbara i utveckling'!BV31</f>
        <v>0</v>
      </c>
      <c r="I135" s="125"/>
      <c r="J135" s="126">
        <f>'Valbara i utveckling'!BV32</f>
        <v>0</v>
      </c>
    </row>
    <row r="136" spans="3:10" ht="15" hidden="1" customHeight="1" outlineLevel="1" x14ac:dyDescent="0.25">
      <c r="C136" s="117">
        <f>'Valbara i utveckling'!BZ1</f>
        <v>0</v>
      </c>
      <c r="D136" s="124">
        <f>'Valbara i utveckling'!BZ13</f>
        <v>0</v>
      </c>
      <c r="E136" s="125"/>
      <c r="F136" s="125">
        <f>'Valbara i utveckling'!BZ30</f>
        <v>0</v>
      </c>
      <c r="G136" s="125"/>
      <c r="H136" s="125">
        <f>'Valbara i utveckling'!BZ31</f>
        <v>0</v>
      </c>
      <c r="I136" s="125"/>
      <c r="J136" s="126">
        <f>'Valbara i utveckling'!BZ32</f>
        <v>0</v>
      </c>
    </row>
    <row r="137" spans="3:10" ht="15" hidden="1" customHeight="1" outlineLevel="1" x14ac:dyDescent="0.25">
      <c r="C137" s="263">
        <f>'Valbara i utveckling'!CD1</f>
        <v>0</v>
      </c>
      <c r="D137" s="124">
        <f>'Valbara i utveckling'!CD13</f>
        <v>0</v>
      </c>
      <c r="E137" s="95"/>
      <c r="F137" s="95">
        <f>'Valbara i utveckling'!CD30</f>
        <v>0</v>
      </c>
      <c r="G137" s="95"/>
      <c r="H137" s="95">
        <f>'Valbara i utveckling'!CD31</f>
        <v>0</v>
      </c>
      <c r="I137" s="95"/>
      <c r="J137" s="264">
        <f>'Valbara i utveckling'!CD32</f>
        <v>0</v>
      </c>
    </row>
    <row r="138" spans="3:10" ht="15" hidden="1" customHeight="1" outlineLevel="1" x14ac:dyDescent="0.25">
      <c r="C138" s="263">
        <f>'Valbara i utveckling'!CH1</f>
        <v>0</v>
      </c>
      <c r="D138" s="124">
        <f>'Valbara i utveckling'!CH13</f>
        <v>0</v>
      </c>
      <c r="E138" s="95"/>
      <c r="F138" s="95">
        <f>'Valbara i utveckling'!CH30</f>
        <v>0</v>
      </c>
      <c r="G138" s="95"/>
      <c r="H138" s="95">
        <f>'Valbara i utveckling'!CH31</f>
        <v>0</v>
      </c>
      <c r="I138" s="95"/>
      <c r="J138" s="264">
        <f>'Valbara i utveckling'!CH32</f>
        <v>0</v>
      </c>
    </row>
    <row r="139" spans="3:10" ht="15" hidden="1" customHeight="1" outlineLevel="1" x14ac:dyDescent="0.25">
      <c r="C139" s="263">
        <f>'Valbara i utveckling'!CL1</f>
        <v>0</v>
      </c>
      <c r="D139" s="124">
        <f>'Valbara i utveckling'!CL13</f>
        <v>0</v>
      </c>
      <c r="E139" s="95"/>
      <c r="F139" s="95">
        <f>'Valbara i utveckling'!CL30</f>
        <v>0</v>
      </c>
      <c r="G139" s="95"/>
      <c r="H139" s="95">
        <f>'Valbara i utveckling'!CL31</f>
        <v>0</v>
      </c>
      <c r="I139" s="95"/>
      <c r="J139" s="264">
        <f>'Valbara i utveckling'!CL32</f>
        <v>0</v>
      </c>
    </row>
    <row r="140" spans="3:10" ht="15" hidden="1" customHeight="1" outlineLevel="1" x14ac:dyDescent="0.25">
      <c r="C140" s="263">
        <f>'Valbara i utveckling'!CP1</f>
        <v>0</v>
      </c>
      <c r="D140" s="124">
        <f>'Valbara i utveckling'!CP13</f>
        <v>0</v>
      </c>
      <c r="E140" s="95"/>
      <c r="F140" s="95">
        <f>'Valbara i utveckling'!CP30</f>
        <v>0</v>
      </c>
      <c r="G140" s="95"/>
      <c r="H140" s="95">
        <f>'Valbara i utveckling'!CP31</f>
        <v>0</v>
      </c>
      <c r="I140" s="95"/>
      <c r="J140" s="264">
        <f>'Valbara i utveckling'!CP32</f>
        <v>0</v>
      </c>
    </row>
    <row r="141" spans="3:10" ht="15" hidden="1" customHeight="1" outlineLevel="1" x14ac:dyDescent="0.25">
      <c r="C141" s="263">
        <f>'Valbara i utveckling'!CT1</f>
        <v>0</v>
      </c>
      <c r="D141" s="124">
        <f>'Valbara i utveckling'!CT13</f>
        <v>0</v>
      </c>
      <c r="E141" s="95"/>
      <c r="F141" s="95">
        <f>'Valbara i utveckling'!CT30</f>
        <v>0</v>
      </c>
      <c r="G141" s="95"/>
      <c r="H141" s="95">
        <f>'Valbara i utveckling'!CT31</f>
        <v>0</v>
      </c>
      <c r="I141" s="95"/>
      <c r="J141" s="264">
        <f>'Valbara i utveckling'!CT32</f>
        <v>0</v>
      </c>
    </row>
    <row r="142" spans="3:10" ht="15" hidden="1" customHeight="1" outlineLevel="1" x14ac:dyDescent="0.25">
      <c r="C142" s="263">
        <f>'Valbara i utveckling'!CX1</f>
        <v>0</v>
      </c>
      <c r="D142" s="124">
        <f>'Valbara i utveckling'!CX13</f>
        <v>0</v>
      </c>
      <c r="E142" s="95"/>
      <c r="F142" s="95">
        <f>'Valbara i utveckling'!CX30</f>
        <v>0</v>
      </c>
      <c r="G142" s="95"/>
      <c r="H142" s="95">
        <f>'Valbara i utveckling'!CX31</f>
        <v>0</v>
      </c>
      <c r="I142" s="95"/>
      <c r="J142" s="264">
        <f>'Valbara i utveckling'!CX32</f>
        <v>0</v>
      </c>
    </row>
    <row r="143" spans="3:10" ht="15" hidden="1" customHeight="1" outlineLevel="1" x14ac:dyDescent="0.25">
      <c r="C143" s="263">
        <f>'Valbara i utveckling'!DB1</f>
        <v>0</v>
      </c>
      <c r="D143" s="124">
        <f>'Valbara i utveckling'!DB13</f>
        <v>0</v>
      </c>
      <c r="E143" s="95"/>
      <c r="F143" s="95">
        <f>'Valbara i utveckling'!DB30</f>
        <v>0</v>
      </c>
      <c r="G143" s="95"/>
      <c r="H143" s="95">
        <f>'Valbara i utveckling'!DB31</f>
        <v>0</v>
      </c>
      <c r="I143" s="95"/>
      <c r="J143" s="264">
        <f>'Valbara i utveckling'!DB32</f>
        <v>0</v>
      </c>
    </row>
    <row r="144" spans="3:10" ht="15" hidden="1" customHeight="1" outlineLevel="1" x14ac:dyDescent="0.25">
      <c r="C144" s="263">
        <f>'Valbara i utveckling'!DF1</f>
        <v>0</v>
      </c>
      <c r="D144" s="124">
        <f>'Valbara i utveckling'!DF13</f>
        <v>0</v>
      </c>
      <c r="E144" s="95"/>
      <c r="F144" s="95">
        <f>'Valbara i utveckling'!DF30</f>
        <v>0</v>
      </c>
      <c r="G144" s="95"/>
      <c r="H144" s="95">
        <f>'Valbara i utveckling'!DF31</f>
        <v>0</v>
      </c>
      <c r="I144" s="95"/>
      <c r="J144" s="264">
        <f>'Valbara i utveckling'!DF32</f>
        <v>0</v>
      </c>
    </row>
    <row r="145" spans="3:10" ht="15" hidden="1" customHeight="1" outlineLevel="1" x14ac:dyDescent="0.25">
      <c r="C145" s="263">
        <f>'Valbara i utveckling'!DJ1</f>
        <v>0</v>
      </c>
      <c r="D145" s="124">
        <f>'Valbara i utveckling'!DJ13</f>
        <v>0</v>
      </c>
      <c r="E145" s="95"/>
      <c r="F145" s="95">
        <f>'Valbara i utveckling'!DJ30</f>
        <v>0</v>
      </c>
      <c r="G145" s="95"/>
      <c r="H145" s="95">
        <f>'Valbara i utveckling'!DJ31</f>
        <v>0</v>
      </c>
      <c r="I145" s="95"/>
      <c r="J145" s="264">
        <f>'Valbara i utveckling'!DJ32</f>
        <v>0</v>
      </c>
    </row>
    <row r="146" spans="3:10" ht="15" hidden="1" customHeight="1" outlineLevel="1" thickBot="1" x14ac:dyDescent="0.3">
      <c r="C146" s="265">
        <f>'Valbara i utveckling'!DN1</f>
        <v>0</v>
      </c>
      <c r="D146" s="128">
        <f>'Valbara i utveckling'!DN13</f>
        <v>0</v>
      </c>
      <c r="E146" s="266"/>
      <c r="F146" s="266">
        <f>'Valbara i utveckling'!DN30</f>
        <v>0</v>
      </c>
      <c r="G146" s="266"/>
      <c r="H146" s="266">
        <f>'Valbara i utveckling'!DN31</f>
        <v>0</v>
      </c>
      <c r="I146" s="266"/>
      <c r="J146" s="267">
        <f>'Valbara i utveckling'!DN32</f>
        <v>0</v>
      </c>
    </row>
    <row r="147" spans="3:10" hidden="1" outlineLevel="1" x14ac:dyDescent="0.25">
      <c r="C147" s="131"/>
      <c r="D147" s="131"/>
      <c r="E147" s="131"/>
      <c r="F147" s="131"/>
      <c r="G147" s="131"/>
      <c r="H147" s="131"/>
      <c r="I147" s="131"/>
      <c r="J147" s="131"/>
    </row>
    <row r="148" spans="3:10" collapsed="1" x14ac:dyDescent="0.25">
      <c r="C148" s="131"/>
      <c r="D148" s="131"/>
      <c r="E148" s="131"/>
      <c r="F148" s="131"/>
      <c r="G148" s="131"/>
      <c r="H148" s="131"/>
      <c r="I148" s="131"/>
      <c r="J148" s="131"/>
    </row>
  </sheetData>
  <mergeCells count="3">
    <mergeCell ref="C2:J2"/>
    <mergeCell ref="A3:A7"/>
    <mergeCell ref="C3:J3"/>
  </mergeCells>
  <conditionalFormatting sqref="D8:D40 D56">
    <cfRule type="cellIs" dxfId="46" priority="7" operator="equal">
      <formula>0</formula>
    </cfRule>
  </conditionalFormatting>
  <conditionalFormatting sqref="D55">
    <cfRule type="cellIs" dxfId="45" priority="2" operator="equal">
      <formula>0</formula>
    </cfRule>
  </conditionalFormatting>
  <conditionalFormatting sqref="D41:D54">
    <cfRule type="cellIs" dxfId="44" priority="1" operator="equal">
      <formula>0</formula>
    </cfRule>
  </conditionalFormatting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91040F-0DCE-4E83-817E-8068C53FB793}">
  <sheetPr>
    <tabColor rgb="FF92D050"/>
  </sheetPr>
  <dimension ref="A1:K147"/>
  <sheetViews>
    <sheetView showZeros="0" workbookViewId="0">
      <selection activeCell="C71" sqref="C71"/>
    </sheetView>
  </sheetViews>
  <sheetFormatPr defaultRowHeight="15" outlineLevelRow="1" x14ac:dyDescent="0.25"/>
  <cols>
    <col min="1" max="1" width="21" customWidth="1"/>
    <col min="3" max="3" width="44.85546875" bestFit="1" customWidth="1"/>
    <col min="4" max="4" width="26.7109375" customWidth="1"/>
    <col min="6" max="6" width="28.85546875" customWidth="1"/>
    <col min="7" max="7" width="5.28515625" customWidth="1"/>
    <col min="8" max="8" width="21.7109375" bestFit="1" customWidth="1"/>
    <col min="9" max="9" width="4.7109375" customWidth="1"/>
    <col min="10" max="10" width="24.28515625" bestFit="1" customWidth="1"/>
    <col min="11" max="11" width="4.7109375" customWidth="1"/>
  </cols>
  <sheetData>
    <row r="1" spans="1:11" ht="40.700000000000003" customHeight="1" thickBot="1" x14ac:dyDescent="0.55000000000000004">
      <c r="C1" s="60" t="str">
        <f>'Gemensamma Tjänster'!B15</f>
        <v>Region Kalmar län</v>
      </c>
    </row>
    <row r="2" spans="1:11" ht="92.25" customHeight="1" x14ac:dyDescent="0.4">
      <c r="C2" s="341" t="s">
        <v>64</v>
      </c>
      <c r="D2" s="342"/>
      <c r="E2" s="342"/>
      <c r="F2" s="342"/>
      <c r="G2" s="342"/>
      <c r="H2" s="342"/>
      <c r="I2" s="342"/>
      <c r="J2" s="343"/>
    </row>
    <row r="3" spans="1:11" ht="21.75" customHeight="1" thickBot="1" x14ac:dyDescent="0.3">
      <c r="A3" s="347" t="s">
        <v>45</v>
      </c>
      <c r="C3" s="344" t="s">
        <v>46</v>
      </c>
      <c r="D3" s="345"/>
      <c r="E3" s="345"/>
      <c r="F3" s="345"/>
      <c r="G3" s="345"/>
      <c r="H3" s="345"/>
      <c r="I3" s="345"/>
      <c r="J3" s="346"/>
    </row>
    <row r="4" spans="1:11" x14ac:dyDescent="0.25">
      <c r="A4" s="347"/>
    </row>
    <row r="5" spans="1:11" ht="15.75" x14ac:dyDescent="0.25">
      <c r="A5" s="347"/>
      <c r="D5" s="53" t="s">
        <v>198</v>
      </c>
      <c r="E5" s="58"/>
      <c r="F5" s="53"/>
      <c r="G5" s="53"/>
      <c r="H5" s="59"/>
      <c r="I5" s="53"/>
      <c r="J5" s="53"/>
      <c r="K5" s="7"/>
    </row>
    <row r="6" spans="1:11" ht="15.75" thickBot="1" x14ac:dyDescent="0.3">
      <c r="A6" s="347"/>
    </row>
    <row r="7" spans="1:11" ht="30" x14ac:dyDescent="0.25">
      <c r="A7" s="347"/>
      <c r="C7" s="118" t="s">
        <v>34</v>
      </c>
      <c r="D7" s="119">
        <f>SUM(D8:D55)</f>
        <v>15172283.926653435</v>
      </c>
      <c r="E7" s="120"/>
      <c r="F7" s="121" t="s">
        <v>40</v>
      </c>
      <c r="G7" s="121"/>
      <c r="H7" s="106" t="s">
        <v>41</v>
      </c>
      <c r="I7" s="122"/>
      <c r="J7" s="123" t="s">
        <v>50</v>
      </c>
      <c r="K7" s="54"/>
    </row>
    <row r="8" spans="1:11" ht="15" hidden="1" customHeight="1" outlineLevel="1" x14ac:dyDescent="0.25">
      <c r="C8" s="117" t="str">
        <f>'Gemensamma Tjänster'!E2</f>
        <v>Identifierings-tjänster SITHS</v>
      </c>
      <c r="D8" s="124">
        <f>'Gemensamma Tjänster'!E15</f>
        <v>991881.50805882423</v>
      </c>
      <c r="E8" s="125"/>
      <c r="F8" s="103" t="str">
        <f>'Gemensamma Tjänster'!E31</f>
        <v>Kvartal förskott</v>
      </c>
      <c r="G8" s="125"/>
      <c r="H8" s="103" t="str">
        <f>'Gemensamma Tjänster'!E32</f>
        <v>Dec,Mar,Jun,Sep</v>
      </c>
      <c r="I8" s="125"/>
      <c r="J8" s="126" t="str">
        <f>'Gemensamma Tjänster'!E33</f>
        <v xml:space="preserve"> -</v>
      </c>
    </row>
    <row r="9" spans="1:11" ht="15" hidden="1" customHeight="1" outlineLevel="1" x14ac:dyDescent="0.25">
      <c r="C9" s="117" t="str">
        <f>'Gemensamma Tjänster'!F2</f>
        <v>Katalogtjänster HSA</v>
      </c>
      <c r="D9" s="124">
        <f>'Gemensamma Tjänster'!F15</f>
        <v>138473.43819965402</v>
      </c>
      <c r="E9" s="125"/>
      <c r="F9" s="103" t="str">
        <f>'Gemensamma Tjänster'!F31</f>
        <v>Kvartal förskott</v>
      </c>
      <c r="G9" s="125"/>
      <c r="H9" s="103" t="str">
        <f>'Gemensamma Tjänster'!F32</f>
        <v>Dec,Mar,Jun,Sep</v>
      </c>
      <c r="I9" s="125"/>
      <c r="J9" s="126" t="str">
        <f>'Gemensamma Tjänster'!F33</f>
        <v xml:space="preserve"> -</v>
      </c>
    </row>
    <row r="10" spans="1:11" ht="15" hidden="1" customHeight="1" outlineLevel="1" x14ac:dyDescent="0.25">
      <c r="C10" s="117" t="str">
        <f>'Gemensamma Tjänster'!G2</f>
        <v>Kommunikations-tjänster Sjunet</v>
      </c>
      <c r="D10" s="124">
        <f>'Gemensamma Tjänster'!G15</f>
        <v>43978.181958055822</v>
      </c>
      <c r="E10" s="125"/>
      <c r="F10" s="103" t="str">
        <f>'Gemensamma Tjänster'!G31</f>
        <v>Kvartal förskott</v>
      </c>
      <c r="G10" s="125"/>
      <c r="H10" s="103" t="str">
        <f>'Gemensamma Tjänster'!G32</f>
        <v>Dec,Mar,Jun,Sep</v>
      </c>
      <c r="I10" s="125"/>
      <c r="J10" s="126" t="str">
        <f>'Gemensamma Tjänster'!G33</f>
        <v xml:space="preserve"> -</v>
      </c>
    </row>
    <row r="11" spans="1:11" ht="15" hidden="1" customHeight="1" outlineLevel="1" x14ac:dyDescent="0.25">
      <c r="C11" s="117" t="str">
        <f>'Gemensamma Tjänster'!H2</f>
        <v>Säkerhetstjänster</v>
      </c>
      <c r="D11" s="124">
        <f>'Gemensamma Tjänster'!H15</f>
        <v>160427.12001446448</v>
      </c>
      <c r="E11" s="125"/>
      <c r="F11" s="103" t="str">
        <f>'Gemensamma Tjänster'!H31</f>
        <v>Kvartal förskott</v>
      </c>
      <c r="G11" s="125"/>
      <c r="H11" s="103" t="str">
        <f>'Gemensamma Tjänster'!H32</f>
        <v>Dec,Mar,Jun,Sep</v>
      </c>
      <c r="I11" s="125"/>
      <c r="J11" s="126" t="str">
        <f>'Gemensamma Tjänster'!H33</f>
        <v xml:space="preserve"> -</v>
      </c>
    </row>
    <row r="12" spans="1:11" ht="15" hidden="1" customHeight="1" outlineLevel="1" x14ac:dyDescent="0.25">
      <c r="C12" s="117" t="str">
        <f>'Gemensamma Tjänster'!I2</f>
        <v>1177 Vårdguidens e-tjänster</v>
      </c>
      <c r="D12" s="124">
        <f>'Gemensamma Tjänster'!I15</f>
        <v>1881336.1070913444</v>
      </c>
      <c r="E12" s="125"/>
      <c r="F12" s="103" t="str">
        <f>'Gemensamma Tjänster'!I31</f>
        <v>Kvartal förskott</v>
      </c>
      <c r="G12" s="125"/>
      <c r="H12" s="103" t="str">
        <f>'Gemensamma Tjänster'!I32</f>
        <v>Dec,Mar,Jun,Sep</v>
      </c>
      <c r="I12" s="125"/>
      <c r="J12" s="126" t="str">
        <f>'Gemensamma Tjänster'!I33</f>
        <v xml:space="preserve"> -</v>
      </c>
    </row>
    <row r="13" spans="1:11" ht="15" hidden="1" customHeight="1" outlineLevel="1" x14ac:dyDescent="0.25">
      <c r="C13" s="117" t="str">
        <f>'Gemensamma Tjänster'!J2</f>
        <v xml:space="preserve">1177 Vårdguiden på telefon </v>
      </c>
      <c r="D13" s="124">
        <f>'Gemensamma Tjänster'!J15</f>
        <v>1510271.6722020907</v>
      </c>
      <c r="E13" s="125"/>
      <c r="F13" s="103" t="str">
        <f>'Gemensamma Tjänster'!J31</f>
        <v>Kvartal förskott</v>
      </c>
      <c r="G13" s="125"/>
      <c r="H13" s="103" t="str">
        <f>'Gemensamma Tjänster'!J32</f>
        <v>Dec,Mar,Jun,Sep</v>
      </c>
      <c r="I13" s="125"/>
      <c r="J13" s="126" t="str">
        <f>'Gemensamma Tjänster'!J33</f>
        <v xml:space="preserve"> -</v>
      </c>
    </row>
    <row r="14" spans="1:11" ht="15" hidden="1" customHeight="1" outlineLevel="1" x14ac:dyDescent="0.25">
      <c r="C14" s="117" t="str">
        <f>'Gemensamma Tjänster'!K2</f>
        <v>1177 Vårdguiden på webben</v>
      </c>
      <c r="D14" s="124">
        <f>'Gemensamma Tjänster'!K15</f>
        <v>1654386.9705670564</v>
      </c>
      <c r="E14" s="125"/>
      <c r="F14" s="103" t="str">
        <f>'Gemensamma Tjänster'!K31</f>
        <v>Kvartal förskott</v>
      </c>
      <c r="G14" s="125"/>
      <c r="H14" s="103" t="str">
        <f>'Gemensamma Tjänster'!K32</f>
        <v>Dec,Mar,Jun,Sep</v>
      </c>
      <c r="I14" s="125"/>
      <c r="J14" s="126" t="str">
        <f>'Gemensamma Tjänster'!K33</f>
        <v xml:space="preserve"> -</v>
      </c>
    </row>
    <row r="15" spans="1:11" ht="15" hidden="1" customHeight="1" outlineLevel="1" x14ac:dyDescent="0.25">
      <c r="C15" s="117" t="str">
        <f>'Gemensamma Tjänster'!L2</f>
        <v>Eira 
(biblioteks- konsortium)</v>
      </c>
      <c r="D15" s="124">
        <f>'Gemensamma Tjänster'!L15</f>
        <v>93527.40575298827</v>
      </c>
      <c r="E15" s="125"/>
      <c r="F15" s="103" t="str">
        <f>'Gemensamma Tjänster'!L31</f>
        <v>Kvartal förskott. Licens separat</v>
      </c>
      <c r="G15" s="125"/>
      <c r="H15" s="103" t="str">
        <f>'Gemensamma Tjänster'!L32</f>
        <v>Dec,Mar,Jun,Sep</v>
      </c>
      <c r="I15" s="125"/>
      <c r="J15" s="126" t="str">
        <f>'Gemensamma Tjänster'!L33</f>
        <v xml:space="preserve"> -</v>
      </c>
    </row>
    <row r="16" spans="1:11" ht="15" hidden="1" customHeight="1" outlineLevel="1" x14ac:dyDescent="0.25">
      <c r="C16" s="117" t="str">
        <f>'Gemensamma Tjänster'!M2</f>
        <v>Elektronisk remiss</v>
      </c>
      <c r="D16" s="124">
        <f>'Gemensamma Tjänster'!M15</f>
        <v>120414.76444876153</v>
      </c>
      <c r="E16" s="125"/>
      <c r="F16" s="103" t="str">
        <f>'Gemensamma Tjänster'!M31</f>
        <v>Kvartal förskott</v>
      </c>
      <c r="G16" s="125"/>
      <c r="H16" s="103" t="str">
        <f>'Gemensamma Tjänster'!M32</f>
        <v>Dec,Mar,Jun,Sep</v>
      </c>
      <c r="I16" s="125"/>
      <c r="J16" s="126" t="str">
        <f>'Gemensamma Tjänster'!M33</f>
        <v xml:space="preserve"> -</v>
      </c>
    </row>
    <row r="17" spans="3:10" ht="15" hidden="1" customHeight="1" outlineLevel="1" x14ac:dyDescent="0.25">
      <c r="C17" s="117" t="str">
        <f>'Gemensamma Tjänster'!N2</f>
        <v>Födelseanmälan</v>
      </c>
      <c r="D17" s="124">
        <f>'Gemensamma Tjänster'!N15</f>
        <v>79528.982832361813</v>
      </c>
      <c r="E17" s="125"/>
      <c r="F17" s="103" t="str">
        <f>'Gemensamma Tjänster'!N31</f>
        <v>Kvartal förskott</v>
      </c>
      <c r="G17" s="125"/>
      <c r="H17" s="103" t="str">
        <f>'Gemensamma Tjänster'!N32</f>
        <v>Dec,Mar,Jun,Sep</v>
      </c>
      <c r="I17" s="125"/>
      <c r="J17" s="126" t="str">
        <f>'Gemensamma Tjänster'!N33</f>
        <v xml:space="preserve"> -</v>
      </c>
    </row>
    <row r="18" spans="3:10" ht="15" hidden="1" customHeight="1" outlineLevel="1" x14ac:dyDescent="0.25">
      <c r="C18" s="117" t="str">
        <f>'Gemensamma Tjänster'!O2</f>
        <v>Infektions-verktyget</v>
      </c>
      <c r="D18" s="124">
        <f>'Gemensamma Tjänster'!O15</f>
        <v>226713.07542950514</v>
      </c>
      <c r="E18" s="125"/>
      <c r="F18" s="103" t="str">
        <f>'Gemensamma Tjänster'!O31</f>
        <v>Kvartal förskott</v>
      </c>
      <c r="G18" s="125"/>
      <c r="H18" s="103" t="str">
        <f>'Gemensamma Tjänster'!O32</f>
        <v>Dec,Mar,Jun,Sep</v>
      </c>
      <c r="I18" s="125"/>
      <c r="J18" s="126" t="str">
        <f>'Gemensamma Tjänster'!O33</f>
        <v xml:space="preserve"> -</v>
      </c>
    </row>
    <row r="19" spans="3:10" ht="15" hidden="1" customHeight="1" outlineLevel="1" x14ac:dyDescent="0.25">
      <c r="C19" s="117" t="str">
        <f>'Gemensamma Tjänster'!P2</f>
        <v>Journalen</v>
      </c>
      <c r="D19" s="124">
        <f>'Gemensamma Tjänster'!P15</f>
        <v>704193.85184689378</v>
      </c>
      <c r="E19" s="125"/>
      <c r="F19" s="103" t="str">
        <f>'Gemensamma Tjänster'!P31</f>
        <v>Kvartal förskott</v>
      </c>
      <c r="G19" s="125"/>
      <c r="H19" s="103" t="str">
        <f>'Gemensamma Tjänster'!P32</f>
        <v>Dec,Mar,Jun,Sep</v>
      </c>
      <c r="I19" s="125"/>
      <c r="J19" s="126" t="str">
        <f>'Gemensamma Tjänster'!P33</f>
        <v xml:space="preserve"> -</v>
      </c>
    </row>
    <row r="20" spans="3:10" ht="15" hidden="1" customHeight="1" outlineLevel="1" x14ac:dyDescent="0.25">
      <c r="C20" s="117" t="str">
        <f>'Gemensamma Tjänster'!Q2</f>
        <v>Intygstjänster Webcert</v>
      </c>
      <c r="D20" s="124">
        <f>'Gemensamma Tjänster'!Q15</f>
        <v>332704.50698703097</v>
      </c>
      <c r="E20" s="125"/>
      <c r="F20" s="103" t="str">
        <f>'Gemensamma Tjänster'!Q31</f>
        <v>Kvartal förskott</v>
      </c>
      <c r="G20" s="125"/>
      <c r="H20" s="103" t="str">
        <f>'Gemensamma Tjänster'!Q32</f>
        <v>Dec,Mar,Jun,Sep</v>
      </c>
      <c r="I20" s="125"/>
      <c r="J20" s="126" t="str">
        <f>'Gemensamma Tjänster'!Q33</f>
        <v xml:space="preserve"> -</v>
      </c>
    </row>
    <row r="21" spans="3:10" ht="15" hidden="1" customHeight="1" outlineLevel="1" x14ac:dyDescent="0.25">
      <c r="C21" s="117" t="str">
        <f>'Gemensamma Tjänster'!R2</f>
        <v>Nationell patientöversikt</v>
      </c>
      <c r="D21" s="124">
        <f>'Gemensamma Tjänster'!R15</f>
        <v>374133.22912143142</v>
      </c>
      <c r="E21" s="125"/>
      <c r="F21" s="103" t="str">
        <f>'Gemensamma Tjänster'!R31</f>
        <v>Kvartal förskott</v>
      </c>
      <c r="G21" s="125"/>
      <c r="H21" s="103" t="str">
        <f>'Gemensamma Tjänster'!R32</f>
        <v>Dec,Mar,Jun,Sep</v>
      </c>
      <c r="I21" s="125"/>
      <c r="J21" s="126" t="str">
        <f>'Gemensamma Tjänster'!R33</f>
        <v xml:space="preserve"> -</v>
      </c>
    </row>
    <row r="22" spans="3:10" ht="15" hidden="1" customHeight="1" outlineLevel="1" x14ac:dyDescent="0.25">
      <c r="C22" s="117" t="str">
        <f>'Gemensamma Tjänster'!S2</f>
        <v>Pascal</v>
      </c>
      <c r="D22" s="124">
        <f>'Gemensamma Tjänster'!S15</f>
        <v>53798.32350102481</v>
      </c>
      <c r="E22" s="125"/>
      <c r="F22" s="103" t="str">
        <f>'Gemensamma Tjänster'!S31</f>
        <v>Kvartal förskott</v>
      </c>
      <c r="G22" s="125"/>
      <c r="H22" s="103" t="str">
        <f>'Gemensamma Tjänster'!S32</f>
        <v>Dec,Mar,Jun,Sep</v>
      </c>
      <c r="I22" s="125"/>
      <c r="J22" s="126" t="str">
        <f>'Gemensamma Tjänster'!S33</f>
        <v xml:space="preserve"> -</v>
      </c>
    </row>
    <row r="23" spans="3:10" ht="15" hidden="1" customHeight="1" outlineLevel="1" x14ac:dyDescent="0.25">
      <c r="C23" s="117" t="str">
        <f>'Gemensamma Tjänster'!T2</f>
        <v>Rikshandboken i barnhälsovård</v>
      </c>
      <c r="D23" s="124">
        <f>'Gemensamma Tjänster'!T15</f>
        <v>247958.57395996689</v>
      </c>
      <c r="E23" s="125"/>
      <c r="F23" s="103" t="str">
        <f>'Gemensamma Tjänster'!T31</f>
        <v>Kvartal förskott</v>
      </c>
      <c r="G23" s="125"/>
      <c r="H23" s="103" t="str">
        <f>'Gemensamma Tjänster'!T32</f>
        <v>Dec,Mar,Jun,Sep</v>
      </c>
      <c r="I23" s="125"/>
      <c r="J23" s="126" t="str">
        <f>'Gemensamma Tjänster'!T33</f>
        <v xml:space="preserve"> -</v>
      </c>
    </row>
    <row r="24" spans="3:10" ht="15" hidden="1" customHeight="1" outlineLevel="1" x14ac:dyDescent="0.25">
      <c r="C24" s="117" t="str">
        <f>'Gemensamma Tjänster'!U2</f>
        <v>Högkostnadsskydd</v>
      </c>
      <c r="D24" s="124">
        <f>'Gemensamma Tjänster'!U15</f>
        <v>145791.33213792418</v>
      </c>
      <c r="E24" s="125"/>
      <c r="F24" s="103" t="str">
        <f>'Gemensamma Tjänster'!U31</f>
        <v>Kvartal förskott</v>
      </c>
      <c r="G24" s="125"/>
      <c r="H24" s="103" t="str">
        <f>'Gemensamma Tjänster'!U32</f>
        <v>Dec,Mar,Jun,Sep</v>
      </c>
      <c r="I24" s="125"/>
      <c r="J24" s="126" t="str">
        <f>'Gemensamma Tjänster'!U33</f>
        <v xml:space="preserve"> -</v>
      </c>
    </row>
    <row r="25" spans="3:10" ht="15" hidden="1" customHeight="1" outlineLevel="1" x14ac:dyDescent="0.25">
      <c r="C25" s="117" t="str">
        <f>'Gemensamma Tjänster'!V2</f>
        <v>NKK Nationellt kliniskt kunskapsstöd</v>
      </c>
      <c r="D25" s="124">
        <f>'Gemensamma Tjänster'!V15</f>
        <v>764837.94709662301</v>
      </c>
      <c r="E25" s="125"/>
      <c r="F25" s="103" t="str">
        <f>'Gemensamma Tjänster'!V31</f>
        <v>Kvartal förskott</v>
      </c>
      <c r="G25" s="125"/>
      <c r="H25" s="103" t="str">
        <f>'Gemensamma Tjänster'!V32</f>
        <v>Dec,Mar,Jun,Sep</v>
      </c>
      <c r="I25" s="125"/>
      <c r="J25" s="126">
        <f>'Gemensamma Tjänster'!V33</f>
        <v>0</v>
      </c>
    </row>
    <row r="26" spans="3:10" ht="15" hidden="1" customHeight="1" outlineLevel="1" x14ac:dyDescent="0.25">
      <c r="C26" s="117" t="str">
        <f>'Gemensamma Tjänster'!W2</f>
        <v>Svenska informationstjänster för läkemedel (Sil)</v>
      </c>
      <c r="D26" s="124">
        <f>'Gemensamma Tjänster'!W15</f>
        <v>1047497.5019896774</v>
      </c>
      <c r="E26" s="125"/>
      <c r="F26" s="103" t="str">
        <f>'Gemensamma Tjänster'!W31</f>
        <v>Kvartal förskott</v>
      </c>
      <c r="G26" s="125"/>
      <c r="H26" s="103" t="str">
        <f>'Gemensamma Tjänster'!W32</f>
        <v>Dec,Mar,Jun,Sep</v>
      </c>
      <c r="I26" s="125"/>
      <c r="J26" s="126" t="str">
        <f>'Gemensamma Tjänster'!W33</f>
        <v xml:space="preserve"> -</v>
      </c>
    </row>
    <row r="27" spans="3:10" ht="15" hidden="1" customHeight="1" outlineLevel="1" x14ac:dyDescent="0.25">
      <c r="C27" s="117" t="str">
        <f>'Gemensamma Tjänster'!X2</f>
        <v>UMO (Youmo)</v>
      </c>
      <c r="D27" s="124">
        <f>'Gemensamma Tjänster'!X15</f>
        <v>502715.70744968153</v>
      </c>
      <c r="E27" s="125"/>
      <c r="F27" s="103" t="str">
        <f>'Gemensamma Tjänster'!X31</f>
        <v>Kvartal förskott</v>
      </c>
      <c r="G27" s="125"/>
      <c r="H27" s="103" t="str">
        <f>'Gemensamma Tjänster'!X32</f>
        <v>Dec,Mar,Jun,Sep</v>
      </c>
      <c r="I27" s="125"/>
      <c r="J27" s="126" t="str">
        <f>'Gemensamma Tjänster'!X33</f>
        <v xml:space="preserve"> -</v>
      </c>
    </row>
    <row r="28" spans="3:10" ht="15" hidden="1" customHeight="1" outlineLevel="1" x14ac:dyDescent="0.25">
      <c r="C28" s="117" t="str">
        <f>'Gemensamma Tjänster'!Y2</f>
        <v>Vårdhandboken</v>
      </c>
      <c r="D28" s="124">
        <f>'Gemensamma Tjänster'!Y15</f>
        <v>238917.43402978152</v>
      </c>
      <c r="E28" s="125"/>
      <c r="F28" s="103" t="str">
        <f>'Gemensamma Tjänster'!Y31</f>
        <v>Kvartal förskott</v>
      </c>
      <c r="G28" s="125"/>
      <c r="H28" s="103" t="str">
        <f>'Gemensamma Tjänster'!Y32</f>
        <v>Dec,Mar,Jun,Sep</v>
      </c>
      <c r="I28" s="125"/>
      <c r="J28" s="126" t="str">
        <f>'Gemensamma Tjänster'!Y33</f>
        <v xml:space="preserve"> -</v>
      </c>
    </row>
    <row r="29" spans="3:10" ht="15" hidden="1" customHeight="1" outlineLevel="1" x14ac:dyDescent="0.25">
      <c r="C29" s="117" t="str">
        <f>'Gemensamma Tjänster'!Z2</f>
        <v>Rådgivnings-stöd webb</v>
      </c>
      <c r="D29" s="124">
        <f>'Gemensamma Tjänster'!Z15</f>
        <v>193617.3099409414</v>
      </c>
      <c r="E29" s="125"/>
      <c r="F29" s="103" t="str">
        <f>'Gemensamma Tjänster'!Z31</f>
        <v>Kvartal förskott</v>
      </c>
      <c r="G29" s="125"/>
      <c r="H29" s="103" t="str">
        <f>'Gemensamma Tjänster'!Z32</f>
        <v>Dec,Mar,Jun,Sep</v>
      </c>
      <c r="I29" s="125"/>
      <c r="J29" s="126" t="str">
        <f>'Gemensamma Tjänster'!Z33</f>
        <v xml:space="preserve"> -</v>
      </c>
    </row>
    <row r="30" spans="3:10" ht="15" hidden="1" customHeight="1" outlineLevel="1" x14ac:dyDescent="0.25">
      <c r="C30" s="117" t="str">
        <f>'Gemensamma Tjänster'!AA2</f>
        <v>Plattformen för stöd och behandling</v>
      </c>
      <c r="D30" s="124">
        <f>'Gemensamma Tjänster'!AA15</f>
        <v>845783.29649768223</v>
      </c>
      <c r="E30" s="125"/>
      <c r="F30" s="103" t="str">
        <f>'Gemensamma Tjänster'!AA31</f>
        <v>Kvartal förskott</v>
      </c>
      <c r="G30" s="125"/>
      <c r="H30" s="103" t="str">
        <f>'Gemensamma Tjänster'!AA32</f>
        <v>Dec,Mar,Jun,Sep</v>
      </c>
      <c r="I30" s="125"/>
      <c r="J30" s="126" t="str">
        <f>'Gemensamma Tjänster'!AA33</f>
        <v xml:space="preserve"> -</v>
      </c>
    </row>
    <row r="31" spans="3:10" ht="15" hidden="1" customHeight="1" outlineLevel="1" x14ac:dyDescent="0.25">
      <c r="C31" s="117" t="str">
        <f>'Gemensamma Tjänster'!AB2</f>
        <v>Utomläns- fakturering</v>
      </c>
      <c r="D31" s="124">
        <f>'Gemensamma Tjänster'!AB15</f>
        <v>107856.31420631081</v>
      </c>
      <c r="E31" s="125"/>
      <c r="F31" s="103" t="str">
        <f>'Gemensamma Tjänster'!AB31</f>
        <v>Kvartal förskott</v>
      </c>
      <c r="G31" s="125"/>
      <c r="H31" s="103" t="str">
        <f>'Gemensamma Tjänster'!AB32</f>
        <v>Dec,Mar,Jun,Sep</v>
      </c>
      <c r="I31" s="125"/>
      <c r="J31" s="126" t="str">
        <f>'Gemensamma Tjänster'!AB33</f>
        <v xml:space="preserve"> -</v>
      </c>
    </row>
    <row r="32" spans="3:10" ht="15" hidden="1" customHeight="1" outlineLevel="1" x14ac:dyDescent="0.25">
      <c r="C32" s="117" t="str">
        <f>'Gemensamma Tjänster'!AC2</f>
        <v>Gemensam infrastruktur</v>
      </c>
      <c r="D32" s="124">
        <f>'Gemensamma Tjänster'!AC15</f>
        <v>1883625.8997107386</v>
      </c>
      <c r="E32" s="125"/>
      <c r="F32" s="103" t="str">
        <f>'Gemensamma Tjänster'!AC31</f>
        <v>Kvartal förskott</v>
      </c>
      <c r="G32" s="125"/>
      <c r="H32" s="103" t="str">
        <f>'Gemensamma Tjänster'!AC32</f>
        <v>Dec,Mar,Jun,Sep</v>
      </c>
      <c r="I32" s="125"/>
      <c r="J32" s="126" t="str">
        <f>'Gemensamma Tjänster'!AC33</f>
        <v xml:space="preserve"> -</v>
      </c>
    </row>
    <row r="33" spans="3:10" ht="15" hidden="1" customHeight="1" outlineLevel="1" x14ac:dyDescent="0.25">
      <c r="C33" s="117" t="str">
        <f>'Gemensamma Tjänster'!AD2</f>
        <v>Gemensam arkitektur</v>
      </c>
      <c r="D33" s="124">
        <f>'Gemensamma Tjänster'!AD15</f>
        <v>544994.24952530046</v>
      </c>
      <c r="E33" s="125"/>
      <c r="F33" s="103" t="str">
        <f>'Gemensamma Tjänster'!AD31</f>
        <v>Kvartal förskott</v>
      </c>
      <c r="G33" s="125"/>
      <c r="H33" s="103" t="str">
        <f>'Gemensamma Tjänster'!AD32</f>
        <v>Dec,Mar,Jun,Sep</v>
      </c>
      <c r="I33" s="125"/>
      <c r="J33" s="126" t="str">
        <f>'Gemensamma Tjänster'!AD33</f>
        <v xml:space="preserve"> -</v>
      </c>
    </row>
    <row r="34" spans="3:10" ht="15" hidden="1" customHeight="1" outlineLevel="1" x14ac:dyDescent="0.25">
      <c r="C34" s="117" t="str">
        <f>'Gemensamma Tjänster'!AE2</f>
        <v>1177 Listning</v>
      </c>
      <c r="D34" s="124">
        <f>'Gemensamma Tjänster'!AE15</f>
        <v>85288.87354506478</v>
      </c>
      <c r="E34" s="125"/>
      <c r="F34" s="103" t="str">
        <f>'Gemensamma Tjänster'!AE31</f>
        <v>Kvartal förskott</v>
      </c>
      <c r="G34" s="125"/>
      <c r="H34" s="103" t="str">
        <f>'Gemensamma Tjänster'!AE32</f>
        <v>Dec,Mar,Jun,Sep</v>
      </c>
      <c r="I34" s="125"/>
      <c r="J34" s="126" t="str">
        <f>'Gemensamma Tjänster'!AE33</f>
        <v xml:space="preserve"> -</v>
      </c>
    </row>
    <row r="35" spans="3:10" ht="15" hidden="1" customHeight="1" outlineLevel="1" x14ac:dyDescent="0.25">
      <c r="C35" s="117" t="str">
        <f>'Gemensamma Tjänster'!AF2</f>
        <v>IAM IDP Gemensam del</v>
      </c>
      <c r="D35" s="124">
        <f>'Gemensamma Tjänster'!AF15</f>
        <v>197630.34855225086</v>
      </c>
      <c r="E35" s="125"/>
      <c r="F35" s="103" t="str">
        <f>'Gemensamma Tjänster'!AF31</f>
        <v>Kvartal förskott</v>
      </c>
      <c r="G35" s="125"/>
      <c r="H35" s="103" t="str">
        <f>'Gemensamma Tjänster'!AF32</f>
        <v>Dec,Mar,Jun,Sep</v>
      </c>
      <c r="I35" s="125"/>
      <c r="J35" s="126">
        <f>'Gemensamma Tjänster'!AF33</f>
        <v>0</v>
      </c>
    </row>
    <row r="36" spans="3:10" ht="15" hidden="1" customHeight="1" outlineLevel="1" x14ac:dyDescent="0.25">
      <c r="C36" s="117">
        <f>'Gemensamma Tjänster'!AG2</f>
        <v>0</v>
      </c>
      <c r="D36" s="124">
        <f>'Gemensamma Tjänster'!AG15</f>
        <v>0</v>
      </c>
      <c r="E36" s="125"/>
      <c r="F36" s="103">
        <f>'Gemensamma Tjänster'!AG31</f>
        <v>0</v>
      </c>
      <c r="G36" s="125"/>
      <c r="H36" s="103">
        <f>'Gemensamma Tjänster'!AG32</f>
        <v>0</v>
      </c>
      <c r="I36" s="125"/>
      <c r="J36" s="126">
        <f>'Gemensamma Tjänster'!AG33</f>
        <v>0</v>
      </c>
    </row>
    <row r="37" spans="3:10" ht="15" hidden="1" customHeight="1" outlineLevel="1" x14ac:dyDescent="0.25">
      <c r="C37" s="117">
        <f>'Gemensamma Tjänster'!AH2</f>
        <v>0</v>
      </c>
      <c r="D37" s="124">
        <f>'Gemensamma Tjänster'!AH15</f>
        <v>0</v>
      </c>
      <c r="E37" s="125"/>
      <c r="F37" s="103">
        <f>'Gemensamma Tjänster'!AH31</f>
        <v>0</v>
      </c>
      <c r="G37" s="125"/>
      <c r="H37" s="103">
        <f>'Gemensamma Tjänster'!AH32</f>
        <v>0</v>
      </c>
      <c r="I37" s="125"/>
      <c r="J37" s="126">
        <f>'Gemensamma Tjänster'!AH33</f>
        <v>0</v>
      </c>
    </row>
    <row r="38" spans="3:10" ht="15" hidden="1" customHeight="1" outlineLevel="1" x14ac:dyDescent="0.25">
      <c r="C38" s="117">
        <f>'Gemensamma Tjänster'!AI2</f>
        <v>0</v>
      </c>
      <c r="D38" s="124">
        <f>'Gemensamma Tjänster'!AI15</f>
        <v>0</v>
      </c>
      <c r="E38" s="125"/>
      <c r="F38" s="103">
        <f>'Gemensamma Tjänster'!AI31</f>
        <v>0</v>
      </c>
      <c r="G38" s="125"/>
      <c r="H38" s="103">
        <f>'Gemensamma Tjänster'!AI32</f>
        <v>0</v>
      </c>
      <c r="I38" s="125"/>
      <c r="J38" s="126">
        <f>'Gemensamma Tjänster'!AI33</f>
        <v>0</v>
      </c>
    </row>
    <row r="39" spans="3:10" ht="15" hidden="1" customHeight="1" outlineLevel="1" x14ac:dyDescent="0.25">
      <c r="C39" s="117">
        <f>'Gemensamma Tjänster'!AJ2</f>
        <v>0</v>
      </c>
      <c r="D39" s="124">
        <f>'Gemensamma Tjänster'!AJ15</f>
        <v>0</v>
      </c>
      <c r="E39" s="125"/>
      <c r="F39" s="103">
        <f>'Gemensamma Tjänster'!AJ31</f>
        <v>0</v>
      </c>
      <c r="G39" s="125"/>
      <c r="H39" s="103">
        <f>'Gemensamma Tjänster'!AJ32</f>
        <v>0</v>
      </c>
      <c r="I39" s="125"/>
      <c r="J39" s="126">
        <f>'Gemensamma Tjänster'!AJ33</f>
        <v>0</v>
      </c>
    </row>
    <row r="40" spans="3:10" ht="15" hidden="1" customHeight="1" outlineLevel="1" x14ac:dyDescent="0.25">
      <c r="C40" s="117">
        <f>'Gemensamma Tjänster'!AK2</f>
        <v>0</v>
      </c>
      <c r="D40" s="124">
        <f>'Gemensamma Tjänster'!AK15</f>
        <v>0</v>
      </c>
      <c r="E40" s="125"/>
      <c r="F40" s="103">
        <f>'Gemensamma Tjänster'!AK31</f>
        <v>0</v>
      </c>
      <c r="G40" s="125"/>
      <c r="H40" s="103">
        <f>'Gemensamma Tjänster'!AK32</f>
        <v>0</v>
      </c>
      <c r="I40" s="125"/>
      <c r="J40" s="126">
        <f>'Gemensamma Tjänster'!AK33</f>
        <v>0</v>
      </c>
    </row>
    <row r="41" spans="3:10" ht="15" hidden="1" customHeight="1" outlineLevel="1" x14ac:dyDescent="0.25">
      <c r="C41" s="117">
        <f>'Gemensamma Tjänster'!AL2</f>
        <v>0</v>
      </c>
      <c r="D41" s="124">
        <f>'Gemensamma Tjänster'!AL15</f>
        <v>0</v>
      </c>
      <c r="E41" s="125"/>
      <c r="F41" s="103">
        <f>'Gemensamma Tjänster'!AL31</f>
        <v>0</v>
      </c>
      <c r="G41" s="125"/>
      <c r="H41" s="103">
        <f>'Gemensamma Tjänster'!AL32</f>
        <v>0</v>
      </c>
      <c r="I41" s="125"/>
      <c r="J41" s="126">
        <f>'Gemensamma Tjänster'!AL33</f>
        <v>0</v>
      </c>
    </row>
    <row r="42" spans="3:10" ht="15" hidden="1" customHeight="1" outlineLevel="1" x14ac:dyDescent="0.25">
      <c r="C42" s="117">
        <f>'Gemensamma Tjänster'!AM2</f>
        <v>0</v>
      </c>
      <c r="D42" s="124">
        <f>'Gemensamma Tjänster'!AM15</f>
        <v>0</v>
      </c>
      <c r="E42" s="125"/>
      <c r="F42" s="103">
        <f>'Gemensamma Tjänster'!AM31</f>
        <v>0</v>
      </c>
      <c r="G42" s="125"/>
      <c r="H42" s="103">
        <f>'Gemensamma Tjänster'!AM32</f>
        <v>0</v>
      </c>
      <c r="I42" s="125"/>
      <c r="J42" s="126">
        <f>'Gemensamma Tjänster'!AM33</f>
        <v>0</v>
      </c>
    </row>
    <row r="43" spans="3:10" ht="15" hidden="1" customHeight="1" outlineLevel="1" x14ac:dyDescent="0.25">
      <c r="C43" s="117">
        <f>'Gemensamma Tjänster'!AN2</f>
        <v>0</v>
      </c>
      <c r="D43" s="124">
        <f>'Gemensamma Tjänster'!AN15</f>
        <v>0</v>
      </c>
      <c r="E43" s="125"/>
      <c r="F43" s="103">
        <f>'Gemensamma Tjänster'!AN31</f>
        <v>0</v>
      </c>
      <c r="G43" s="125"/>
      <c r="H43" s="103">
        <f>'Gemensamma Tjänster'!AN32</f>
        <v>0</v>
      </c>
      <c r="I43" s="125"/>
      <c r="J43" s="126">
        <f>'Gemensamma Tjänster'!AN33</f>
        <v>0</v>
      </c>
    </row>
    <row r="44" spans="3:10" ht="15" hidden="1" customHeight="1" outlineLevel="1" x14ac:dyDescent="0.25">
      <c r="C44" s="117">
        <f>'Gemensamma Tjänster'!AO2</f>
        <v>0</v>
      </c>
      <c r="D44" s="124">
        <f>'Gemensamma Tjänster'!AO15</f>
        <v>0</v>
      </c>
      <c r="E44" s="125"/>
      <c r="F44" s="103">
        <f>'Gemensamma Tjänster'!AO31</f>
        <v>0</v>
      </c>
      <c r="G44" s="125"/>
      <c r="H44" s="103">
        <f>'Gemensamma Tjänster'!AO32</f>
        <v>0</v>
      </c>
      <c r="I44" s="125"/>
      <c r="J44" s="126">
        <f>'Gemensamma Tjänster'!AO33</f>
        <v>0</v>
      </c>
    </row>
    <row r="45" spans="3:10" ht="15" hidden="1" customHeight="1" outlineLevel="1" x14ac:dyDescent="0.25">
      <c r="C45" s="117">
        <f>'Gemensamma Tjänster'!AP2</f>
        <v>0</v>
      </c>
      <c r="D45" s="124">
        <f>'Gemensamma Tjänster'!AP15</f>
        <v>0</v>
      </c>
      <c r="E45" s="125"/>
      <c r="F45" s="103">
        <f>'Gemensamma Tjänster'!AP31</f>
        <v>0</v>
      </c>
      <c r="G45" s="125"/>
      <c r="H45" s="103">
        <f>'Gemensamma Tjänster'!AP32</f>
        <v>0</v>
      </c>
      <c r="I45" s="125"/>
      <c r="J45" s="126">
        <f>'Gemensamma Tjänster'!AP33</f>
        <v>0</v>
      </c>
    </row>
    <row r="46" spans="3:10" ht="15" hidden="1" customHeight="1" outlineLevel="1" x14ac:dyDescent="0.25">
      <c r="C46" s="117">
        <f>'Gemensamma Tjänster'!AQ2</f>
        <v>0</v>
      </c>
      <c r="D46" s="124">
        <f>'Gemensamma Tjänster'!AQ15</f>
        <v>0</v>
      </c>
      <c r="E46" s="125"/>
      <c r="F46" s="103">
        <f>'Gemensamma Tjänster'!AQ31</f>
        <v>0</v>
      </c>
      <c r="G46" s="125"/>
      <c r="H46" s="103">
        <f>'Gemensamma Tjänster'!AQ32</f>
        <v>0</v>
      </c>
      <c r="I46" s="125"/>
      <c r="J46" s="126">
        <f>'Gemensamma Tjänster'!AQ33</f>
        <v>0</v>
      </c>
    </row>
    <row r="47" spans="3:10" ht="15" hidden="1" customHeight="1" outlineLevel="1" x14ac:dyDescent="0.25">
      <c r="C47" s="117">
        <f>'Gemensamma Tjänster'!AR2</f>
        <v>0</v>
      </c>
      <c r="D47" s="124">
        <f>'Gemensamma Tjänster'!AR15</f>
        <v>0</v>
      </c>
      <c r="E47" s="125"/>
      <c r="F47" s="103">
        <f>'Gemensamma Tjänster'!AR31</f>
        <v>0</v>
      </c>
      <c r="G47" s="125"/>
      <c r="H47" s="103">
        <f>'Gemensamma Tjänster'!AR32</f>
        <v>0</v>
      </c>
      <c r="I47" s="125"/>
      <c r="J47" s="126">
        <f>'Gemensamma Tjänster'!AR33</f>
        <v>0</v>
      </c>
    </row>
    <row r="48" spans="3:10" ht="15" hidden="1" customHeight="1" outlineLevel="1" x14ac:dyDescent="0.25">
      <c r="C48" s="117">
        <f>'Gemensamma Tjänster'!AS2</f>
        <v>0</v>
      </c>
      <c r="D48" s="124">
        <f>'Gemensamma Tjänster'!AS15</f>
        <v>0</v>
      </c>
      <c r="E48" s="125"/>
      <c r="F48" s="103">
        <f>'Gemensamma Tjänster'!AS31</f>
        <v>0</v>
      </c>
      <c r="G48" s="125"/>
      <c r="H48" s="103">
        <f>'Gemensamma Tjänster'!AS32</f>
        <v>0</v>
      </c>
      <c r="I48" s="125"/>
      <c r="J48" s="126">
        <f>'Gemensamma Tjänster'!AS33</f>
        <v>0</v>
      </c>
    </row>
    <row r="49" spans="3:10" ht="15" hidden="1" customHeight="1" outlineLevel="1" x14ac:dyDescent="0.25">
      <c r="C49" s="117">
        <f>'Gemensamma Tjänster'!AT2</f>
        <v>0</v>
      </c>
      <c r="D49" s="124">
        <f>'Gemensamma Tjänster'!AT15</f>
        <v>0</v>
      </c>
      <c r="E49" s="125"/>
      <c r="F49" s="103">
        <f>'Gemensamma Tjänster'!AT31</f>
        <v>0</v>
      </c>
      <c r="G49" s="125"/>
      <c r="H49" s="103">
        <f>'Gemensamma Tjänster'!AT32</f>
        <v>0</v>
      </c>
      <c r="I49" s="125"/>
      <c r="J49" s="126">
        <f>'Gemensamma Tjänster'!AT33</f>
        <v>0</v>
      </c>
    </row>
    <row r="50" spans="3:10" ht="15" hidden="1" customHeight="1" outlineLevel="1" x14ac:dyDescent="0.25">
      <c r="C50" s="117">
        <f>'Gemensamma Tjänster'!AU2</f>
        <v>0</v>
      </c>
      <c r="D50" s="124">
        <f>'Gemensamma Tjänster'!AU15</f>
        <v>0</v>
      </c>
      <c r="E50" s="125"/>
      <c r="F50" s="103">
        <f>'Gemensamma Tjänster'!AU31</f>
        <v>0</v>
      </c>
      <c r="G50" s="125"/>
      <c r="H50" s="103">
        <f>'Gemensamma Tjänster'!AU32</f>
        <v>0</v>
      </c>
      <c r="I50" s="125"/>
      <c r="J50" s="126">
        <f>'Gemensamma Tjänster'!AU33</f>
        <v>0</v>
      </c>
    </row>
    <row r="51" spans="3:10" ht="15" hidden="1" customHeight="1" outlineLevel="1" x14ac:dyDescent="0.25">
      <c r="C51" s="117">
        <f>'Gemensamma Tjänster'!AV2</f>
        <v>0</v>
      </c>
      <c r="D51" s="124">
        <f>'Gemensamma Tjänster'!AV15</f>
        <v>0</v>
      </c>
      <c r="E51" s="125"/>
      <c r="F51" s="103">
        <f>'Gemensamma Tjänster'!AV31</f>
        <v>0</v>
      </c>
      <c r="G51" s="125"/>
      <c r="H51" s="103">
        <f>'Gemensamma Tjänster'!AV32</f>
        <v>0</v>
      </c>
      <c r="I51" s="125"/>
      <c r="J51" s="126">
        <f>'Gemensamma Tjänster'!AV33</f>
        <v>0</v>
      </c>
    </row>
    <row r="52" spans="3:10" ht="15" hidden="1" customHeight="1" outlineLevel="1" x14ac:dyDescent="0.25">
      <c r="C52" s="117">
        <f>'Gemensamma Tjänster'!AW2</f>
        <v>0</v>
      </c>
      <c r="D52" s="124">
        <f>'Gemensamma Tjänster'!AW15</f>
        <v>0</v>
      </c>
      <c r="E52" s="125"/>
      <c r="F52" s="103">
        <f>'Gemensamma Tjänster'!AW31</f>
        <v>0</v>
      </c>
      <c r="G52" s="125"/>
      <c r="H52" s="103">
        <f>'Gemensamma Tjänster'!AW32</f>
        <v>0</v>
      </c>
      <c r="I52" s="125"/>
      <c r="J52" s="126">
        <f>'Gemensamma Tjänster'!AW33</f>
        <v>0</v>
      </c>
    </row>
    <row r="53" spans="3:10" ht="15" hidden="1" customHeight="1" outlineLevel="1" x14ac:dyDescent="0.25">
      <c r="C53" s="117">
        <f>'Gemensamma Tjänster'!AX2</f>
        <v>0</v>
      </c>
      <c r="D53" s="124">
        <f>'Gemensamma Tjänster'!AX15</f>
        <v>0</v>
      </c>
      <c r="E53" s="125"/>
      <c r="F53" s="103">
        <f>'Gemensamma Tjänster'!AX31</f>
        <v>0</v>
      </c>
      <c r="G53" s="125"/>
      <c r="H53" s="103">
        <f>'Gemensamma Tjänster'!AX32</f>
        <v>0</v>
      </c>
      <c r="I53" s="125"/>
      <c r="J53" s="126">
        <f>'Gemensamma Tjänster'!AX33</f>
        <v>0</v>
      </c>
    </row>
    <row r="54" spans="3:10" ht="15" hidden="1" customHeight="1" outlineLevel="1" x14ac:dyDescent="0.25">
      <c r="C54" s="117">
        <f>'Gemensamma Tjänster'!AY2</f>
        <v>0</v>
      </c>
      <c r="D54" s="124">
        <f>'Gemensamma Tjänster'!AY15</f>
        <v>0</v>
      </c>
      <c r="E54" s="125"/>
      <c r="F54" s="103">
        <f>'Gemensamma Tjänster'!AY31</f>
        <v>0</v>
      </c>
      <c r="G54" s="125"/>
      <c r="H54" s="103">
        <f>'Gemensamma Tjänster'!AY32</f>
        <v>0</v>
      </c>
      <c r="I54" s="125"/>
      <c r="J54" s="126">
        <f>'Gemensamma Tjänster'!AY33</f>
        <v>0</v>
      </c>
    </row>
    <row r="55" spans="3:10" ht="15" hidden="1" customHeight="1" outlineLevel="1" thickBot="1" x14ac:dyDescent="0.3">
      <c r="C55" s="127">
        <f>'Gemensamma Tjänster'!AZ2</f>
        <v>0</v>
      </c>
      <c r="D55" s="128">
        <f>'Gemensamma Tjänster'!AZ15</f>
        <v>0</v>
      </c>
      <c r="E55" s="129"/>
      <c r="F55" s="104">
        <f>'Gemensamma Tjänster'!AZ31</f>
        <v>0</v>
      </c>
      <c r="G55" s="129"/>
      <c r="H55" s="104">
        <f>'Gemensamma Tjänster'!AZ32</f>
        <v>0</v>
      </c>
      <c r="I55" s="129"/>
      <c r="J55" s="130">
        <f>'Gemensamma Tjänster'!AZ33</f>
        <v>0</v>
      </c>
    </row>
    <row r="56" spans="3:10" hidden="1" outlineLevel="1" x14ac:dyDescent="0.25">
      <c r="C56" s="125"/>
      <c r="D56" s="124"/>
      <c r="E56" s="125"/>
      <c r="F56" s="125"/>
      <c r="G56" s="125"/>
      <c r="H56" s="125"/>
      <c r="I56" s="125"/>
      <c r="J56" s="125"/>
    </row>
    <row r="57" spans="3:10" ht="15.75" collapsed="1" thickBot="1" x14ac:dyDescent="0.3">
      <c r="C57" s="131"/>
      <c r="D57" s="132"/>
      <c r="E57" s="131"/>
      <c r="F57" s="131"/>
      <c r="G57" s="131"/>
      <c r="H57" s="131"/>
      <c r="I57" s="131"/>
      <c r="J57" s="131"/>
    </row>
    <row r="58" spans="3:10" ht="21" x14ac:dyDescent="0.25">
      <c r="C58" s="118" t="s">
        <v>35</v>
      </c>
      <c r="D58" s="119">
        <f>SUM(D59:D89)</f>
        <v>3702861.2434017402</v>
      </c>
      <c r="E58" s="120"/>
      <c r="F58" s="120" t="s">
        <v>43</v>
      </c>
      <c r="G58" s="120"/>
      <c r="H58" s="120"/>
      <c r="I58" s="120"/>
      <c r="J58" s="133"/>
    </row>
    <row r="59" spans="3:10" hidden="1" outlineLevel="1" x14ac:dyDescent="0.25">
      <c r="C59" s="117" t="str">
        <f>'Valbara Tjänster'!F1</f>
        <v>Händelseanalys (Nitha)</v>
      </c>
      <c r="D59" s="124">
        <f>'Valbara Tjänster'!F11</f>
        <v>131169.48269999999</v>
      </c>
      <c r="E59" s="125"/>
      <c r="F59" s="125" t="str">
        <f>'Valbara Tjänster'!F27</f>
        <v>Kvartal förskott</v>
      </c>
      <c r="G59" s="125"/>
      <c r="H59" s="125" t="str">
        <f>'Valbara Tjänster'!F28</f>
        <v>Dec,Mar,Jun,Sep</v>
      </c>
      <c r="I59" s="125"/>
      <c r="J59" s="126" t="str">
        <f>'Valbara Tjänster'!F29</f>
        <v>N/A</v>
      </c>
    </row>
    <row r="60" spans="3:10" ht="30" hidden="1" outlineLevel="1" x14ac:dyDescent="0.25">
      <c r="C60" s="117" t="str">
        <f>'Valbara Tjänster'!J1</f>
        <v>IAM IdP
(egna anslutningar)</v>
      </c>
      <c r="D60" s="124">
        <f>'Valbara Tjänster'!J11</f>
        <v>37190.1</v>
      </c>
      <c r="E60" s="125"/>
      <c r="F60" s="125" t="str">
        <f>'Valbara Tjänster'!J27</f>
        <v>Kvartal förskott</v>
      </c>
      <c r="G60" s="125"/>
      <c r="H60" s="125" t="str">
        <f>'Valbara Tjänster'!J28</f>
        <v>Dec,Mar,Jun,Sep</v>
      </c>
      <c r="I60" s="125"/>
      <c r="J60" s="126" t="str">
        <f>'Valbara Tjänster'!J29</f>
        <v>N/A</v>
      </c>
    </row>
    <row r="61" spans="3:10" hidden="1" outlineLevel="1" x14ac:dyDescent="0.25">
      <c r="C61" s="117" t="str">
        <f>'Valbara Tjänster'!N1</f>
        <v>Säkerhets-tjänster Logg, spärr &amp; samtycke</v>
      </c>
      <c r="D61" s="124">
        <f>'Valbara Tjänster'!N11</f>
        <v>37190.1</v>
      </c>
      <c r="E61" s="125"/>
      <c r="F61" s="125" t="str">
        <f>'Valbara Tjänster'!N27</f>
        <v>Kvartal förskott</v>
      </c>
      <c r="G61" s="125"/>
      <c r="H61" s="125" t="str">
        <f>'Valbara Tjänster'!N28</f>
        <v>Dec,Mar,Jun,Sep</v>
      </c>
      <c r="I61" s="125"/>
      <c r="J61" s="126" t="str">
        <f>'Valbara Tjänster'!N29</f>
        <v>N/A</v>
      </c>
    </row>
    <row r="62" spans="3:10" hidden="1" outlineLevel="1" x14ac:dyDescent="0.25">
      <c r="C62" s="117" t="str">
        <f>'Valbara Tjänster'!R1</f>
        <v>IAM Autentisering (egna anslutningar)</v>
      </c>
      <c r="D62" s="124">
        <f>'Valbara Tjänster'!R11</f>
        <v>0</v>
      </c>
      <c r="E62" s="125"/>
      <c r="F62" s="125" t="str">
        <f>'Valbara Tjänster'!R27</f>
        <v>Kvartal förskott</v>
      </c>
      <c r="G62" s="125"/>
      <c r="H62" s="125" t="str">
        <f>'Valbara Tjänster'!R28</f>
        <v>Dec,Mar,Jun,Sep</v>
      </c>
      <c r="I62" s="125"/>
      <c r="J62" s="126" t="str">
        <f>'Valbara Tjänster'!R29</f>
        <v>N/A</v>
      </c>
    </row>
    <row r="63" spans="3:10" hidden="1" outlineLevel="1" x14ac:dyDescent="0.25">
      <c r="C63" s="117" t="str">
        <f>'Valbara Tjänster'!V1</f>
        <v>Personuppgifts- tjänst</v>
      </c>
      <c r="D63" s="124">
        <f>'Valbara Tjänster'!V11</f>
        <v>37190.1</v>
      </c>
      <c r="E63" s="125"/>
      <c r="F63" s="125" t="str">
        <f>'Valbara Tjänster'!V27</f>
        <v>Kvartal förskott</v>
      </c>
      <c r="G63" s="125"/>
      <c r="H63" s="125" t="str">
        <f>'Valbara Tjänster'!V28</f>
        <v>Dec,Mar,Jun,Sep</v>
      </c>
      <c r="I63" s="125"/>
      <c r="J63" s="126" t="str">
        <f>'Valbara Tjänster'!V29</f>
        <v>N/A</v>
      </c>
    </row>
    <row r="64" spans="3:10" ht="45" hidden="1" outlineLevel="1" x14ac:dyDescent="0.25">
      <c r="C64" s="117" t="str">
        <f>'Valbara Tjänster'!Z1</f>
        <v xml:space="preserve">Formulär- hantering </v>
      </c>
      <c r="D64" s="124">
        <f>'Valbara Tjänster'!Z11</f>
        <v>145491.98525160001</v>
      </c>
      <c r="E64" s="125"/>
      <c r="F64" s="125" t="str">
        <f>'Valbara Tjänster'!Z27</f>
        <v>Prognos! Faktureras separat av tjänstens förvaltning. Kvartalsvis</v>
      </c>
      <c r="G64" s="125"/>
      <c r="H64" s="125" t="str">
        <f>'Valbara Tjänster'!Z28</f>
        <v>Dec,Mar,Jun,Sep</v>
      </c>
      <c r="I64" s="125"/>
      <c r="J64" s="126">
        <f>'Valbara Tjänster'!Z29</f>
        <v>2023</v>
      </c>
    </row>
    <row r="65" spans="3:10" hidden="1" outlineLevel="1" x14ac:dyDescent="0.25">
      <c r="C65" s="117" t="str">
        <f>'Valbara Tjänster'!AD1</f>
        <v xml:space="preserve">Ombudstjänsten </v>
      </c>
      <c r="D65" s="124">
        <f>'Valbara Tjänster'!AD11</f>
        <v>91279.381439999997</v>
      </c>
      <c r="E65" s="125"/>
      <c r="F65" s="125" t="str">
        <f>'Valbara Tjänster'!AD27</f>
        <v>Kvartal förskott</v>
      </c>
      <c r="G65" s="125"/>
      <c r="H65" s="125" t="str">
        <f>'Valbara Tjänster'!AD28</f>
        <v>Dec,Mar,Jun,Sep</v>
      </c>
      <c r="I65" s="125"/>
      <c r="J65" s="126" t="str">
        <f>'Valbara Tjänster'!AD29</f>
        <v>N/A</v>
      </c>
    </row>
    <row r="66" spans="3:10" ht="120" hidden="1" outlineLevel="1" x14ac:dyDescent="0.25">
      <c r="C66" s="117" t="str">
        <f>'Valbara Tjänster'!AH1</f>
        <v>Hjälpmedels-tjänsten abonnemang</v>
      </c>
      <c r="D66" s="124">
        <f>'Valbara Tjänster'!AH11</f>
        <v>30000</v>
      </c>
      <c r="E66" s="125"/>
      <c r="F66" s="125" t="str">
        <f>'Valbara Tjänster'!AH27</f>
        <v>Prognos! Faktureras kvartalsvis i förskott av förvaltning med volymsjusteringar i efterskott. Abonnemangspriset baseras på av kunden redovisad inköpsvolym. Tillkommer rörlig avgift enl. prislista på Inera.se</v>
      </c>
      <c r="G66" s="125"/>
      <c r="H66" s="125" t="str">
        <f>'Valbara Tjänster'!AH28</f>
        <v>Dec, Mar, Jun, Sep</v>
      </c>
      <c r="I66" s="125"/>
      <c r="J66" s="126" t="str">
        <f>'Valbara Tjänster'!AH29</f>
        <v>N/A</v>
      </c>
    </row>
    <row r="67" spans="3:10" ht="45" hidden="1" outlineLevel="1" x14ac:dyDescent="0.25">
      <c r="C67" s="117" t="str">
        <f>'Valbara Tjänster'!AL1</f>
        <v>E-klient</v>
      </c>
      <c r="D67" s="124">
        <f>'Valbara Tjänster'!AL11</f>
        <v>872064</v>
      </c>
      <c r="E67" s="125"/>
      <c r="F67" s="125" t="str">
        <f>'Valbara Tjänster'!AL27</f>
        <v>Halvårsvis i efterskott av förvaltning. Volymbaserade priser</v>
      </c>
      <c r="G67" s="125"/>
      <c r="H67" s="125" t="str">
        <f>'Valbara Tjänster'!AL28</f>
        <v>Jun, Dec</v>
      </c>
      <c r="I67" s="125"/>
      <c r="J67" s="126" t="str">
        <f>'Valbara Tjänster'!AL29</f>
        <v>N/A</v>
      </c>
    </row>
    <row r="68" spans="3:10" ht="60" hidden="1" outlineLevel="1" x14ac:dyDescent="0.25">
      <c r="C68" s="117" t="str">
        <f>'Valbara Tjänster'!AP1</f>
        <v>Eira Licenser (innehåll)</v>
      </c>
      <c r="D68" s="124">
        <f>'Valbara Tjänster'!AP11</f>
        <v>1227517.6885438</v>
      </c>
      <c r="E68" s="125"/>
      <c r="F68" s="125" t="str">
        <f>'Valbara Tjänster'!AP27</f>
        <v>Licenskostnaden fördelas solidariskt mellan landsting och regioner baserat på antal invånare.</v>
      </c>
      <c r="G68" s="125"/>
      <c r="H68" s="125" t="str">
        <f>'Valbara Tjänster'!AP28</f>
        <v>Årsvis engång i Dec</v>
      </c>
      <c r="I68" s="125"/>
      <c r="J68" s="126" t="str">
        <f>'Valbara Tjänster'!AP29</f>
        <v>N/A</v>
      </c>
    </row>
    <row r="69" spans="3:10" ht="30" hidden="1" outlineLevel="1" x14ac:dyDescent="0.25">
      <c r="C69" s="117" t="str">
        <f>'Valbara Tjänster'!AT1</f>
        <v>Informations- utlämning till kvalitetsregister</v>
      </c>
      <c r="D69" s="124">
        <f>'Valbara Tjänster'!AT11</f>
        <v>0</v>
      </c>
      <c r="E69" s="125"/>
      <c r="F69" s="125" t="str">
        <f>'Valbara Tjänster'!AT27</f>
        <v>Faktureras separat av tjänstens förvaltning</v>
      </c>
      <c r="G69" s="125"/>
      <c r="H69" s="125" t="str">
        <f>'Valbara Tjänster'!AT28</f>
        <v xml:space="preserve"> </v>
      </c>
      <c r="I69" s="125"/>
      <c r="J69" s="134" t="str">
        <f>'Valbara Tjänster'!AT29</f>
        <v>Ingen ab.fakturering</v>
      </c>
    </row>
    <row r="70" spans="3:10" hidden="1" outlineLevel="1" x14ac:dyDescent="0.25">
      <c r="C70" s="117" t="str">
        <f>'Valbara Tjänster'!AX1</f>
        <v>Säker Digital Kommunikation SDK Ny!</v>
      </c>
      <c r="D70" s="124">
        <f>'Valbara Tjänster'!AX11</f>
        <v>0</v>
      </c>
      <c r="E70" s="125"/>
      <c r="F70" s="125" t="str">
        <f>'Valbara Tjänster'!AX27</f>
        <v>Ingen abonnemangsfakt 2023</v>
      </c>
      <c r="G70" s="125"/>
      <c r="H70" s="125">
        <f>'Valbara Tjänster'!AX28</f>
        <v>0</v>
      </c>
      <c r="I70" s="125"/>
      <c r="J70" s="126">
        <f>'Valbara Tjänster'!AX29</f>
        <v>0</v>
      </c>
    </row>
    <row r="71" spans="3:10" hidden="1" outlineLevel="1" x14ac:dyDescent="0.25">
      <c r="C71" s="117" t="str">
        <f>'Valbara Tjänster'!BB1</f>
        <v>Bild i 1177 på telefon</v>
      </c>
      <c r="D71" s="124">
        <f>'Valbara Tjänster'!BB11</f>
        <v>184768.84655599997</v>
      </c>
      <c r="E71" s="125"/>
      <c r="F71" s="125" t="str">
        <f>'Valbara Tjänster'!BB27</f>
        <v>Kvartal förskott</v>
      </c>
      <c r="G71" s="125"/>
      <c r="H71" s="125" t="str">
        <f>'Valbara Tjänster'!BB28</f>
        <v>Dec,Mar,Jun,Sep</v>
      </c>
      <c r="I71" s="125"/>
      <c r="J71" s="126" t="str">
        <f>'Valbara Tjänster'!BB29</f>
        <v>N/A</v>
      </c>
    </row>
    <row r="72" spans="3:10" hidden="1" outlineLevel="1" x14ac:dyDescent="0.25">
      <c r="C72" s="117" t="str">
        <f>'Valbara Tjänster'!BF1</f>
        <v>Video i 1177 på telefon</v>
      </c>
      <c r="D72" s="124">
        <f>'Valbara Tjänster'!BF11</f>
        <v>291679.77248079999</v>
      </c>
      <c r="E72" s="125"/>
      <c r="F72" s="125" t="str">
        <f>'Valbara Tjänster'!BF27</f>
        <v>Kvartal förskott</v>
      </c>
      <c r="G72" s="125"/>
      <c r="H72" s="125" t="str">
        <f>'Valbara Tjänster'!BF28</f>
        <v>Dec,Mar,Jun,Sep</v>
      </c>
      <c r="I72" s="125"/>
      <c r="J72" s="126" t="str">
        <f>'Valbara Tjänster'!BF29</f>
        <v>N/A</v>
      </c>
    </row>
    <row r="73" spans="3:10" hidden="1" outlineLevel="1" x14ac:dyDescent="0.25">
      <c r="C73" s="117" t="str">
        <f>'Valbara Tjänster'!BJ1</f>
        <v>Utbudstjänsten</v>
      </c>
      <c r="D73" s="124">
        <f>'Valbara Tjänster'!BJ11</f>
        <v>177779.85982340001</v>
      </c>
      <c r="E73" s="125"/>
      <c r="F73" s="125" t="str">
        <f>'Valbara Tjänster'!BJ27</f>
        <v>Kvartal förskott</v>
      </c>
      <c r="G73" s="125"/>
      <c r="H73" s="125" t="str">
        <f>'Valbara Tjänster'!BJ28</f>
        <v>Dec,Mar,Jun,Sep</v>
      </c>
      <c r="I73" s="125"/>
      <c r="J73" s="126" t="str">
        <f>'Valbara Tjänster'!BJ29</f>
        <v>N/A</v>
      </c>
    </row>
    <row r="74" spans="3:10" hidden="1" outlineLevel="1" x14ac:dyDescent="0.25">
      <c r="C74" s="117" t="str">
        <f>'Valbara Tjänster'!BN1</f>
        <v>Statistiktjänst Organisations-statistik</v>
      </c>
      <c r="D74" s="124">
        <f>'Valbara Tjänster'!BN11</f>
        <v>32422.329180000001</v>
      </c>
      <c r="E74" s="125"/>
      <c r="F74" s="125" t="str">
        <f>'Valbara Tjänster'!BN27</f>
        <v>Kvartal förskott</v>
      </c>
      <c r="G74" s="125"/>
      <c r="H74" s="125" t="str">
        <f>'Valbara Tjänster'!BN28</f>
        <v>Dec,Mar,Jun,Sep</v>
      </c>
      <c r="I74" s="125"/>
      <c r="J74" s="126" t="str">
        <f>'Valbara Tjänster'!BN29</f>
        <v>N/A</v>
      </c>
    </row>
    <row r="75" spans="3:10" s="101" customFormat="1" ht="45" hidden="1" outlineLevel="1" x14ac:dyDescent="0.25">
      <c r="C75" s="117" t="str">
        <f>'Valbara Tjänster'!BR1</f>
        <v xml:space="preserve">1177 Inkorg </v>
      </c>
      <c r="D75" s="124">
        <f>'Valbara Tjänster'!BR11</f>
        <v>0</v>
      </c>
      <c r="E75" s="125"/>
      <c r="F75" s="103" t="str">
        <f>'Valbara Tjänster'!BR27</f>
        <v>Volymsbaserad. Faktureras av förvaltning kvartalsvis efterskott</v>
      </c>
      <c r="G75" s="125"/>
      <c r="H75" s="103">
        <f>'Valbara Tjänster'!BR28</f>
        <v>0</v>
      </c>
      <c r="I75" s="125"/>
      <c r="J75" s="256">
        <f>'Valbara Tjänster'!BR29</f>
        <v>0</v>
      </c>
    </row>
    <row r="76" spans="3:10" s="101" customFormat="1" hidden="1" outlineLevel="1" x14ac:dyDescent="0.25">
      <c r="C76" s="117" t="str">
        <f>'Valbara Tjänster'!BV1</f>
        <v>Svevac (prel. Avser halvår)</v>
      </c>
      <c r="D76" s="124">
        <f>'Valbara Tjänster'!BV11</f>
        <v>0</v>
      </c>
      <c r="E76" s="125"/>
      <c r="F76" s="103" t="str">
        <f>'Valbara Tjänster'!BV27</f>
        <v>Prel. Engång förskott 2023</v>
      </c>
      <c r="G76" s="125"/>
      <c r="H76" s="103" t="str">
        <f>'Valbara Tjänster'!BV28</f>
        <v>Dec,Mars</v>
      </c>
      <c r="I76" s="125"/>
      <c r="J76" s="256" t="str">
        <f>'Valbara Tjänster'!BV29</f>
        <v>Avslutas halvår 2023</v>
      </c>
    </row>
    <row r="77" spans="3:10" s="101" customFormat="1" ht="30" hidden="1" outlineLevel="1" x14ac:dyDescent="0.25">
      <c r="C77" s="117" t="str">
        <f>'Valbara Tjänster'!BZ1</f>
        <v>Digitalt möte</v>
      </c>
      <c r="D77" s="124">
        <f>'Valbara Tjänster'!BZ11</f>
        <v>0</v>
      </c>
      <c r="E77" s="125"/>
      <c r="F77" s="103" t="str">
        <f>'Valbara Tjänster'!BZ27</f>
        <v>Volym. Faktureras av förvaltning</v>
      </c>
      <c r="G77" s="125"/>
      <c r="H77" s="103">
        <f>'Valbara Tjänster'!BZ28</f>
        <v>0</v>
      </c>
      <c r="I77" s="125"/>
      <c r="J77" s="256">
        <f>'Valbara Tjänster'!BZ29</f>
        <v>0</v>
      </c>
    </row>
    <row r="78" spans="3:10" s="101" customFormat="1" hidden="1" outlineLevel="1" x14ac:dyDescent="0.25">
      <c r="C78" s="117" t="str">
        <f>'Valbara Tjänster'!CD1</f>
        <v>Video och distans Infrastruktur</v>
      </c>
      <c r="D78" s="124">
        <f>'Valbara Tjänster'!CD11</f>
        <v>84803.39742614</v>
      </c>
      <c r="E78" s="125"/>
      <c r="F78" s="103" t="str">
        <f>'Valbara Tjänster'!CD27</f>
        <v>Kvartal förskott</v>
      </c>
      <c r="G78" s="125"/>
      <c r="H78" s="103" t="str">
        <f>'Valbara Tjänster'!CD28</f>
        <v>Dec,Mar,Jun,Sep</v>
      </c>
      <c r="I78" s="125"/>
      <c r="J78" s="256" t="str">
        <f>'Valbara Tjänster'!CD29</f>
        <v>N/A</v>
      </c>
    </row>
    <row r="79" spans="3:10" s="101" customFormat="1" hidden="1" outlineLevel="1" x14ac:dyDescent="0.25">
      <c r="C79" s="117" t="str">
        <f>'Valbara Tjänster'!CH1</f>
        <v>Video &amp; distans Flerpartsmöte</v>
      </c>
      <c r="D79" s="124">
        <f>'Valbara Tjänster'!CH11</f>
        <v>0</v>
      </c>
      <c r="E79" s="125"/>
      <c r="F79" s="103" t="str">
        <f>'Valbara Tjänster'!CH27</f>
        <v>Kvartal förskott</v>
      </c>
      <c r="G79" s="125"/>
      <c r="H79" s="103" t="str">
        <f>'Valbara Tjänster'!CH28</f>
        <v>Dec,Mar,Jun,Sep</v>
      </c>
      <c r="I79" s="125"/>
      <c r="J79" s="256" t="str">
        <f>'Valbara Tjänster'!CH29</f>
        <v>N/A</v>
      </c>
    </row>
    <row r="80" spans="3:10" s="101" customFormat="1" hidden="1" outlineLevel="1" x14ac:dyDescent="0.25">
      <c r="C80" s="117" t="str">
        <f>'Valbara Tjänster'!CL1</f>
        <v xml:space="preserve">Egen provhantering </v>
      </c>
      <c r="D80" s="124">
        <f>'Valbara Tjänster'!CL11</f>
        <v>322314.2</v>
      </c>
      <c r="E80" s="125"/>
      <c r="F80" s="103" t="str">
        <f>'Valbara Tjänster'!CL27</f>
        <v>Kvartal förskott</v>
      </c>
      <c r="G80" s="125"/>
      <c r="H80" s="103" t="str">
        <f>'Valbara Tjänster'!CL28</f>
        <v>Dec,Mar,Jun,Sep</v>
      </c>
      <c r="I80" s="125"/>
      <c r="J80" s="256" t="str">
        <f>'Valbara Tjänster'!CL29</f>
        <v>N/A</v>
      </c>
    </row>
    <row r="81" spans="3:10" s="101" customFormat="1" hidden="1" outlineLevel="1" x14ac:dyDescent="0.25">
      <c r="C81" s="117" t="str">
        <f>'Valbara Tjänster'!CP1</f>
        <v>Symtombedöm-ning och hänvisning Förvaltning</v>
      </c>
      <c r="D81" s="124">
        <f>'Valbara Tjänster'!CP11</f>
        <v>0</v>
      </c>
      <c r="E81" s="125"/>
      <c r="F81" s="103" t="str">
        <f>'Valbara Tjänster'!CP27</f>
        <v>Pris ej fastställt</v>
      </c>
      <c r="G81" s="125"/>
      <c r="H81" s="103">
        <f>'Valbara Tjänster'!CP28</f>
        <v>0</v>
      </c>
      <c r="I81" s="125"/>
      <c r="J81" s="256">
        <f>'Valbara Tjänster'!CP29</f>
        <v>0</v>
      </c>
    </row>
    <row r="82" spans="3:10" s="101" customFormat="1" hidden="1" outlineLevel="1" x14ac:dyDescent="0.25">
      <c r="C82" s="117" t="str">
        <f>'Valbara Tjänster'!CT1</f>
        <v>Beställning läkemedelsnära produkter</v>
      </c>
      <c r="D82" s="124">
        <f>'Valbara Tjänster'!CT11</f>
        <v>0</v>
      </c>
      <c r="E82" s="125"/>
      <c r="F82" s="103" t="str">
        <f>'Valbara Tjänster'!CT27</f>
        <v>Pris ej fastställt</v>
      </c>
      <c r="G82" s="125"/>
      <c r="H82" s="103">
        <f>'Valbara Tjänster'!CT28</f>
        <v>0</v>
      </c>
      <c r="I82" s="125"/>
      <c r="J82" s="256">
        <f>'Valbara Tjänster'!CT29</f>
        <v>0</v>
      </c>
    </row>
    <row r="83" spans="3:10" s="101" customFormat="1" hidden="1" outlineLevel="1" x14ac:dyDescent="0.25">
      <c r="C83" s="117" t="str">
        <f>'Valbara Tjänster'!CX1</f>
        <v>Net-Id</v>
      </c>
      <c r="D83" s="124">
        <f>'Valbara Tjänster'!CX11</f>
        <v>0</v>
      </c>
      <c r="E83" s="125"/>
      <c r="F83" s="103" t="str">
        <f>'Valbara Tjänster'!CX27</f>
        <v>Väntar på avsiktsförklaring</v>
      </c>
      <c r="G83" s="125"/>
      <c r="H83" s="103">
        <f>'Valbara Tjänster'!CX28</f>
        <v>0</v>
      </c>
      <c r="I83" s="125"/>
      <c r="J83" s="256">
        <f>'Valbara Tjänster'!CX29</f>
        <v>0</v>
      </c>
    </row>
    <row r="84" spans="3:10" s="101" customFormat="1" hidden="1" outlineLevel="1" x14ac:dyDescent="0.25">
      <c r="C84" s="117">
        <f>'Valbara Tjänster'!DB1</f>
        <v>0</v>
      </c>
      <c r="D84" s="124">
        <f>'Valbara Tjänster'!DB11</f>
        <v>0</v>
      </c>
      <c r="E84" s="125"/>
      <c r="F84" s="103">
        <f>'Valbara Tjänster'!DB27</f>
        <v>0</v>
      </c>
      <c r="G84" s="125"/>
      <c r="H84" s="103">
        <f>'Valbara Tjänster'!DB28</f>
        <v>0</v>
      </c>
      <c r="I84" s="125"/>
      <c r="J84" s="256">
        <f>'Valbara Tjänster'!DB29</f>
        <v>0</v>
      </c>
    </row>
    <row r="85" spans="3:10" s="101" customFormat="1" hidden="1" outlineLevel="1" x14ac:dyDescent="0.25">
      <c r="C85" s="117">
        <f>'Valbara Tjänster'!DF1</f>
        <v>0</v>
      </c>
      <c r="D85" s="124">
        <f>'Valbara Tjänster'!DF11</f>
        <v>0</v>
      </c>
      <c r="E85" s="125"/>
      <c r="F85" s="103">
        <f>'Valbara Tjänster'!DF27</f>
        <v>0</v>
      </c>
      <c r="G85" s="125"/>
      <c r="H85" s="103">
        <f>'Valbara Tjänster'!DF28</f>
        <v>0</v>
      </c>
      <c r="I85" s="125"/>
      <c r="J85" s="256">
        <f>'Valbara Tjänster'!DF29</f>
        <v>0</v>
      </c>
    </row>
    <row r="86" spans="3:10" s="101" customFormat="1" hidden="1" outlineLevel="1" x14ac:dyDescent="0.25">
      <c r="C86" s="117">
        <f>'Valbara Tjänster'!DJ1</f>
        <v>0</v>
      </c>
      <c r="D86" s="124">
        <f>'Valbara Tjänster'!DJ11</f>
        <v>0</v>
      </c>
      <c r="E86" s="125"/>
      <c r="F86" s="103">
        <f>'Valbara Tjänster'!DN27</f>
        <v>0</v>
      </c>
      <c r="G86" s="125"/>
      <c r="H86" s="103">
        <f>'Valbara Tjänster'!DJ28</f>
        <v>0</v>
      </c>
      <c r="I86" s="125"/>
      <c r="J86" s="256">
        <f>'Valbara Tjänster'!DJ29</f>
        <v>0</v>
      </c>
    </row>
    <row r="87" spans="3:10" s="101" customFormat="1" hidden="1" outlineLevel="1" x14ac:dyDescent="0.25">
      <c r="C87" s="117">
        <f>'Valbara Tjänster'!DN1</f>
        <v>0</v>
      </c>
      <c r="D87" s="124">
        <f>'Valbara Tjänster'!DN11</f>
        <v>0</v>
      </c>
      <c r="E87" s="125"/>
      <c r="F87" s="103">
        <f>'Valbara Tjänster'!DN27</f>
        <v>0</v>
      </c>
      <c r="G87" s="125"/>
      <c r="H87" s="103">
        <f>'Valbara Tjänster'!DN28</f>
        <v>0</v>
      </c>
      <c r="I87" s="125"/>
      <c r="J87" s="256">
        <f>'Valbara Tjänster'!DN29</f>
        <v>0</v>
      </c>
    </row>
    <row r="88" spans="3:10" s="101" customFormat="1" hidden="1" outlineLevel="1" x14ac:dyDescent="0.25">
      <c r="C88" s="117">
        <f>'Valbara Tjänster'!DR1</f>
        <v>0</v>
      </c>
      <c r="D88" s="124">
        <f>'Valbara Tjänster'!DR11</f>
        <v>0</v>
      </c>
      <c r="E88" s="125"/>
      <c r="F88" s="103">
        <f>'Valbara Tjänster'!DR27</f>
        <v>0</v>
      </c>
      <c r="G88" s="125"/>
      <c r="H88" s="103">
        <f>'Valbara Tjänster'!DR28</f>
        <v>0</v>
      </c>
      <c r="I88" s="125"/>
      <c r="J88" s="256">
        <f>'Valbara Tjänster'!DR29</f>
        <v>0</v>
      </c>
    </row>
    <row r="89" spans="3:10" s="101" customFormat="1" ht="15.75" hidden="1" outlineLevel="1" thickBot="1" x14ac:dyDescent="0.3">
      <c r="C89" s="127">
        <f>'Valbara Tjänster'!DV1</f>
        <v>0</v>
      </c>
      <c r="D89" s="128">
        <f>'Valbara Tjänster'!DV11</f>
        <v>0</v>
      </c>
      <c r="E89" s="129"/>
      <c r="F89" s="104">
        <f>'Valbara Tjänster'!DV27</f>
        <v>0</v>
      </c>
      <c r="G89" s="129"/>
      <c r="H89" s="104">
        <f>'Valbara Tjänster'!DV28</f>
        <v>0</v>
      </c>
      <c r="I89" s="129"/>
      <c r="J89" s="257">
        <f>'Valbara Tjänster'!DV29</f>
        <v>0</v>
      </c>
    </row>
    <row r="90" spans="3:10" hidden="1" outlineLevel="1" x14ac:dyDescent="0.25">
      <c r="C90" s="125"/>
      <c r="D90" s="124"/>
      <c r="E90" s="125"/>
      <c r="F90" s="125"/>
      <c r="G90" s="125"/>
      <c r="H90" s="125"/>
      <c r="I90" s="125"/>
      <c r="J90" s="125"/>
    </row>
    <row r="91" spans="3:10" ht="15.75" collapsed="1" thickBot="1" x14ac:dyDescent="0.3">
      <c r="C91" s="131"/>
      <c r="D91" s="131"/>
      <c r="E91" s="131"/>
      <c r="F91" s="131"/>
      <c r="G91" s="131"/>
      <c r="H91" s="131"/>
      <c r="I91" s="131"/>
      <c r="J91" s="131"/>
    </row>
    <row r="92" spans="3:10" ht="21" x14ac:dyDescent="0.25">
      <c r="C92" s="118" t="s">
        <v>62</v>
      </c>
      <c r="D92" s="119">
        <f>SUM(D93:D113)</f>
        <v>1424577.3684609036</v>
      </c>
      <c r="E92" s="120"/>
      <c r="F92" s="102" t="s">
        <v>43</v>
      </c>
      <c r="G92" s="121"/>
      <c r="H92" s="135"/>
      <c r="I92" s="120"/>
      <c r="J92" s="133"/>
    </row>
    <row r="93" spans="3:10" ht="14.25" hidden="1" customHeight="1" outlineLevel="1" x14ac:dyDescent="0.25">
      <c r="C93" s="117" t="str">
        <f>'Gemensamma i utveckling'!C1</f>
        <v>Utvecklingsram 2022</v>
      </c>
      <c r="D93" s="124">
        <f>'Gemensamma i utveckling'!C14</f>
        <v>1068433.0263456777</v>
      </c>
      <c r="E93" s="125"/>
      <c r="F93" s="103" t="str">
        <f>'Gemensamma i utveckling'!C30</f>
        <v xml:space="preserve">Faktureras i januari för helår 2022 </v>
      </c>
      <c r="G93" s="125"/>
      <c r="H93" s="125" t="str">
        <f>'Gemensamma i utveckling'!C31</f>
        <v>Engång</v>
      </c>
      <c r="I93" s="125"/>
      <c r="J93" s="126" t="str">
        <f>'Gemensamma i utveckling'!C32</f>
        <v>Januari</v>
      </c>
    </row>
    <row r="94" spans="3:10" ht="14.25" hidden="1" customHeight="1" outlineLevel="1" x14ac:dyDescent="0.25">
      <c r="C94" s="117" t="str">
        <f>'Gemensamma i utveckling'!D1</f>
        <v>Utveckling/förvaltning tidbokings-tjänst 1177</v>
      </c>
      <c r="D94" s="124">
        <f>'Gemensamma i utveckling'!D14</f>
        <v>356144.34211522591</v>
      </c>
      <c r="E94" s="125"/>
      <c r="F94" s="103" t="str">
        <f>'Gemensamma i utveckling'!D30</f>
        <v>Kvartal förskott</v>
      </c>
      <c r="G94" s="125"/>
      <c r="H94" s="125" t="str">
        <f>'Gemensamma i utveckling'!D31</f>
        <v>Dec,Mar,Jun,Sep</v>
      </c>
      <c r="I94" s="125"/>
      <c r="J94" s="126" t="str">
        <f>'Gemensamma i utveckling'!D32</f>
        <v>Pausad fakt. Avs. förkl. Retro senare 2023</v>
      </c>
    </row>
    <row r="95" spans="3:10" ht="14.25" hidden="1" customHeight="1" outlineLevel="1" x14ac:dyDescent="0.25">
      <c r="C95" s="117" t="str">
        <f>'Gemensamma i utveckling'!E1</f>
        <v>Fortsatt utveckling SITHS</v>
      </c>
      <c r="D95" s="124">
        <f>'Gemensamma i utveckling'!E14</f>
        <v>0</v>
      </c>
      <c r="E95" s="125"/>
      <c r="F95" s="116" t="str">
        <f>'Gemensamma i utveckling'!E30</f>
        <v>Ingen fakt 2023</v>
      </c>
      <c r="G95" s="125"/>
      <c r="H95" s="136" t="str">
        <f>'Gemensamma i utveckling'!E31</f>
        <v xml:space="preserve"> -</v>
      </c>
      <c r="I95" s="125"/>
      <c r="J95" s="134" t="str">
        <f>'Gemensamma i utveckling'!E32</f>
        <v xml:space="preserve"> -</v>
      </c>
    </row>
    <row r="96" spans="3:10" ht="14.25" hidden="1" customHeight="1" outlineLevel="1" x14ac:dyDescent="0.25">
      <c r="C96" s="117" t="str">
        <f>'Gemensamma i utveckling'!F1</f>
        <v>Pascal NLL-anpassning</v>
      </c>
      <c r="D96" s="124">
        <f>'Gemensamma i utveckling'!F14</f>
        <v>0</v>
      </c>
      <c r="E96" s="125"/>
      <c r="F96" s="103" t="str">
        <f>'Gemensamma i utveckling'!F30</f>
        <v>Ingen fakt 2023</v>
      </c>
      <c r="G96" s="125"/>
      <c r="H96" s="125" t="str">
        <f>'Gemensamma i utveckling'!F31</f>
        <v xml:space="preserve"> -</v>
      </c>
      <c r="I96" s="125"/>
      <c r="J96" s="126" t="str">
        <f>'Gemensamma i utveckling'!F32</f>
        <v xml:space="preserve"> -</v>
      </c>
    </row>
    <row r="97" spans="3:10" ht="14.25" hidden="1" customHeight="1" outlineLevel="1" x14ac:dyDescent="0.25">
      <c r="C97" s="117" t="str">
        <f>'Gemensamma i utveckling'!G1</f>
        <v>Utbyte av Säkerhetstj.</v>
      </c>
      <c r="D97" s="124">
        <f>'Gemensamma i utveckling'!G14</f>
        <v>0</v>
      </c>
      <c r="E97" s="125"/>
      <c r="F97" s="103" t="str">
        <f>'Gemensamma i utveckling'!G30</f>
        <v>Ingen fakt 2023</v>
      </c>
      <c r="G97" s="125"/>
      <c r="H97" s="125" t="str">
        <f>'Gemensamma i utveckling'!G31</f>
        <v xml:space="preserve"> -</v>
      </c>
      <c r="I97" s="125"/>
      <c r="J97" s="126" t="str">
        <f>'Gemensamma i utveckling'!G32</f>
        <v xml:space="preserve"> -</v>
      </c>
    </row>
    <row r="98" spans="3:10" ht="14.25" hidden="1" customHeight="1" outlineLevel="1" x14ac:dyDescent="0.25">
      <c r="C98" s="117" t="str">
        <f>'Gemensamma i utveckling'!H1</f>
        <v>Ny katalogtjänst HSA</v>
      </c>
      <c r="D98" s="124">
        <f>'Gemensamma i utveckling'!H14</f>
        <v>0</v>
      </c>
      <c r="E98" s="125"/>
      <c r="F98" s="103" t="str">
        <f>'Gemensamma i utveckling'!H30</f>
        <v>Ingen fakt 2023</v>
      </c>
      <c r="G98" s="125"/>
      <c r="H98" s="125" t="str">
        <f>'Gemensamma i utveckling'!H31</f>
        <v xml:space="preserve"> -</v>
      </c>
      <c r="I98" s="125"/>
      <c r="J98" s="126" t="str">
        <f>'Gemensamma i utveckling'!H32</f>
        <v xml:space="preserve"> -</v>
      </c>
    </row>
    <row r="99" spans="3:10" s="101" customFormat="1" ht="14.25" hidden="1" customHeight="1" outlineLevel="1" x14ac:dyDescent="0.25">
      <c r="C99" s="117" t="str">
        <f>'Gemensamma i utveckling'!I1</f>
        <v>Journalen &amp; NPÖ plattformsutv.</v>
      </c>
      <c r="D99" s="124">
        <f>'Gemensamma i utveckling'!I14</f>
        <v>0</v>
      </c>
      <c r="E99" s="125"/>
      <c r="F99" s="103" t="str">
        <f>'Gemensamma i utveckling'!I30</f>
        <v>Ingen fakt 2023</v>
      </c>
      <c r="G99" s="125"/>
      <c r="H99" s="95" t="str">
        <f>'Gemensamma i utveckling'!I31</f>
        <v xml:space="preserve"> -</v>
      </c>
      <c r="I99" s="125"/>
      <c r="J99" s="259" t="str">
        <f>'Gemensamma i utveckling'!I32</f>
        <v xml:space="preserve"> -</v>
      </c>
    </row>
    <row r="100" spans="3:10" s="101" customFormat="1" ht="14.25" hidden="1" customHeight="1" outlineLevel="1" x14ac:dyDescent="0.25">
      <c r="C100" s="117" t="str">
        <f>'Gemensamma i utveckling'!J1</f>
        <v xml:space="preserve">Hitta och jämför hjälpmedel på 1177 </v>
      </c>
      <c r="D100" s="124">
        <f>'Gemensamma i utveckling'!J14</f>
        <v>0</v>
      </c>
      <c r="E100" s="125"/>
      <c r="F100" s="103" t="str">
        <f>'Gemensamma i utveckling'!J30</f>
        <v>Ingen avs.förkl. Sannolikt finansiering utv.ram</v>
      </c>
      <c r="G100" s="125"/>
      <c r="H100" s="258" t="str">
        <f>'Gemensamma i utveckling'!J31</f>
        <v xml:space="preserve"> -</v>
      </c>
      <c r="I100" s="125"/>
      <c r="J100" s="259" t="str">
        <f>'Gemensamma i utveckling'!J32</f>
        <v xml:space="preserve"> -</v>
      </c>
    </row>
    <row r="101" spans="3:10" s="101" customFormat="1" ht="14.25" hidden="1" customHeight="1" outlineLevel="1" x14ac:dyDescent="0.25">
      <c r="C101" s="117" t="str">
        <f>'Gemensamma i utveckling'!K1</f>
        <v>Självbetjäning Hjälpmedel Via 1177</v>
      </c>
      <c r="D101" s="124">
        <f>'Gemensamma i utveckling'!K14</f>
        <v>0</v>
      </c>
      <c r="E101" s="125"/>
      <c r="F101" s="103" t="str">
        <f>'Gemensamma i utveckling'!K30</f>
        <v>Väntar på avsiktsförklaring</v>
      </c>
      <c r="G101" s="125"/>
      <c r="H101" s="258">
        <f>'Gemensamma i utveckling'!K31</f>
        <v>0</v>
      </c>
      <c r="I101" s="125"/>
      <c r="J101" s="259" t="str">
        <f>'Gemensamma i utveckling'!K32</f>
        <v xml:space="preserve"> -</v>
      </c>
    </row>
    <row r="102" spans="3:10" s="101" customFormat="1" ht="14.25" hidden="1" customHeight="1" outlineLevel="1" x14ac:dyDescent="0.25">
      <c r="C102" s="117">
        <f>'Gemensamma i utveckling'!L1</f>
        <v>0</v>
      </c>
      <c r="D102" s="124">
        <f>'Gemensamma i utveckling'!L14</f>
        <v>0</v>
      </c>
      <c r="E102" s="125"/>
      <c r="F102" s="103">
        <f>'Gemensamma i utveckling'!L30</f>
        <v>0</v>
      </c>
      <c r="G102" s="125"/>
      <c r="H102" s="258">
        <f>'Gemensamma i utveckling'!L31</f>
        <v>0</v>
      </c>
      <c r="I102" s="125"/>
      <c r="J102" s="259">
        <f>'Gemensamma i utveckling'!L32</f>
        <v>0</v>
      </c>
    </row>
    <row r="103" spans="3:10" s="101" customFormat="1" ht="14.25" hidden="1" customHeight="1" outlineLevel="1" x14ac:dyDescent="0.25">
      <c r="C103" s="117">
        <f>'Gemensamma i utveckling'!M1</f>
        <v>0</v>
      </c>
      <c r="D103" s="124">
        <f>'Gemensamma i utveckling'!M14</f>
        <v>0</v>
      </c>
      <c r="E103" s="125"/>
      <c r="F103" s="103">
        <f>'Gemensamma i utveckling'!M30</f>
        <v>0</v>
      </c>
      <c r="G103" s="125"/>
      <c r="H103" s="258">
        <f>'Gemensamma i utveckling'!M31</f>
        <v>0</v>
      </c>
      <c r="I103" s="125"/>
      <c r="J103" s="259">
        <f>'Gemensamma i utveckling'!M32</f>
        <v>0</v>
      </c>
    </row>
    <row r="104" spans="3:10" s="101" customFormat="1" ht="14.25" hidden="1" customHeight="1" outlineLevel="1" x14ac:dyDescent="0.25">
      <c r="C104" s="117">
        <f>'Gemensamma i utveckling'!N1</f>
        <v>0</v>
      </c>
      <c r="D104" s="124">
        <f>'Gemensamma i utveckling'!N14</f>
        <v>0</v>
      </c>
      <c r="E104" s="125"/>
      <c r="F104" s="103">
        <f>'Gemensamma i utveckling'!N30</f>
        <v>0</v>
      </c>
      <c r="G104" s="125"/>
      <c r="H104" s="258">
        <f>'Gemensamma i utveckling'!N31</f>
        <v>0</v>
      </c>
      <c r="I104" s="125"/>
      <c r="J104" s="259">
        <f>'Gemensamma i utveckling'!N32</f>
        <v>0</v>
      </c>
    </row>
    <row r="105" spans="3:10" s="101" customFormat="1" ht="14.25" hidden="1" customHeight="1" outlineLevel="1" x14ac:dyDescent="0.25">
      <c r="C105" s="117">
        <f>'Gemensamma i utveckling'!O1</f>
        <v>0</v>
      </c>
      <c r="D105" s="124">
        <f>'Gemensamma i utveckling'!O14</f>
        <v>0</v>
      </c>
      <c r="E105" s="125"/>
      <c r="F105" s="103">
        <f>'Gemensamma i utveckling'!O30</f>
        <v>0</v>
      </c>
      <c r="G105" s="125"/>
      <c r="H105" s="258">
        <f>'Gemensamma i utveckling'!O31</f>
        <v>0</v>
      </c>
      <c r="I105" s="125"/>
      <c r="J105" s="259">
        <f>'Gemensamma i utveckling'!O32</f>
        <v>0</v>
      </c>
    </row>
    <row r="106" spans="3:10" s="101" customFormat="1" ht="14.25" hidden="1" customHeight="1" outlineLevel="1" x14ac:dyDescent="0.25">
      <c r="C106" s="117">
        <f>'Gemensamma i utveckling'!P1</f>
        <v>0</v>
      </c>
      <c r="D106" s="124">
        <f>'Gemensamma i utveckling'!P14</f>
        <v>0</v>
      </c>
      <c r="E106" s="125"/>
      <c r="F106" s="103">
        <f>'Gemensamma i utveckling'!P30</f>
        <v>0</v>
      </c>
      <c r="G106" s="125"/>
      <c r="H106" s="258">
        <f>'Gemensamma i utveckling'!P31</f>
        <v>0</v>
      </c>
      <c r="I106" s="125"/>
      <c r="J106" s="259">
        <f>'Gemensamma i utveckling'!P32</f>
        <v>0</v>
      </c>
    </row>
    <row r="107" spans="3:10" s="101" customFormat="1" ht="14.25" hidden="1" customHeight="1" outlineLevel="1" x14ac:dyDescent="0.25">
      <c r="C107" s="117">
        <f>'Gemensamma i utveckling'!Q1</f>
        <v>0</v>
      </c>
      <c r="D107" s="124">
        <f>'Gemensamma i utveckling'!Q14</f>
        <v>0</v>
      </c>
      <c r="E107" s="125"/>
      <c r="F107" s="103">
        <f>'Gemensamma i utveckling'!Q30</f>
        <v>0</v>
      </c>
      <c r="G107" s="125"/>
      <c r="H107" s="258">
        <f>'Gemensamma i utveckling'!Q31</f>
        <v>0</v>
      </c>
      <c r="I107" s="125"/>
      <c r="J107" s="259">
        <f>'Gemensamma i utveckling'!Q32</f>
        <v>0</v>
      </c>
    </row>
    <row r="108" spans="3:10" s="101" customFormat="1" ht="14.25" hidden="1" customHeight="1" outlineLevel="1" x14ac:dyDescent="0.25">
      <c r="C108" s="117">
        <f>'Gemensamma i utveckling'!R1</f>
        <v>0</v>
      </c>
      <c r="D108" s="124">
        <f>'Gemensamma i utveckling'!R14</f>
        <v>0</v>
      </c>
      <c r="E108" s="125"/>
      <c r="F108" s="103">
        <f>'Gemensamma i utveckling'!R30</f>
        <v>0</v>
      </c>
      <c r="G108" s="125"/>
      <c r="H108" s="258">
        <f>'Gemensamma i utveckling'!R31</f>
        <v>0</v>
      </c>
      <c r="I108" s="125"/>
      <c r="J108" s="259">
        <f>'Gemensamma i utveckling'!R32</f>
        <v>0</v>
      </c>
    </row>
    <row r="109" spans="3:10" s="101" customFormat="1" ht="14.25" hidden="1" customHeight="1" outlineLevel="1" x14ac:dyDescent="0.25">
      <c r="C109" s="117">
        <f>'Gemensamma i utveckling'!S1</f>
        <v>0</v>
      </c>
      <c r="D109" s="124">
        <f>'Gemensamma i utveckling'!S14</f>
        <v>0</v>
      </c>
      <c r="E109" s="125"/>
      <c r="F109" s="103">
        <f>'Gemensamma i utveckling'!S30</f>
        <v>0</v>
      </c>
      <c r="G109" s="125"/>
      <c r="H109" s="258">
        <f>'Gemensamma i utveckling'!S31</f>
        <v>0</v>
      </c>
      <c r="I109" s="125"/>
      <c r="J109" s="259">
        <f>'Gemensamma i utveckling'!S32</f>
        <v>0</v>
      </c>
    </row>
    <row r="110" spans="3:10" s="101" customFormat="1" ht="14.25" hidden="1" customHeight="1" outlineLevel="1" x14ac:dyDescent="0.25">
      <c r="C110" s="117">
        <f>'Gemensamma i utveckling'!T1</f>
        <v>0</v>
      </c>
      <c r="D110" s="124">
        <f>'Gemensamma i utveckling'!T14</f>
        <v>0</v>
      </c>
      <c r="E110" s="125"/>
      <c r="F110" s="103">
        <f>'Gemensamma i utveckling'!T30</f>
        <v>0</v>
      </c>
      <c r="G110" s="125"/>
      <c r="H110" s="258">
        <f>'Gemensamma i utveckling'!T31</f>
        <v>0</v>
      </c>
      <c r="I110" s="125"/>
      <c r="J110" s="259">
        <f>'Gemensamma i utveckling'!T32</f>
        <v>0</v>
      </c>
    </row>
    <row r="111" spans="3:10" s="101" customFormat="1" ht="14.25" hidden="1" customHeight="1" outlineLevel="1" x14ac:dyDescent="0.25">
      <c r="C111" s="117">
        <f>'Gemensamma i utveckling'!U1</f>
        <v>0</v>
      </c>
      <c r="D111" s="124">
        <f>'Gemensamma i utveckling'!U14</f>
        <v>0</v>
      </c>
      <c r="E111" s="125"/>
      <c r="F111" s="103">
        <f>'Gemensamma i utveckling'!U30</f>
        <v>0</v>
      </c>
      <c r="G111" s="125"/>
      <c r="H111" s="258">
        <f>'Gemensamma i utveckling'!U31</f>
        <v>0</v>
      </c>
      <c r="I111" s="125"/>
      <c r="J111" s="259">
        <f>'Gemensamma i utveckling'!U32</f>
        <v>0</v>
      </c>
    </row>
    <row r="112" spans="3:10" s="101" customFormat="1" ht="14.25" hidden="1" customHeight="1" outlineLevel="1" x14ac:dyDescent="0.25">
      <c r="C112" s="117">
        <f>'Gemensamma i utveckling'!V1</f>
        <v>0</v>
      </c>
      <c r="D112" s="124">
        <f>'Gemensamma i utveckling'!V14</f>
        <v>0</v>
      </c>
      <c r="E112" s="125"/>
      <c r="F112" s="103">
        <f>'Gemensamma i utveckling'!V30</f>
        <v>0</v>
      </c>
      <c r="G112" s="125"/>
      <c r="H112" s="258">
        <f>'Gemensamma i utveckling'!V31</f>
        <v>0</v>
      </c>
      <c r="I112" s="125"/>
      <c r="J112" s="259">
        <f>'Gemensamma i utveckling'!V32</f>
        <v>0</v>
      </c>
    </row>
    <row r="113" spans="3:10" ht="14.25" hidden="1" customHeight="1" outlineLevel="1" thickBot="1" x14ac:dyDescent="0.3">
      <c r="C113" s="127">
        <f>'Gemensamma i utveckling'!W1</f>
        <v>0</v>
      </c>
      <c r="D113" s="128">
        <f>'Gemensamma i utveckling'!W28</f>
        <v>0</v>
      </c>
      <c r="E113" s="129"/>
      <c r="F113" s="104">
        <f>'Gemensamma i utveckling'!W30</f>
        <v>0</v>
      </c>
      <c r="G113" s="129"/>
      <c r="H113" s="261">
        <f>'Gemensamma i utveckling'!W31</f>
        <v>0</v>
      </c>
      <c r="I113" s="129"/>
      <c r="J113" s="262">
        <f>'Gemensamma i utveckling'!W32</f>
        <v>0</v>
      </c>
    </row>
    <row r="114" spans="3:10" hidden="1" outlineLevel="1" x14ac:dyDescent="0.25">
      <c r="C114" s="125"/>
      <c r="D114" s="124"/>
      <c r="E114" s="125"/>
      <c r="F114" s="125"/>
      <c r="G114" s="125"/>
      <c r="H114" s="125"/>
      <c r="I114" s="125"/>
      <c r="J114" s="125"/>
    </row>
    <row r="115" spans="3:10" ht="15.75" collapsed="1" thickBot="1" x14ac:dyDescent="0.3">
      <c r="C115" s="131"/>
      <c r="D115" s="131"/>
      <c r="E115" s="131"/>
      <c r="F115" s="131"/>
      <c r="G115" s="131"/>
      <c r="H115" s="131"/>
      <c r="I115" s="131"/>
      <c r="J115" s="131"/>
    </row>
    <row r="116" spans="3:10" ht="21" x14ac:dyDescent="0.25">
      <c r="C116" s="118" t="s">
        <v>63</v>
      </c>
      <c r="D116" s="119">
        <f>SUM(D117:D145)</f>
        <v>1014234.1546410935</v>
      </c>
      <c r="E116" s="120"/>
      <c r="F116" s="120" t="s">
        <v>43</v>
      </c>
      <c r="G116" s="120"/>
      <c r="H116" s="120"/>
      <c r="I116" s="120"/>
      <c r="J116" s="133"/>
    </row>
    <row r="117" spans="3:10" hidden="1" outlineLevel="1" x14ac:dyDescent="0.25">
      <c r="C117" s="117" t="str">
        <f>'Valbara i utveckling'!F1</f>
        <v>Terminologi- tjänst NY!</v>
      </c>
      <c r="D117" s="124">
        <f>'Valbara i utveckling'!F14</f>
        <v>200642.65099829351</v>
      </c>
      <c r="E117" s="125"/>
      <c r="F117" s="125" t="str">
        <f>'Valbara i utveckling'!F30</f>
        <v>Kvartal förskott</v>
      </c>
      <c r="G117" s="125"/>
      <c r="H117" s="125" t="str">
        <f>'Valbara i utveckling'!F31</f>
        <v>Dec,Mar,Jun,Sep</v>
      </c>
      <c r="I117" s="125"/>
      <c r="J117" s="126">
        <f>'Valbara i utveckling'!F32</f>
        <v>0</v>
      </c>
    </row>
    <row r="118" spans="3:10" hidden="1" outlineLevel="1" x14ac:dyDescent="0.25">
      <c r="C118" s="117" t="str">
        <f>'Valbara i utveckling'!J1</f>
        <v xml:space="preserve"> Verksamhetsstöd 1177 Vårdguiden på telefon</v>
      </c>
      <c r="D118" s="124">
        <f>'Valbara i utveckling'!J14</f>
        <v>697239.52372539998</v>
      </c>
      <c r="E118" s="125"/>
      <c r="F118" s="125" t="str">
        <f>'Valbara i utveckling'!J30</f>
        <v>Kvartal förskott</v>
      </c>
      <c r="G118" s="125"/>
      <c r="H118" s="125" t="str">
        <f>'Valbara i utveckling'!J31</f>
        <v>Dec,Mar,Jun,Sep</v>
      </c>
      <c r="I118" s="125"/>
      <c r="J118" s="137">
        <f>'Valbara i utveckling'!J32</f>
        <v>0</v>
      </c>
    </row>
    <row r="119" spans="3:10" hidden="1" outlineLevel="1" x14ac:dyDescent="0.25">
      <c r="C119" s="117" t="str">
        <f>'Valbara i utveckling'!N1</f>
        <v>Statistiktjänst export</v>
      </c>
      <c r="D119" s="124">
        <f>'Valbara i utveckling'!N14</f>
        <v>116351.97991739999</v>
      </c>
      <c r="E119" s="125"/>
      <c r="F119" s="125" t="str">
        <f>'Valbara i utveckling'!N30</f>
        <v>Kvartal förskott</v>
      </c>
      <c r="G119" s="125"/>
      <c r="H119" s="125" t="str">
        <f>'Valbara i utveckling'!N31</f>
        <v>Dec,Mar,Jun,Sep</v>
      </c>
      <c r="I119" s="125"/>
      <c r="J119" s="137" t="str">
        <f>'Valbara i utveckling'!N32</f>
        <v>I förvaltning Q2-23</v>
      </c>
    </row>
    <row r="120" spans="3:10" hidden="1" outlineLevel="1" x14ac:dyDescent="0.25">
      <c r="C120" s="117" t="str">
        <f>'Valbara i utveckling'!R1</f>
        <v>Utvidgning Underskriftstjänst</v>
      </c>
      <c r="D120" s="124">
        <f>'Valbara i utveckling'!R14</f>
        <v>0</v>
      </c>
      <c r="E120" s="125"/>
      <c r="F120" s="125" t="str">
        <f>'Valbara i utveckling'!R30</f>
        <v>Väntar avsiktsförklaring</v>
      </c>
      <c r="G120" s="125"/>
      <c r="H120" s="125">
        <f>'Valbara i utveckling'!R31</f>
        <v>0</v>
      </c>
      <c r="I120" s="125"/>
      <c r="J120" s="137">
        <f>'Valbara i utveckling'!R32</f>
        <v>0</v>
      </c>
    </row>
    <row r="121" spans="3:10" hidden="1" outlineLevel="1" x14ac:dyDescent="0.25">
      <c r="C121" s="117" t="str">
        <f>'Valbara i utveckling'!V1</f>
        <v>ViSam</v>
      </c>
      <c r="D121" s="124">
        <f>'Valbara i utveckling'!V14</f>
        <v>0</v>
      </c>
      <c r="E121" s="125"/>
      <c r="F121" s="103" t="str">
        <f>'Valbara i utveckling'!V30</f>
        <v>Väntar avsiktsförklaring</v>
      </c>
      <c r="G121" s="125"/>
      <c r="H121" s="103">
        <f>'Valbara i utveckling'!V31</f>
        <v>0</v>
      </c>
      <c r="I121" s="125"/>
      <c r="J121" s="137">
        <f>'Valbara i utveckling'!V32</f>
        <v>0</v>
      </c>
    </row>
    <row r="122" spans="3:10" hidden="1" outlineLevel="1" x14ac:dyDescent="0.25">
      <c r="C122" s="117" t="str">
        <f>'Valbara i utveckling'!Z1</f>
        <v>Symtombedömning och hänvisning plattform</v>
      </c>
      <c r="D122" s="124">
        <f>'Valbara i utveckling'!Z14</f>
        <v>0</v>
      </c>
      <c r="E122" s="125"/>
      <c r="F122" s="125" t="str">
        <f>'Valbara i utveckling'!Z30</f>
        <v>Faktureras ej 2023</v>
      </c>
      <c r="G122" s="125"/>
      <c r="H122" s="125">
        <f>'Valbara i utveckling'!Z31</f>
        <v>0</v>
      </c>
      <c r="I122" s="125"/>
      <c r="J122" s="137">
        <f>'Valbara i utveckling'!Z32</f>
        <v>0</v>
      </c>
    </row>
    <row r="123" spans="3:10" hidden="1" outlineLevel="1" x14ac:dyDescent="0.25">
      <c r="C123" s="117">
        <f>'Valbara i utveckling'!AD1</f>
        <v>0</v>
      </c>
      <c r="D123" s="124">
        <f>'Valbara i utveckling'!AD14</f>
        <v>0</v>
      </c>
      <c r="E123" s="125"/>
      <c r="F123" s="125">
        <f>'Valbara i utveckling'!AD30</f>
        <v>0</v>
      </c>
      <c r="G123" s="125"/>
      <c r="H123" s="125">
        <f>'Valbara i utveckling'!AD31</f>
        <v>0</v>
      </c>
      <c r="I123" s="125"/>
      <c r="J123" s="137">
        <f>'Valbara i utveckling'!AD32</f>
        <v>0</v>
      </c>
    </row>
    <row r="124" spans="3:10" hidden="1" outlineLevel="1" x14ac:dyDescent="0.25">
      <c r="C124" s="117">
        <f>'Valbara i utveckling'!AH1</f>
        <v>0</v>
      </c>
      <c r="D124" s="124">
        <f>'Valbara i utveckling'!AH14</f>
        <v>0</v>
      </c>
      <c r="E124" s="125"/>
      <c r="F124" s="125">
        <f>'Valbara i utveckling'!AH30</f>
        <v>0</v>
      </c>
      <c r="G124" s="125"/>
      <c r="H124" s="125">
        <f>'Valbara i utveckling'!AH31</f>
        <v>0</v>
      </c>
      <c r="I124" s="125"/>
      <c r="J124" s="137">
        <f>'Valbara i utveckling'!AH32</f>
        <v>0</v>
      </c>
    </row>
    <row r="125" spans="3:10" hidden="1" outlineLevel="1" x14ac:dyDescent="0.25">
      <c r="C125" s="117">
        <f>'Valbara i utveckling'!AL1</f>
        <v>0</v>
      </c>
      <c r="D125" s="124">
        <f>'Valbara i utveckling'!AL14</f>
        <v>0</v>
      </c>
      <c r="E125" s="125"/>
      <c r="F125" s="125">
        <f>'Valbara i utveckling'!AL30</f>
        <v>0</v>
      </c>
      <c r="G125" s="125"/>
      <c r="H125" s="125">
        <f>'Valbara i utveckling'!AL31</f>
        <v>0</v>
      </c>
      <c r="I125" s="125"/>
      <c r="J125" s="137">
        <f>'Valbara i utveckling'!AL32</f>
        <v>0</v>
      </c>
    </row>
    <row r="126" spans="3:10" hidden="1" outlineLevel="1" x14ac:dyDescent="0.25">
      <c r="C126" s="117">
        <f>'Valbara i utveckling'!AP1</f>
        <v>0</v>
      </c>
      <c r="D126" s="124">
        <f>'Valbara i utveckling'!AP14</f>
        <v>0</v>
      </c>
      <c r="E126" s="125"/>
      <c r="F126" s="125">
        <f>'Valbara i utveckling'!AP30</f>
        <v>0</v>
      </c>
      <c r="G126" s="125"/>
      <c r="H126" s="125">
        <f>'Valbara i utveckling'!AP31</f>
        <v>0</v>
      </c>
      <c r="I126" s="125"/>
      <c r="J126" s="137">
        <f>'Valbara i utveckling'!AP32</f>
        <v>0</v>
      </c>
    </row>
    <row r="127" spans="3:10" hidden="1" outlineLevel="1" x14ac:dyDescent="0.25">
      <c r="C127" s="117">
        <f>'Valbara i utveckling'!AT1</f>
        <v>0</v>
      </c>
      <c r="D127" s="124">
        <f>'Valbara i utveckling'!AT14</f>
        <v>0</v>
      </c>
      <c r="E127" s="125"/>
      <c r="F127" s="125">
        <f>'Valbara i utveckling'!AT30</f>
        <v>0</v>
      </c>
      <c r="G127" s="125"/>
      <c r="H127" s="125">
        <f>'Valbara i utveckling'!AT31</f>
        <v>0</v>
      </c>
      <c r="I127" s="125"/>
      <c r="J127" s="137">
        <f>'Valbara i utveckling'!AT32</f>
        <v>0</v>
      </c>
    </row>
    <row r="128" spans="3:10" hidden="1" outlineLevel="1" x14ac:dyDescent="0.25">
      <c r="C128" s="117">
        <f>'Valbara i utveckling'!AX1</f>
        <v>0</v>
      </c>
      <c r="D128" s="124">
        <f>'Valbara i utveckling'!AX14</f>
        <v>0</v>
      </c>
      <c r="E128" s="125"/>
      <c r="F128" s="125">
        <f>'Valbara i utveckling'!AX30</f>
        <v>0</v>
      </c>
      <c r="G128" s="125"/>
      <c r="H128" s="125">
        <f>'Valbara i utveckling'!AX31</f>
        <v>0</v>
      </c>
      <c r="I128" s="125"/>
      <c r="J128" s="137">
        <f>'Valbara i utveckling'!AX32</f>
        <v>0</v>
      </c>
    </row>
    <row r="129" spans="3:10" hidden="1" outlineLevel="1" x14ac:dyDescent="0.25">
      <c r="C129" s="117">
        <f>'Valbara i utveckling'!BB1</f>
        <v>0</v>
      </c>
      <c r="D129" s="124">
        <f>'Valbara i utveckling'!BB14</f>
        <v>0</v>
      </c>
      <c r="E129" s="125"/>
      <c r="F129" s="125">
        <f>'Valbara i utveckling'!BB30</f>
        <v>0</v>
      </c>
      <c r="G129" s="125"/>
      <c r="H129" s="125">
        <f>'Valbara i utveckling'!BB31</f>
        <v>0</v>
      </c>
      <c r="I129" s="125"/>
      <c r="J129" s="137">
        <f>'Valbara i utveckling'!BB32</f>
        <v>0</v>
      </c>
    </row>
    <row r="130" spans="3:10" hidden="1" outlineLevel="1" x14ac:dyDescent="0.25">
      <c r="C130" s="117">
        <f>'Valbara i utveckling'!BF1</f>
        <v>0</v>
      </c>
      <c r="D130" s="124">
        <f>'Valbara i utveckling'!BF14</f>
        <v>0</v>
      </c>
      <c r="E130" s="125"/>
      <c r="F130" s="125">
        <f>'Valbara i utveckling'!BF30</f>
        <v>0</v>
      </c>
      <c r="G130" s="125"/>
      <c r="H130" s="125">
        <f>'Valbara i utveckling'!BF31</f>
        <v>0</v>
      </c>
      <c r="I130" s="125"/>
      <c r="J130" s="137">
        <f>'Valbara i utveckling'!BF32</f>
        <v>0</v>
      </c>
    </row>
    <row r="131" spans="3:10" ht="15" hidden="1" customHeight="1" outlineLevel="1" x14ac:dyDescent="0.25">
      <c r="C131" s="117">
        <f>'Valbara i utveckling'!BJ1</f>
        <v>0</v>
      </c>
      <c r="D131" s="124">
        <f>'Valbara i utveckling'!BJ14</f>
        <v>0</v>
      </c>
      <c r="E131" s="125"/>
      <c r="F131" s="125">
        <f>'Valbara i utveckling'!BJ30</f>
        <v>0</v>
      </c>
      <c r="G131" s="125"/>
      <c r="H131" s="125">
        <f>'Valbara i utveckling'!BJ31</f>
        <v>0</v>
      </c>
      <c r="I131" s="125"/>
      <c r="J131" s="137">
        <f>'Valbara i utveckling'!BJ32</f>
        <v>0</v>
      </c>
    </row>
    <row r="132" spans="3:10" ht="15" hidden="1" customHeight="1" outlineLevel="1" x14ac:dyDescent="0.25">
      <c r="C132" s="117">
        <f>'Valbara i utveckling'!BN1</f>
        <v>0</v>
      </c>
      <c r="D132" s="124">
        <f>'Valbara i utveckling'!BN14</f>
        <v>0</v>
      </c>
      <c r="E132" s="125"/>
      <c r="F132" s="125">
        <f>'Valbara i utveckling'!BN30</f>
        <v>0</v>
      </c>
      <c r="G132" s="125"/>
      <c r="H132" s="125">
        <f>'Valbara i utveckling'!BN31</f>
        <v>0</v>
      </c>
      <c r="I132" s="125"/>
      <c r="J132" s="137">
        <f>'Valbara i utveckling'!BN32</f>
        <v>0</v>
      </c>
    </row>
    <row r="133" spans="3:10" ht="15" hidden="1" customHeight="1" outlineLevel="1" x14ac:dyDescent="0.25">
      <c r="C133" s="117">
        <f>'Valbara i utveckling'!BR1</f>
        <v>0</v>
      </c>
      <c r="D133" s="124">
        <f>'Valbara i utveckling'!BR14</f>
        <v>0</v>
      </c>
      <c r="E133" s="125"/>
      <c r="F133" s="125">
        <f>'Valbara i utveckling'!BR30</f>
        <v>0</v>
      </c>
      <c r="G133" s="125"/>
      <c r="H133" s="125">
        <f>'Valbara i utveckling'!BR31</f>
        <v>0</v>
      </c>
      <c r="I133" s="125"/>
      <c r="J133" s="126">
        <f>'Valbara i utveckling'!BR32</f>
        <v>0</v>
      </c>
    </row>
    <row r="134" spans="3:10" ht="15" hidden="1" customHeight="1" outlineLevel="1" x14ac:dyDescent="0.25">
      <c r="C134" s="117">
        <f>'Valbara i utveckling'!BV1</f>
        <v>0</v>
      </c>
      <c r="D134" s="124">
        <f>'Valbara i utveckling'!BV14</f>
        <v>0</v>
      </c>
      <c r="E134" s="125"/>
      <c r="F134" s="125">
        <f>'Valbara i utveckling'!BV30</f>
        <v>0</v>
      </c>
      <c r="G134" s="125"/>
      <c r="H134" s="125">
        <f>'Valbara i utveckling'!BV31</f>
        <v>0</v>
      </c>
      <c r="I134" s="125"/>
      <c r="J134" s="126">
        <f>'Valbara i utveckling'!BV32</f>
        <v>0</v>
      </c>
    </row>
    <row r="135" spans="3:10" ht="15" hidden="1" customHeight="1" outlineLevel="1" x14ac:dyDescent="0.25">
      <c r="C135" s="117">
        <f>'Valbara i utveckling'!BZ1</f>
        <v>0</v>
      </c>
      <c r="D135" s="124">
        <f>'Valbara i utveckling'!BZ14</f>
        <v>0</v>
      </c>
      <c r="E135" s="125"/>
      <c r="F135" s="125">
        <f>'Valbara i utveckling'!BZ30</f>
        <v>0</v>
      </c>
      <c r="G135" s="125"/>
      <c r="H135" s="125">
        <f>'Valbara i utveckling'!BZ31</f>
        <v>0</v>
      </c>
      <c r="I135" s="125"/>
      <c r="J135" s="126">
        <f>'Valbara i utveckling'!BZ32</f>
        <v>0</v>
      </c>
    </row>
    <row r="136" spans="3:10" ht="15" hidden="1" customHeight="1" outlineLevel="1" x14ac:dyDescent="0.25">
      <c r="C136" s="263">
        <f>'Valbara i utveckling'!CD1</f>
        <v>0</v>
      </c>
      <c r="D136" s="124">
        <f>'Valbara i utveckling'!CD14</f>
        <v>0</v>
      </c>
      <c r="E136" s="95"/>
      <c r="F136" s="95">
        <f>'Valbara i utveckling'!CD30</f>
        <v>0</v>
      </c>
      <c r="G136" s="95"/>
      <c r="H136" s="95">
        <f>'Valbara i utveckling'!CD31</f>
        <v>0</v>
      </c>
      <c r="I136" s="95"/>
      <c r="J136" s="264">
        <f>'Valbara i utveckling'!CD32</f>
        <v>0</v>
      </c>
    </row>
    <row r="137" spans="3:10" ht="15" hidden="1" customHeight="1" outlineLevel="1" x14ac:dyDescent="0.25">
      <c r="C137" s="263">
        <f>'Valbara i utveckling'!CH1</f>
        <v>0</v>
      </c>
      <c r="D137" s="124">
        <f>'Valbara i utveckling'!CH14</f>
        <v>0</v>
      </c>
      <c r="E137" s="95"/>
      <c r="F137" s="95">
        <f>'Valbara i utveckling'!CH30</f>
        <v>0</v>
      </c>
      <c r="G137" s="95"/>
      <c r="H137" s="95">
        <f>'Valbara i utveckling'!CH31</f>
        <v>0</v>
      </c>
      <c r="I137" s="95"/>
      <c r="J137" s="264">
        <f>'Valbara i utveckling'!CH32</f>
        <v>0</v>
      </c>
    </row>
    <row r="138" spans="3:10" ht="15" hidden="1" customHeight="1" outlineLevel="1" x14ac:dyDescent="0.25">
      <c r="C138" s="263">
        <f>'Valbara i utveckling'!CL1</f>
        <v>0</v>
      </c>
      <c r="D138" s="124">
        <f>'Valbara i utveckling'!CL14</f>
        <v>0</v>
      </c>
      <c r="E138" s="95"/>
      <c r="F138" s="95">
        <f>'Valbara i utveckling'!CL30</f>
        <v>0</v>
      </c>
      <c r="G138" s="95"/>
      <c r="H138" s="95">
        <f>'Valbara i utveckling'!CL31</f>
        <v>0</v>
      </c>
      <c r="I138" s="95"/>
      <c r="J138" s="264">
        <f>'Valbara i utveckling'!CL32</f>
        <v>0</v>
      </c>
    </row>
    <row r="139" spans="3:10" ht="15" hidden="1" customHeight="1" outlineLevel="1" x14ac:dyDescent="0.25">
      <c r="C139" s="263">
        <f>'Valbara i utveckling'!CP1</f>
        <v>0</v>
      </c>
      <c r="D139" s="124">
        <f>'Valbara i utveckling'!CP14</f>
        <v>0</v>
      </c>
      <c r="E139" s="95"/>
      <c r="F139" s="95">
        <f>'Valbara i utveckling'!CP30</f>
        <v>0</v>
      </c>
      <c r="G139" s="95"/>
      <c r="H139" s="95">
        <f>'Valbara i utveckling'!CP31</f>
        <v>0</v>
      </c>
      <c r="I139" s="95"/>
      <c r="J139" s="264">
        <f>'Valbara i utveckling'!CP32</f>
        <v>0</v>
      </c>
    </row>
    <row r="140" spans="3:10" ht="15" hidden="1" customHeight="1" outlineLevel="1" x14ac:dyDescent="0.25">
      <c r="C140" s="263">
        <f>'Valbara i utveckling'!CT1</f>
        <v>0</v>
      </c>
      <c r="D140" s="124">
        <f>'Valbara i utveckling'!CT14</f>
        <v>0</v>
      </c>
      <c r="E140" s="95"/>
      <c r="F140" s="95">
        <f>'Valbara i utveckling'!CT30</f>
        <v>0</v>
      </c>
      <c r="G140" s="95"/>
      <c r="H140" s="95">
        <f>'Valbara i utveckling'!CT31</f>
        <v>0</v>
      </c>
      <c r="I140" s="95"/>
      <c r="J140" s="264">
        <f>'Valbara i utveckling'!CT32</f>
        <v>0</v>
      </c>
    </row>
    <row r="141" spans="3:10" ht="15" hidden="1" customHeight="1" outlineLevel="1" x14ac:dyDescent="0.25">
      <c r="C141" s="263">
        <f>'Valbara i utveckling'!CX1</f>
        <v>0</v>
      </c>
      <c r="D141" s="124">
        <f>'Valbara i utveckling'!CX14</f>
        <v>0</v>
      </c>
      <c r="E141" s="95"/>
      <c r="F141" s="95">
        <f>'Valbara i utveckling'!CX30</f>
        <v>0</v>
      </c>
      <c r="G141" s="95"/>
      <c r="H141" s="95">
        <f>'Valbara i utveckling'!CX31</f>
        <v>0</v>
      </c>
      <c r="I141" s="95"/>
      <c r="J141" s="264">
        <f>'Valbara i utveckling'!CX32</f>
        <v>0</v>
      </c>
    </row>
    <row r="142" spans="3:10" ht="15" hidden="1" customHeight="1" outlineLevel="1" x14ac:dyDescent="0.25">
      <c r="C142" s="263">
        <f>'Valbara i utveckling'!DB1</f>
        <v>0</v>
      </c>
      <c r="D142" s="124">
        <f>'Valbara i utveckling'!DB14</f>
        <v>0</v>
      </c>
      <c r="E142" s="95"/>
      <c r="F142" s="95">
        <f>'Valbara i utveckling'!DB30</f>
        <v>0</v>
      </c>
      <c r="G142" s="95"/>
      <c r="H142" s="95">
        <f>'Valbara i utveckling'!DB31</f>
        <v>0</v>
      </c>
      <c r="I142" s="95"/>
      <c r="J142" s="264">
        <f>'Valbara i utveckling'!DB32</f>
        <v>0</v>
      </c>
    </row>
    <row r="143" spans="3:10" ht="15" hidden="1" customHeight="1" outlineLevel="1" x14ac:dyDescent="0.25">
      <c r="C143" s="263">
        <f>'Valbara i utveckling'!DF1</f>
        <v>0</v>
      </c>
      <c r="D143" s="124">
        <f>'Valbara i utveckling'!DF14</f>
        <v>0</v>
      </c>
      <c r="E143" s="95"/>
      <c r="F143" s="95">
        <f>'Valbara i utveckling'!DF30</f>
        <v>0</v>
      </c>
      <c r="G143" s="95"/>
      <c r="H143" s="95">
        <f>'Valbara i utveckling'!DF31</f>
        <v>0</v>
      </c>
      <c r="I143" s="95"/>
      <c r="J143" s="264">
        <f>'Valbara i utveckling'!DF32</f>
        <v>0</v>
      </c>
    </row>
    <row r="144" spans="3:10" ht="15" hidden="1" customHeight="1" outlineLevel="1" x14ac:dyDescent="0.25">
      <c r="C144" s="263">
        <f>'Valbara i utveckling'!DJ1</f>
        <v>0</v>
      </c>
      <c r="D144" s="124">
        <f>'Valbara i utveckling'!DJ14</f>
        <v>0</v>
      </c>
      <c r="E144" s="95"/>
      <c r="F144" s="95">
        <f>'Valbara i utveckling'!DJ30</f>
        <v>0</v>
      </c>
      <c r="G144" s="95"/>
      <c r="H144" s="95">
        <f>'Valbara i utveckling'!DJ31</f>
        <v>0</v>
      </c>
      <c r="I144" s="95"/>
      <c r="J144" s="264">
        <f>'Valbara i utveckling'!DJ32</f>
        <v>0</v>
      </c>
    </row>
    <row r="145" spans="3:10" ht="15" hidden="1" customHeight="1" outlineLevel="1" thickBot="1" x14ac:dyDescent="0.3">
      <c r="C145" s="265">
        <f>'Valbara i utveckling'!DN1</f>
        <v>0</v>
      </c>
      <c r="D145" s="128">
        <f>'Valbara i utveckling'!DN14</f>
        <v>0</v>
      </c>
      <c r="E145" s="266"/>
      <c r="F145" s="266">
        <f>'Valbara i utveckling'!DN30</f>
        <v>0</v>
      </c>
      <c r="G145" s="266"/>
      <c r="H145" s="266">
        <f>'Valbara i utveckling'!DN31</f>
        <v>0</v>
      </c>
      <c r="I145" s="266"/>
      <c r="J145" s="267">
        <f>'Valbara i utveckling'!DN32</f>
        <v>0</v>
      </c>
    </row>
    <row r="146" spans="3:10" hidden="1" outlineLevel="1" x14ac:dyDescent="0.25">
      <c r="C146" s="131"/>
      <c r="D146" s="131"/>
      <c r="E146" s="131"/>
      <c r="F146" s="131"/>
      <c r="G146" s="131"/>
      <c r="H146" s="131"/>
      <c r="I146" s="131"/>
      <c r="J146" s="131"/>
    </row>
    <row r="147" spans="3:10" collapsed="1" x14ac:dyDescent="0.25">
      <c r="C147" s="131"/>
      <c r="D147" s="131"/>
      <c r="E147" s="131"/>
      <c r="F147" s="131"/>
      <c r="G147" s="131"/>
      <c r="H147" s="131"/>
      <c r="I147" s="131"/>
      <c r="J147" s="131"/>
    </row>
  </sheetData>
  <mergeCells count="3">
    <mergeCell ref="C2:J2"/>
    <mergeCell ref="A3:A7"/>
    <mergeCell ref="C3:J3"/>
  </mergeCells>
  <conditionalFormatting sqref="D8:D40">
    <cfRule type="cellIs" dxfId="43" priority="7" operator="equal">
      <formula>0</formula>
    </cfRule>
  </conditionalFormatting>
  <conditionalFormatting sqref="D55">
    <cfRule type="cellIs" dxfId="42" priority="2" operator="equal">
      <formula>0</formula>
    </cfRule>
  </conditionalFormatting>
  <conditionalFormatting sqref="D41:D54">
    <cfRule type="cellIs" dxfId="41" priority="1" operator="equal">
      <formula>0</formula>
    </cfRule>
  </conditionalFormatting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788903-395E-4971-AAFE-8D760F7DCB52}">
  <sheetPr>
    <tabColor rgb="FF92D050"/>
  </sheetPr>
  <dimension ref="A1:K147"/>
  <sheetViews>
    <sheetView showZeros="0" workbookViewId="0">
      <selection activeCell="D75" sqref="D75"/>
    </sheetView>
  </sheetViews>
  <sheetFormatPr defaultRowHeight="15" outlineLevelRow="1" x14ac:dyDescent="0.25"/>
  <cols>
    <col min="1" max="1" width="21" customWidth="1"/>
    <col min="3" max="3" width="44.85546875" bestFit="1" customWidth="1"/>
    <col min="4" max="4" width="27.140625" customWidth="1"/>
    <col min="6" max="6" width="28.85546875" customWidth="1"/>
    <col min="7" max="7" width="5.28515625" customWidth="1"/>
    <col min="8" max="8" width="21.7109375" bestFit="1" customWidth="1"/>
    <col min="9" max="9" width="4.7109375" customWidth="1"/>
    <col min="10" max="10" width="24.28515625" bestFit="1" customWidth="1"/>
    <col min="11" max="11" width="4.7109375" customWidth="1"/>
  </cols>
  <sheetData>
    <row r="1" spans="1:11" ht="40.700000000000003" customHeight="1" thickBot="1" x14ac:dyDescent="0.55000000000000004">
      <c r="C1" s="60" t="str">
        <f>'Gemensamma Tjänster'!B16</f>
        <v>Region Gotland</v>
      </c>
    </row>
    <row r="2" spans="1:11" ht="92.25" customHeight="1" x14ac:dyDescent="0.4">
      <c r="C2" s="341" t="s">
        <v>64</v>
      </c>
      <c r="D2" s="342"/>
      <c r="E2" s="342"/>
      <c r="F2" s="342"/>
      <c r="G2" s="342"/>
      <c r="H2" s="342"/>
      <c r="I2" s="342"/>
      <c r="J2" s="343"/>
    </row>
    <row r="3" spans="1:11" ht="21.75" customHeight="1" thickBot="1" x14ac:dyDescent="0.3">
      <c r="A3" s="347" t="s">
        <v>45</v>
      </c>
      <c r="C3" s="344" t="s">
        <v>46</v>
      </c>
      <c r="D3" s="345"/>
      <c r="E3" s="345"/>
      <c r="F3" s="345"/>
      <c r="G3" s="345"/>
      <c r="H3" s="345"/>
      <c r="I3" s="345"/>
      <c r="J3" s="346"/>
    </row>
    <row r="4" spans="1:11" x14ac:dyDescent="0.25">
      <c r="A4" s="347"/>
    </row>
    <row r="5" spans="1:11" ht="15.75" x14ac:dyDescent="0.25">
      <c r="A5" s="347"/>
      <c r="D5" s="53" t="s">
        <v>198</v>
      </c>
      <c r="E5" s="58"/>
      <c r="F5" s="53"/>
      <c r="G5" s="53"/>
      <c r="H5" s="59"/>
      <c r="I5" s="53"/>
      <c r="J5" s="53"/>
      <c r="K5" s="7"/>
    </row>
    <row r="6" spans="1:11" ht="15.75" thickBot="1" x14ac:dyDescent="0.3">
      <c r="A6" s="347"/>
    </row>
    <row r="7" spans="1:11" ht="30" x14ac:dyDescent="0.25">
      <c r="A7" s="347"/>
      <c r="C7" s="118" t="s">
        <v>34</v>
      </c>
      <c r="D7" s="119">
        <f>SUM(D8:D55)</f>
        <v>3737414.2656369512</v>
      </c>
      <c r="E7" s="120"/>
      <c r="F7" s="121" t="s">
        <v>40</v>
      </c>
      <c r="G7" s="121"/>
      <c r="H7" s="106" t="s">
        <v>41</v>
      </c>
      <c r="I7" s="122"/>
      <c r="J7" s="123" t="s">
        <v>50</v>
      </c>
      <c r="K7" s="54"/>
    </row>
    <row r="8" spans="1:11" ht="15" hidden="1" customHeight="1" outlineLevel="1" x14ac:dyDescent="0.25">
      <c r="C8" s="117" t="str">
        <f>'Gemensamma Tjänster'!E2</f>
        <v>Identifierings-tjänster SITHS</v>
      </c>
      <c r="D8" s="124">
        <f>'Gemensamma Tjänster'!E16</f>
        <v>244331.84324531781</v>
      </c>
      <c r="E8" s="125"/>
      <c r="F8" s="103" t="str">
        <f>'Gemensamma Tjänster'!E31</f>
        <v>Kvartal förskott</v>
      </c>
      <c r="G8" s="125"/>
      <c r="H8" s="103" t="str">
        <f>'Gemensamma Tjänster'!E32</f>
        <v>Dec,Mar,Jun,Sep</v>
      </c>
      <c r="I8" s="125"/>
      <c r="J8" s="126" t="str">
        <f>'Gemensamma Tjänster'!E33</f>
        <v xml:space="preserve"> -</v>
      </c>
    </row>
    <row r="9" spans="1:11" ht="15" hidden="1" customHeight="1" outlineLevel="1" x14ac:dyDescent="0.25">
      <c r="C9" s="117" t="str">
        <f>'Gemensamma Tjänster'!F2</f>
        <v>Katalogtjänster HSA</v>
      </c>
      <c r="D9" s="124">
        <f>'Gemensamma Tjänster'!F16</f>
        <v>34110.395365725031</v>
      </c>
      <c r="E9" s="125"/>
      <c r="F9" s="103" t="str">
        <f>'Gemensamma Tjänster'!F31</f>
        <v>Kvartal förskott</v>
      </c>
      <c r="G9" s="125"/>
      <c r="H9" s="103" t="str">
        <f>'Gemensamma Tjänster'!F32</f>
        <v>Dec,Mar,Jun,Sep</v>
      </c>
      <c r="I9" s="125"/>
      <c r="J9" s="126" t="str">
        <f>'Gemensamma Tjänster'!F33</f>
        <v xml:space="preserve"> -</v>
      </c>
    </row>
    <row r="10" spans="1:11" ht="15" hidden="1" customHeight="1" outlineLevel="1" x14ac:dyDescent="0.25">
      <c r="C10" s="117" t="str">
        <f>'Gemensamma Tjänster'!G2</f>
        <v>Kommunikations-tjänster Sjunet</v>
      </c>
      <c r="D10" s="124">
        <f>'Gemensamma Tjänster'!G16</f>
        <v>10833.219666952904</v>
      </c>
      <c r="E10" s="125"/>
      <c r="F10" s="103" t="str">
        <f>'Gemensamma Tjänster'!G31</f>
        <v>Kvartal förskott</v>
      </c>
      <c r="G10" s="125"/>
      <c r="H10" s="103" t="str">
        <f>'Gemensamma Tjänster'!G32</f>
        <v>Dec,Mar,Jun,Sep</v>
      </c>
      <c r="I10" s="125"/>
      <c r="J10" s="126" t="str">
        <f>'Gemensamma Tjänster'!G33</f>
        <v xml:space="preserve"> -</v>
      </c>
    </row>
    <row r="11" spans="1:11" ht="15" hidden="1" customHeight="1" outlineLevel="1" x14ac:dyDescent="0.25">
      <c r="C11" s="117" t="str">
        <f>'Gemensamma Tjänster'!H2</f>
        <v>Säkerhetstjänster</v>
      </c>
      <c r="D11" s="124">
        <f>'Gemensamma Tjänster'!H16</f>
        <v>39518.28280011376</v>
      </c>
      <c r="E11" s="125"/>
      <c r="F11" s="103" t="str">
        <f>'Gemensamma Tjänster'!H31</f>
        <v>Kvartal förskott</v>
      </c>
      <c r="G11" s="125"/>
      <c r="H11" s="103" t="str">
        <f>'Gemensamma Tjänster'!H32</f>
        <v>Dec,Mar,Jun,Sep</v>
      </c>
      <c r="I11" s="125"/>
      <c r="J11" s="126" t="str">
        <f>'Gemensamma Tjänster'!H33</f>
        <v xml:space="preserve"> -</v>
      </c>
    </row>
    <row r="12" spans="1:11" ht="15" hidden="1" customHeight="1" outlineLevel="1" x14ac:dyDescent="0.25">
      <c r="C12" s="117" t="str">
        <f>'Gemensamma Tjänster'!I2</f>
        <v>1177 Vårdguidens e-tjänster</v>
      </c>
      <c r="D12" s="124">
        <f>'Gemensamma Tjänster'!I16</f>
        <v>463432.69339621341</v>
      </c>
      <c r="E12" s="125"/>
      <c r="F12" s="103" t="str">
        <f>'Gemensamma Tjänster'!I31</f>
        <v>Kvartal förskott</v>
      </c>
      <c r="G12" s="125"/>
      <c r="H12" s="103" t="str">
        <f>'Gemensamma Tjänster'!I32</f>
        <v>Dec,Mar,Jun,Sep</v>
      </c>
      <c r="I12" s="125"/>
      <c r="J12" s="126" t="str">
        <f>'Gemensamma Tjänster'!I33</f>
        <v xml:space="preserve"> -</v>
      </c>
    </row>
    <row r="13" spans="1:11" ht="15" hidden="1" customHeight="1" outlineLevel="1" x14ac:dyDescent="0.25">
      <c r="C13" s="117" t="str">
        <f>'Gemensamma Tjänster'!J2</f>
        <v xml:space="preserve">1177 Vårdguiden på telefon </v>
      </c>
      <c r="D13" s="124">
        <f>'Gemensamma Tjänster'!J16</f>
        <v>372027.76588959357</v>
      </c>
      <c r="E13" s="125"/>
      <c r="F13" s="103" t="str">
        <f>'Gemensamma Tjänster'!J31</f>
        <v>Kvartal förskott</v>
      </c>
      <c r="G13" s="125"/>
      <c r="H13" s="103" t="str">
        <f>'Gemensamma Tjänster'!J32</f>
        <v>Dec,Mar,Jun,Sep</v>
      </c>
      <c r="I13" s="125"/>
      <c r="J13" s="126" t="str">
        <f>'Gemensamma Tjänster'!J33</f>
        <v xml:space="preserve"> -</v>
      </c>
    </row>
    <row r="14" spans="1:11" ht="15" hidden="1" customHeight="1" outlineLevel="1" x14ac:dyDescent="0.25">
      <c r="C14" s="117" t="str">
        <f>'Gemensamma Tjänster'!K2</f>
        <v>1177 Vårdguiden på webben</v>
      </c>
      <c r="D14" s="124">
        <f>'Gemensamma Tjänster'!K16</f>
        <v>407527.93017662928</v>
      </c>
      <c r="E14" s="125"/>
      <c r="F14" s="103" t="str">
        <f>'Gemensamma Tjänster'!K31</f>
        <v>Kvartal förskott</v>
      </c>
      <c r="G14" s="125"/>
      <c r="H14" s="103" t="str">
        <f>'Gemensamma Tjänster'!K32</f>
        <v>Dec,Mar,Jun,Sep</v>
      </c>
      <c r="I14" s="125"/>
      <c r="J14" s="126" t="str">
        <f>'Gemensamma Tjänster'!K33</f>
        <v xml:space="preserve"> -</v>
      </c>
    </row>
    <row r="15" spans="1:11" ht="15" hidden="1" customHeight="1" outlineLevel="1" x14ac:dyDescent="0.25">
      <c r="C15" s="117" t="str">
        <f>'Gemensamma Tjänster'!L2</f>
        <v>Eira 
(biblioteks- konsortium)</v>
      </c>
      <c r="D15" s="124">
        <f>'Gemensamma Tjänster'!L16</f>
        <v>23038.763457041012</v>
      </c>
      <c r="E15" s="125"/>
      <c r="F15" s="103" t="str">
        <f>'Gemensamma Tjänster'!L31</f>
        <v>Kvartal förskott. Licens separat</v>
      </c>
      <c r="G15" s="125"/>
      <c r="H15" s="103" t="str">
        <f>'Gemensamma Tjänster'!L32</f>
        <v>Dec,Mar,Jun,Sep</v>
      </c>
      <c r="I15" s="125"/>
      <c r="J15" s="126" t="str">
        <f>'Gemensamma Tjänster'!L33</f>
        <v xml:space="preserve"> -</v>
      </c>
    </row>
    <row r="16" spans="1:11" ht="15" hidden="1" customHeight="1" outlineLevel="1" x14ac:dyDescent="0.25">
      <c r="C16" s="117" t="str">
        <f>'Gemensamma Tjänster'!M2</f>
        <v>Elektronisk remiss</v>
      </c>
      <c r="D16" s="124">
        <f>'Gemensamma Tjänster'!M16</f>
        <v>29661.971830985916</v>
      </c>
      <c r="E16" s="125"/>
      <c r="F16" s="103" t="str">
        <f>'Gemensamma Tjänster'!M31</f>
        <v>Kvartal förskott</v>
      </c>
      <c r="G16" s="125"/>
      <c r="H16" s="103" t="str">
        <f>'Gemensamma Tjänster'!M32</f>
        <v>Dec,Mar,Jun,Sep</v>
      </c>
      <c r="I16" s="125"/>
      <c r="J16" s="126" t="str">
        <f>'Gemensamma Tjänster'!M33</f>
        <v xml:space="preserve"> -</v>
      </c>
    </row>
    <row r="17" spans="3:10" ht="15" hidden="1" customHeight="1" outlineLevel="1" x14ac:dyDescent="0.25">
      <c r="C17" s="117" t="str">
        <f>'Gemensamma Tjänster'!N2</f>
        <v>Födelseanmälan</v>
      </c>
      <c r="D17" s="124">
        <f>'Gemensamma Tjänster'!N16</f>
        <v>19590.508351027554</v>
      </c>
      <c r="E17" s="125"/>
      <c r="F17" s="103" t="str">
        <f>'Gemensamma Tjänster'!N31</f>
        <v>Kvartal förskott</v>
      </c>
      <c r="G17" s="125"/>
      <c r="H17" s="103" t="str">
        <f>'Gemensamma Tjänster'!N32</f>
        <v>Dec,Mar,Jun,Sep</v>
      </c>
      <c r="I17" s="125"/>
      <c r="J17" s="126" t="str">
        <f>'Gemensamma Tjänster'!N33</f>
        <v xml:space="preserve"> -</v>
      </c>
    </row>
    <row r="18" spans="3:10" ht="15" hidden="1" customHeight="1" outlineLevel="1" x14ac:dyDescent="0.25">
      <c r="C18" s="117" t="str">
        <f>'Gemensamma Tjänster'!O2</f>
        <v>Infektions-verktyget</v>
      </c>
      <c r="D18" s="124">
        <f>'Gemensamma Tjänster'!O16</f>
        <v>55846.613892332629</v>
      </c>
      <c r="E18" s="125"/>
      <c r="F18" s="103" t="str">
        <f>'Gemensamma Tjänster'!O31</f>
        <v>Kvartal förskott</v>
      </c>
      <c r="G18" s="125"/>
      <c r="H18" s="103" t="str">
        <f>'Gemensamma Tjänster'!O32</f>
        <v>Dec,Mar,Jun,Sep</v>
      </c>
      <c r="I18" s="125"/>
      <c r="J18" s="126" t="str">
        <f>'Gemensamma Tjänster'!O33</f>
        <v xml:space="preserve"> -</v>
      </c>
    </row>
    <row r="19" spans="3:10" ht="15" hidden="1" customHeight="1" outlineLevel="1" x14ac:dyDescent="0.25">
      <c r="C19" s="117" t="str">
        <f>'Gemensamma Tjänster'!P2</f>
        <v>Journalen</v>
      </c>
      <c r="D19" s="124">
        <f>'Gemensamma Tjänster'!P16</f>
        <v>173465.2581239249</v>
      </c>
      <c r="E19" s="125"/>
      <c r="F19" s="103" t="str">
        <f>'Gemensamma Tjänster'!P31</f>
        <v>Kvartal förskott</v>
      </c>
      <c r="G19" s="125"/>
      <c r="H19" s="103" t="str">
        <f>'Gemensamma Tjänster'!P32</f>
        <v>Dec,Mar,Jun,Sep</v>
      </c>
      <c r="I19" s="125"/>
      <c r="J19" s="126" t="str">
        <f>'Gemensamma Tjänster'!P33</f>
        <v xml:space="preserve"> -</v>
      </c>
    </row>
    <row r="20" spans="3:10" ht="15" hidden="1" customHeight="1" outlineLevel="1" x14ac:dyDescent="0.25">
      <c r="C20" s="117" t="str">
        <f>'Gemensamma Tjänster'!Q2</f>
        <v>Intygstjänster Webcert</v>
      </c>
      <c r="D20" s="124">
        <f>'Gemensamma Tjänster'!Q16</f>
        <v>81955.6618282524</v>
      </c>
      <c r="E20" s="125"/>
      <c r="F20" s="103" t="str">
        <f>'Gemensamma Tjänster'!Q31</f>
        <v>Kvartal förskott</v>
      </c>
      <c r="G20" s="125"/>
      <c r="H20" s="103" t="str">
        <f>'Gemensamma Tjänster'!Q32</f>
        <v>Dec,Mar,Jun,Sep</v>
      </c>
      <c r="I20" s="125"/>
      <c r="J20" s="126" t="str">
        <f>'Gemensamma Tjänster'!Q33</f>
        <v xml:space="preserve"> -</v>
      </c>
    </row>
    <row r="21" spans="3:10" ht="15" hidden="1" customHeight="1" outlineLevel="1" x14ac:dyDescent="0.25">
      <c r="C21" s="117" t="str">
        <f>'Gemensamma Tjänster'!R2</f>
        <v>Nationell patientöversikt</v>
      </c>
      <c r="D21" s="124">
        <f>'Gemensamma Tjänster'!R16</f>
        <v>92160.868760889192</v>
      </c>
      <c r="E21" s="125"/>
      <c r="F21" s="103" t="str">
        <f>'Gemensamma Tjänster'!R31</f>
        <v>Kvartal förskott</v>
      </c>
      <c r="G21" s="125"/>
      <c r="H21" s="103" t="str">
        <f>'Gemensamma Tjänster'!R32</f>
        <v>Dec,Mar,Jun,Sep</v>
      </c>
      <c r="I21" s="125"/>
      <c r="J21" s="126" t="str">
        <f>'Gemensamma Tjänster'!R33</f>
        <v xml:space="preserve"> -</v>
      </c>
    </row>
    <row r="22" spans="3:10" ht="15" hidden="1" customHeight="1" outlineLevel="1" x14ac:dyDescent="0.25">
      <c r="C22" s="117" t="str">
        <f>'Gemensamma Tjänster'!S2</f>
        <v>Pascal</v>
      </c>
      <c r="D22" s="124">
        <f>'Gemensamma Tjänster'!S16</f>
        <v>13252.231680614957</v>
      </c>
      <c r="E22" s="125"/>
      <c r="F22" s="103" t="str">
        <f>'Gemensamma Tjänster'!S31</f>
        <v>Kvartal förskott</v>
      </c>
      <c r="G22" s="125"/>
      <c r="H22" s="103" t="str">
        <f>'Gemensamma Tjänster'!S32</f>
        <v>Dec,Mar,Jun,Sep</v>
      </c>
      <c r="I22" s="125"/>
      <c r="J22" s="126" t="str">
        <f>'Gemensamma Tjänster'!S33</f>
        <v xml:space="preserve"> -</v>
      </c>
    </row>
    <row r="23" spans="3:10" ht="15" hidden="1" customHeight="1" outlineLevel="1" x14ac:dyDescent="0.25">
      <c r="C23" s="117" t="str">
        <f>'Gemensamma Tjänster'!T2</f>
        <v>Rikshandboken i barnhälsovård</v>
      </c>
      <c r="D23" s="124">
        <f>'Gemensamma Tjänster'!T16</f>
        <v>61080.05334496688</v>
      </c>
      <c r="E23" s="125"/>
      <c r="F23" s="103" t="str">
        <f>'Gemensamma Tjänster'!T31</f>
        <v>Kvartal förskott</v>
      </c>
      <c r="G23" s="125"/>
      <c r="H23" s="103" t="str">
        <f>'Gemensamma Tjänster'!T32</f>
        <v>Dec,Mar,Jun,Sep</v>
      </c>
      <c r="I23" s="125"/>
      <c r="J23" s="126" t="str">
        <f>'Gemensamma Tjänster'!T33</f>
        <v xml:space="preserve"> -</v>
      </c>
    </row>
    <row r="24" spans="3:10" ht="15" hidden="1" customHeight="1" outlineLevel="1" x14ac:dyDescent="0.25">
      <c r="C24" s="117" t="str">
        <f>'Gemensamma Tjänster'!U2</f>
        <v>Högkostnadsskydd</v>
      </c>
      <c r="D24" s="124">
        <f>'Gemensamma Tjänster'!U16</f>
        <v>35913.024510521274</v>
      </c>
      <c r="E24" s="125"/>
      <c r="F24" s="103" t="str">
        <f>'Gemensamma Tjänster'!U31</f>
        <v>Kvartal förskott</v>
      </c>
      <c r="G24" s="125"/>
      <c r="H24" s="103" t="str">
        <f>'Gemensamma Tjänster'!U32</f>
        <v>Dec,Mar,Jun,Sep</v>
      </c>
      <c r="I24" s="125"/>
      <c r="J24" s="126" t="str">
        <f>'Gemensamma Tjänster'!U33</f>
        <v xml:space="preserve"> -</v>
      </c>
    </row>
    <row r="25" spans="3:10" ht="15" hidden="1" customHeight="1" outlineLevel="1" x14ac:dyDescent="0.25">
      <c r="C25" s="117" t="str">
        <f>'Gemensamma Tjänster'!V2</f>
        <v>NKK Nationellt kliniskt kunskapsstöd</v>
      </c>
      <c r="D25" s="124">
        <f>'Gemensamma Tjänster'!V16</f>
        <v>188403.8202948331</v>
      </c>
      <c r="E25" s="125"/>
      <c r="F25" s="103" t="str">
        <f>'Gemensamma Tjänster'!V31</f>
        <v>Kvartal förskott</v>
      </c>
      <c r="G25" s="125"/>
      <c r="H25" s="103" t="str">
        <f>'Gemensamma Tjänster'!V32</f>
        <v>Dec,Mar,Jun,Sep</v>
      </c>
      <c r="I25" s="125"/>
      <c r="J25" s="126">
        <f>'Gemensamma Tjänster'!V33</f>
        <v>0</v>
      </c>
    </row>
    <row r="26" spans="3:10" ht="15" hidden="1" customHeight="1" outlineLevel="1" x14ac:dyDescent="0.25">
      <c r="C26" s="117" t="str">
        <f>'Gemensamma Tjänster'!W2</f>
        <v>Svenska informationstjänster för läkemedel (Sil)</v>
      </c>
      <c r="D26" s="124">
        <f>'Gemensamma Tjänster'!W16</f>
        <v>258031.82474576926</v>
      </c>
      <c r="E26" s="125"/>
      <c r="F26" s="103" t="str">
        <f>'Gemensamma Tjänster'!W31</f>
        <v>Kvartal förskott</v>
      </c>
      <c r="G26" s="125"/>
      <c r="H26" s="103" t="str">
        <f>'Gemensamma Tjänster'!W32</f>
        <v>Dec,Mar,Jun,Sep</v>
      </c>
      <c r="I26" s="125"/>
      <c r="J26" s="126" t="str">
        <f>'Gemensamma Tjänster'!W33</f>
        <v xml:space="preserve"> -</v>
      </c>
    </row>
    <row r="27" spans="3:10" ht="15" hidden="1" customHeight="1" outlineLevel="1" x14ac:dyDescent="0.25">
      <c r="C27" s="117" t="str">
        <f>'Gemensamma Tjänster'!X2</f>
        <v>UMO (Youmo)</v>
      </c>
      <c r="D27" s="124">
        <f>'Gemensamma Tjänster'!X16</f>
        <v>123834.80731477673</v>
      </c>
      <c r="E27" s="125"/>
      <c r="F27" s="103" t="str">
        <f>'Gemensamma Tjänster'!X31</f>
        <v>Kvartal förskott</v>
      </c>
      <c r="G27" s="125"/>
      <c r="H27" s="103" t="str">
        <f>'Gemensamma Tjänster'!X32</f>
        <v>Dec,Mar,Jun,Sep</v>
      </c>
      <c r="I27" s="125"/>
      <c r="J27" s="126" t="str">
        <f>'Gemensamma Tjänster'!X33</f>
        <v xml:space="preserve"> -</v>
      </c>
    </row>
    <row r="28" spans="3:10" ht="15" hidden="1" customHeight="1" outlineLevel="1" x14ac:dyDescent="0.25">
      <c r="C28" s="117" t="str">
        <f>'Gemensamma Tjänster'!Y2</f>
        <v>Vårdhandboken</v>
      </c>
      <c r="D28" s="124">
        <f>'Gemensamma Tjänster'!Y16</f>
        <v>58852.934111234747</v>
      </c>
      <c r="E28" s="125"/>
      <c r="F28" s="103" t="str">
        <f>'Gemensamma Tjänster'!Y31</f>
        <v>Kvartal förskott</v>
      </c>
      <c r="G28" s="125"/>
      <c r="H28" s="103" t="str">
        <f>'Gemensamma Tjänster'!Y32</f>
        <v>Dec,Mar,Jun,Sep</v>
      </c>
      <c r="I28" s="125"/>
      <c r="J28" s="126" t="str">
        <f>'Gemensamma Tjänster'!Y33</f>
        <v xml:space="preserve"> -</v>
      </c>
    </row>
    <row r="29" spans="3:10" ht="15" hidden="1" customHeight="1" outlineLevel="1" x14ac:dyDescent="0.25">
      <c r="C29" s="117" t="str">
        <f>'Gemensamma Tjänster'!Z2</f>
        <v>Rådgivnings-stöd webb</v>
      </c>
      <c r="D29" s="124">
        <f>'Gemensamma Tjänster'!Z16</f>
        <v>47694.078211673492</v>
      </c>
      <c r="E29" s="125"/>
      <c r="F29" s="103" t="str">
        <f>'Gemensamma Tjänster'!Z31</f>
        <v>Kvartal förskott</v>
      </c>
      <c r="G29" s="125"/>
      <c r="H29" s="103" t="str">
        <f>'Gemensamma Tjänster'!Z32</f>
        <v>Dec,Mar,Jun,Sep</v>
      </c>
      <c r="I29" s="125"/>
      <c r="J29" s="126" t="str">
        <f>'Gemensamma Tjänster'!Z33</f>
        <v xml:space="preserve"> -</v>
      </c>
    </row>
    <row r="30" spans="3:10" ht="15" hidden="1" customHeight="1" outlineLevel="1" x14ac:dyDescent="0.25">
      <c r="C30" s="117" t="str">
        <f>'Gemensamma Tjänster'!AA2</f>
        <v>Plattformen för stöd och behandling</v>
      </c>
      <c r="D30" s="124">
        <f>'Gemensamma Tjänster'!AA16</f>
        <v>208343.22460936962</v>
      </c>
      <c r="E30" s="125"/>
      <c r="F30" s="103" t="str">
        <f>'Gemensamma Tjänster'!AA31</f>
        <v>Kvartal förskott</v>
      </c>
      <c r="G30" s="125"/>
      <c r="H30" s="103" t="str">
        <f>'Gemensamma Tjänster'!AA32</f>
        <v>Dec,Mar,Jun,Sep</v>
      </c>
      <c r="I30" s="125"/>
      <c r="J30" s="126" t="str">
        <f>'Gemensamma Tjänster'!AA33</f>
        <v xml:space="preserve"> -</v>
      </c>
    </row>
    <row r="31" spans="3:10" ht="15" hidden="1" customHeight="1" outlineLevel="1" x14ac:dyDescent="0.25">
      <c r="C31" s="117" t="str">
        <f>'Gemensamma Tjänster'!AB2</f>
        <v>Utomläns- fakturering</v>
      </c>
      <c r="D31" s="124">
        <f>'Gemensamma Tjänster'!AB16</f>
        <v>26568.427621206556</v>
      </c>
      <c r="E31" s="125"/>
      <c r="F31" s="103" t="str">
        <f>'Gemensamma Tjänster'!AB31</f>
        <v>Kvartal förskott</v>
      </c>
      <c r="G31" s="125"/>
      <c r="H31" s="103" t="str">
        <f>'Gemensamma Tjänster'!AB32</f>
        <v>Dec,Mar,Jun,Sep</v>
      </c>
      <c r="I31" s="125"/>
      <c r="J31" s="126" t="str">
        <f>'Gemensamma Tjänster'!AB33</f>
        <v xml:space="preserve"> -</v>
      </c>
    </row>
    <row r="32" spans="3:10" ht="15" hidden="1" customHeight="1" outlineLevel="1" x14ac:dyDescent="0.25">
      <c r="C32" s="117" t="str">
        <f>'Gemensamma Tjänster'!AC2</f>
        <v>Gemensam infrastruktur</v>
      </c>
      <c r="D32" s="124">
        <f>'Gemensamma Tjänster'!AC16</f>
        <v>463996.74187055288</v>
      </c>
      <c r="E32" s="125"/>
      <c r="F32" s="103" t="str">
        <f>'Gemensamma Tjänster'!AC31</f>
        <v>Kvartal förskott</v>
      </c>
      <c r="G32" s="125"/>
      <c r="H32" s="103" t="str">
        <f>'Gemensamma Tjänster'!AC32</f>
        <v>Dec,Mar,Jun,Sep</v>
      </c>
      <c r="I32" s="125"/>
      <c r="J32" s="126" t="str">
        <f>'Gemensamma Tjänster'!AC33</f>
        <v xml:space="preserve"> -</v>
      </c>
    </row>
    <row r="33" spans="3:10" ht="15" hidden="1" customHeight="1" outlineLevel="1" x14ac:dyDescent="0.25">
      <c r="C33" s="117" t="str">
        <f>'Gemensamma Tjänster'!AD2</f>
        <v>Gemensam arkitektur</v>
      </c>
      <c r="D33" s="124">
        <f>'Gemensamma Tjänster'!AD16</f>
        <v>134249.35182551888</v>
      </c>
      <c r="E33" s="125"/>
      <c r="F33" s="103" t="str">
        <f>'Gemensamma Tjänster'!AD31</f>
        <v>Kvartal förskott</v>
      </c>
      <c r="G33" s="125"/>
      <c r="H33" s="103" t="str">
        <f>'Gemensamma Tjänster'!AD32</f>
        <v>Dec,Mar,Jun,Sep</v>
      </c>
      <c r="I33" s="125"/>
      <c r="J33" s="126" t="str">
        <f>'Gemensamma Tjänster'!AD33</f>
        <v xml:space="preserve"> -</v>
      </c>
    </row>
    <row r="34" spans="3:10" ht="15" hidden="1" customHeight="1" outlineLevel="1" x14ac:dyDescent="0.25">
      <c r="C34" s="117" t="str">
        <f>'Gemensamma Tjänster'!AE2</f>
        <v>1177 Listning</v>
      </c>
      <c r="D34" s="124">
        <f>'Gemensamma Tjänster'!AE16</f>
        <v>21009.35193596395</v>
      </c>
      <c r="E34" s="125"/>
      <c r="F34" s="103" t="str">
        <f>'Gemensamma Tjänster'!AE31</f>
        <v>Kvartal förskott</v>
      </c>
      <c r="G34" s="125"/>
      <c r="H34" s="103" t="str">
        <f>'Gemensamma Tjänster'!AE32</f>
        <v>Dec,Mar,Jun,Sep</v>
      </c>
      <c r="I34" s="125"/>
      <c r="J34" s="126" t="str">
        <f>'Gemensamma Tjänster'!AE33</f>
        <v xml:space="preserve"> -</v>
      </c>
    </row>
    <row r="35" spans="3:10" ht="15" hidden="1" customHeight="1" outlineLevel="1" x14ac:dyDescent="0.25">
      <c r="C35" s="117" t="str">
        <f>'Gemensamma Tjänster'!AF2</f>
        <v>IAM IDP Gemensam del</v>
      </c>
      <c r="D35" s="124">
        <f>'Gemensamma Tjänster'!AF16</f>
        <v>48682.616774948852</v>
      </c>
      <c r="E35" s="125"/>
      <c r="F35" s="103" t="str">
        <f>'Gemensamma Tjänster'!AF31</f>
        <v>Kvartal förskott</v>
      </c>
      <c r="G35" s="125"/>
      <c r="H35" s="103" t="str">
        <f>'Gemensamma Tjänster'!AF32</f>
        <v>Dec,Mar,Jun,Sep</v>
      </c>
      <c r="I35" s="125"/>
      <c r="J35" s="126">
        <f>'Gemensamma Tjänster'!AF33</f>
        <v>0</v>
      </c>
    </row>
    <row r="36" spans="3:10" ht="15" hidden="1" customHeight="1" outlineLevel="1" x14ac:dyDescent="0.25">
      <c r="C36" s="117">
        <f>'Gemensamma Tjänster'!AG2</f>
        <v>0</v>
      </c>
      <c r="D36" s="124">
        <f>'Gemensamma Tjänster'!AG16</f>
        <v>0</v>
      </c>
      <c r="E36" s="125"/>
      <c r="F36" s="103">
        <f>'Gemensamma Tjänster'!AG31</f>
        <v>0</v>
      </c>
      <c r="G36" s="125"/>
      <c r="H36" s="103">
        <f>'Gemensamma Tjänster'!AG32</f>
        <v>0</v>
      </c>
      <c r="I36" s="125"/>
      <c r="J36" s="126">
        <f>'Gemensamma Tjänster'!AG33</f>
        <v>0</v>
      </c>
    </row>
    <row r="37" spans="3:10" ht="15" hidden="1" customHeight="1" outlineLevel="1" x14ac:dyDescent="0.25">
      <c r="C37" s="117">
        <f>'Gemensamma Tjänster'!AH2</f>
        <v>0</v>
      </c>
      <c r="D37" s="124">
        <f>'Gemensamma Tjänster'!AH16</f>
        <v>0</v>
      </c>
      <c r="E37" s="125"/>
      <c r="F37" s="103">
        <f>'Gemensamma Tjänster'!AH31</f>
        <v>0</v>
      </c>
      <c r="G37" s="125"/>
      <c r="H37" s="103">
        <f>'Gemensamma Tjänster'!AH32</f>
        <v>0</v>
      </c>
      <c r="I37" s="125"/>
      <c r="J37" s="126">
        <f>'Gemensamma Tjänster'!AH33</f>
        <v>0</v>
      </c>
    </row>
    <row r="38" spans="3:10" ht="15" hidden="1" customHeight="1" outlineLevel="1" x14ac:dyDescent="0.25">
      <c r="C38" s="117">
        <f>'Gemensamma Tjänster'!AI2</f>
        <v>0</v>
      </c>
      <c r="D38" s="124">
        <f>'Gemensamma Tjänster'!AI16</f>
        <v>0</v>
      </c>
      <c r="E38" s="125"/>
      <c r="F38" s="103">
        <f>'Gemensamma Tjänster'!AI31</f>
        <v>0</v>
      </c>
      <c r="G38" s="125"/>
      <c r="H38" s="103">
        <f>'Gemensamma Tjänster'!AI32</f>
        <v>0</v>
      </c>
      <c r="I38" s="125"/>
      <c r="J38" s="126">
        <f>'Gemensamma Tjänster'!AI33</f>
        <v>0</v>
      </c>
    </row>
    <row r="39" spans="3:10" ht="15" hidden="1" customHeight="1" outlineLevel="1" x14ac:dyDescent="0.25">
      <c r="C39" s="117">
        <f>'Gemensamma Tjänster'!AJ2</f>
        <v>0</v>
      </c>
      <c r="D39" s="124">
        <f>'Gemensamma Tjänster'!AJ16</f>
        <v>0</v>
      </c>
      <c r="E39" s="125"/>
      <c r="F39" s="103">
        <f>'Gemensamma Tjänster'!AJ31</f>
        <v>0</v>
      </c>
      <c r="G39" s="125"/>
      <c r="H39" s="103">
        <f>'Gemensamma Tjänster'!AJ32</f>
        <v>0</v>
      </c>
      <c r="I39" s="125"/>
      <c r="J39" s="126">
        <f>'Gemensamma Tjänster'!AJ33</f>
        <v>0</v>
      </c>
    </row>
    <row r="40" spans="3:10" ht="15" hidden="1" customHeight="1" outlineLevel="1" x14ac:dyDescent="0.25">
      <c r="C40" s="117">
        <f>'Gemensamma Tjänster'!AK2</f>
        <v>0</v>
      </c>
      <c r="D40" s="124">
        <f>'Gemensamma Tjänster'!AK16</f>
        <v>0</v>
      </c>
      <c r="E40" s="125"/>
      <c r="F40" s="103">
        <f>'Gemensamma Tjänster'!AK31</f>
        <v>0</v>
      </c>
      <c r="G40" s="125"/>
      <c r="H40" s="103">
        <f>'Gemensamma Tjänster'!AK32</f>
        <v>0</v>
      </c>
      <c r="I40" s="125"/>
      <c r="J40" s="126">
        <f>'Gemensamma Tjänster'!AK33</f>
        <v>0</v>
      </c>
    </row>
    <row r="41" spans="3:10" ht="15" hidden="1" customHeight="1" outlineLevel="1" x14ac:dyDescent="0.25">
      <c r="C41" s="117">
        <f>'Gemensamma Tjänster'!AL2</f>
        <v>0</v>
      </c>
      <c r="D41" s="124">
        <f>'Gemensamma Tjänster'!AL16</f>
        <v>0</v>
      </c>
      <c r="E41" s="125"/>
      <c r="F41" s="103">
        <f>'Gemensamma Tjänster'!AL31</f>
        <v>0</v>
      </c>
      <c r="G41" s="125"/>
      <c r="H41" s="103">
        <f>'Gemensamma Tjänster'!AL32</f>
        <v>0</v>
      </c>
      <c r="I41" s="125"/>
      <c r="J41" s="126">
        <f>'Gemensamma Tjänster'!AL33</f>
        <v>0</v>
      </c>
    </row>
    <row r="42" spans="3:10" ht="15" hidden="1" customHeight="1" outlineLevel="1" x14ac:dyDescent="0.25">
      <c r="C42" s="117">
        <f>'Gemensamma Tjänster'!AM2</f>
        <v>0</v>
      </c>
      <c r="D42" s="124">
        <f>'Gemensamma Tjänster'!AM16</f>
        <v>0</v>
      </c>
      <c r="E42" s="125"/>
      <c r="F42" s="103">
        <f>'Gemensamma Tjänster'!AM31</f>
        <v>0</v>
      </c>
      <c r="G42" s="125"/>
      <c r="H42" s="103">
        <f>'Gemensamma Tjänster'!AM32</f>
        <v>0</v>
      </c>
      <c r="I42" s="125"/>
      <c r="J42" s="126">
        <f>'Gemensamma Tjänster'!AM33</f>
        <v>0</v>
      </c>
    </row>
    <row r="43" spans="3:10" ht="15" hidden="1" customHeight="1" outlineLevel="1" x14ac:dyDescent="0.25">
      <c r="C43" s="117">
        <f>'Gemensamma Tjänster'!AN2</f>
        <v>0</v>
      </c>
      <c r="D43" s="124">
        <f>'Gemensamma Tjänster'!AN16</f>
        <v>0</v>
      </c>
      <c r="E43" s="125"/>
      <c r="F43" s="103">
        <f>'Gemensamma Tjänster'!AN31</f>
        <v>0</v>
      </c>
      <c r="G43" s="125"/>
      <c r="H43" s="103">
        <f>'Gemensamma Tjänster'!AN32</f>
        <v>0</v>
      </c>
      <c r="I43" s="125"/>
      <c r="J43" s="126">
        <f>'Gemensamma Tjänster'!AN33</f>
        <v>0</v>
      </c>
    </row>
    <row r="44" spans="3:10" ht="15" hidden="1" customHeight="1" outlineLevel="1" x14ac:dyDescent="0.25">
      <c r="C44" s="117">
        <f>'Gemensamma Tjänster'!AO2</f>
        <v>0</v>
      </c>
      <c r="D44" s="124">
        <f>'Gemensamma Tjänster'!AO16</f>
        <v>0</v>
      </c>
      <c r="E44" s="125"/>
      <c r="F44" s="103">
        <f>'Gemensamma Tjänster'!AO31</f>
        <v>0</v>
      </c>
      <c r="G44" s="125"/>
      <c r="H44" s="103">
        <f>'Gemensamma Tjänster'!AO32</f>
        <v>0</v>
      </c>
      <c r="I44" s="125"/>
      <c r="J44" s="126">
        <f>'Gemensamma Tjänster'!AO33</f>
        <v>0</v>
      </c>
    </row>
    <row r="45" spans="3:10" ht="15" hidden="1" customHeight="1" outlineLevel="1" x14ac:dyDescent="0.25">
      <c r="C45" s="117">
        <f>'Gemensamma Tjänster'!AP2</f>
        <v>0</v>
      </c>
      <c r="D45" s="124">
        <f>'Gemensamma Tjänster'!AP16</f>
        <v>0</v>
      </c>
      <c r="E45" s="125"/>
      <c r="F45" s="103">
        <f>'Gemensamma Tjänster'!AP31</f>
        <v>0</v>
      </c>
      <c r="G45" s="125"/>
      <c r="H45" s="103">
        <f>'Gemensamma Tjänster'!AP32</f>
        <v>0</v>
      </c>
      <c r="I45" s="125"/>
      <c r="J45" s="126">
        <f>'Gemensamma Tjänster'!AP33</f>
        <v>0</v>
      </c>
    </row>
    <row r="46" spans="3:10" ht="15" hidden="1" customHeight="1" outlineLevel="1" x14ac:dyDescent="0.25">
      <c r="C46" s="117">
        <f>'Gemensamma Tjänster'!AQ2</f>
        <v>0</v>
      </c>
      <c r="D46" s="124">
        <f>'Gemensamma Tjänster'!AQ16</f>
        <v>0</v>
      </c>
      <c r="E46" s="125"/>
      <c r="F46" s="103">
        <f>'Gemensamma Tjänster'!AQ31</f>
        <v>0</v>
      </c>
      <c r="G46" s="125"/>
      <c r="H46" s="103">
        <f>'Gemensamma Tjänster'!AQ32</f>
        <v>0</v>
      </c>
      <c r="I46" s="125"/>
      <c r="J46" s="126">
        <f>'Gemensamma Tjänster'!AQ33</f>
        <v>0</v>
      </c>
    </row>
    <row r="47" spans="3:10" ht="15" hidden="1" customHeight="1" outlineLevel="1" x14ac:dyDescent="0.25">
      <c r="C47" s="117">
        <f>'Gemensamma Tjänster'!AR2</f>
        <v>0</v>
      </c>
      <c r="D47" s="124">
        <f>'Gemensamma Tjänster'!AR16</f>
        <v>0</v>
      </c>
      <c r="E47" s="125"/>
      <c r="F47" s="103">
        <f>'Gemensamma Tjänster'!AR31</f>
        <v>0</v>
      </c>
      <c r="G47" s="125"/>
      <c r="H47" s="103">
        <f>'Gemensamma Tjänster'!AR32</f>
        <v>0</v>
      </c>
      <c r="I47" s="125"/>
      <c r="J47" s="126">
        <f>'Gemensamma Tjänster'!AR33</f>
        <v>0</v>
      </c>
    </row>
    <row r="48" spans="3:10" ht="15" hidden="1" customHeight="1" outlineLevel="1" x14ac:dyDescent="0.25">
      <c r="C48" s="117">
        <f>'Gemensamma Tjänster'!AS2</f>
        <v>0</v>
      </c>
      <c r="D48" s="124">
        <f>'Gemensamma Tjänster'!AS16</f>
        <v>0</v>
      </c>
      <c r="E48" s="125"/>
      <c r="F48" s="103">
        <f>'Gemensamma Tjänster'!AS31</f>
        <v>0</v>
      </c>
      <c r="G48" s="125"/>
      <c r="H48" s="103">
        <f>'Gemensamma Tjänster'!AS32</f>
        <v>0</v>
      </c>
      <c r="I48" s="125"/>
      <c r="J48" s="126">
        <f>'Gemensamma Tjänster'!AS33</f>
        <v>0</v>
      </c>
    </row>
    <row r="49" spans="3:10" ht="15" hidden="1" customHeight="1" outlineLevel="1" x14ac:dyDescent="0.25">
      <c r="C49" s="117">
        <f>'Gemensamma Tjänster'!AT2</f>
        <v>0</v>
      </c>
      <c r="D49" s="124">
        <f>'Gemensamma Tjänster'!AT16</f>
        <v>0</v>
      </c>
      <c r="E49" s="125"/>
      <c r="F49" s="103">
        <f>'Gemensamma Tjänster'!AT31</f>
        <v>0</v>
      </c>
      <c r="G49" s="125"/>
      <c r="H49" s="103">
        <f>'Gemensamma Tjänster'!AT32</f>
        <v>0</v>
      </c>
      <c r="I49" s="125"/>
      <c r="J49" s="126">
        <f>'Gemensamma Tjänster'!AT33</f>
        <v>0</v>
      </c>
    </row>
    <row r="50" spans="3:10" ht="15" hidden="1" customHeight="1" outlineLevel="1" x14ac:dyDescent="0.25">
      <c r="C50" s="117">
        <f>'Gemensamma Tjänster'!AU2</f>
        <v>0</v>
      </c>
      <c r="D50" s="124">
        <f>'Gemensamma Tjänster'!AU16</f>
        <v>0</v>
      </c>
      <c r="E50" s="125"/>
      <c r="F50" s="103">
        <f>'Gemensamma Tjänster'!AU31</f>
        <v>0</v>
      </c>
      <c r="G50" s="125"/>
      <c r="H50" s="103">
        <f>'Gemensamma Tjänster'!AU32</f>
        <v>0</v>
      </c>
      <c r="I50" s="125"/>
      <c r="J50" s="126">
        <f>'Gemensamma Tjänster'!AU33</f>
        <v>0</v>
      </c>
    </row>
    <row r="51" spans="3:10" ht="15" hidden="1" customHeight="1" outlineLevel="1" x14ac:dyDescent="0.25">
      <c r="C51" s="117">
        <f>'Gemensamma Tjänster'!AV2</f>
        <v>0</v>
      </c>
      <c r="D51" s="124">
        <f>'Gemensamma Tjänster'!AV16</f>
        <v>0</v>
      </c>
      <c r="E51" s="125"/>
      <c r="F51" s="103">
        <f>'Gemensamma Tjänster'!AV31</f>
        <v>0</v>
      </c>
      <c r="G51" s="125"/>
      <c r="H51" s="103">
        <f>'Gemensamma Tjänster'!AV32</f>
        <v>0</v>
      </c>
      <c r="I51" s="125"/>
      <c r="J51" s="126">
        <f>'Gemensamma Tjänster'!AV33</f>
        <v>0</v>
      </c>
    </row>
    <row r="52" spans="3:10" ht="15" hidden="1" customHeight="1" outlineLevel="1" x14ac:dyDescent="0.25">
      <c r="C52" s="117">
        <f>'Gemensamma Tjänster'!AW2</f>
        <v>0</v>
      </c>
      <c r="D52" s="124">
        <f>'Gemensamma Tjänster'!AW16</f>
        <v>0</v>
      </c>
      <c r="E52" s="125"/>
      <c r="F52" s="103">
        <f>'Gemensamma Tjänster'!AW31</f>
        <v>0</v>
      </c>
      <c r="G52" s="125"/>
      <c r="H52" s="103">
        <f>'Gemensamma Tjänster'!AW32</f>
        <v>0</v>
      </c>
      <c r="I52" s="125"/>
      <c r="J52" s="126">
        <f>'Gemensamma Tjänster'!AW33</f>
        <v>0</v>
      </c>
    </row>
    <row r="53" spans="3:10" ht="15" hidden="1" customHeight="1" outlineLevel="1" x14ac:dyDescent="0.25">
      <c r="C53" s="117">
        <f>'Gemensamma Tjänster'!AX2</f>
        <v>0</v>
      </c>
      <c r="D53" s="124">
        <f>'Gemensamma Tjänster'!AX16</f>
        <v>0</v>
      </c>
      <c r="E53" s="125"/>
      <c r="F53" s="103">
        <f>'Gemensamma Tjänster'!AX31</f>
        <v>0</v>
      </c>
      <c r="G53" s="125"/>
      <c r="H53" s="103">
        <f>'Gemensamma Tjänster'!AX32</f>
        <v>0</v>
      </c>
      <c r="I53" s="125"/>
      <c r="J53" s="126">
        <f>'Gemensamma Tjänster'!AX33</f>
        <v>0</v>
      </c>
    </row>
    <row r="54" spans="3:10" ht="15" hidden="1" customHeight="1" outlineLevel="1" x14ac:dyDescent="0.25">
      <c r="C54" s="117">
        <f>'Gemensamma Tjänster'!AY2</f>
        <v>0</v>
      </c>
      <c r="D54" s="124">
        <f>'Gemensamma Tjänster'!AY16</f>
        <v>0</v>
      </c>
      <c r="E54" s="125"/>
      <c r="F54" s="103">
        <f>'Gemensamma Tjänster'!AY31</f>
        <v>0</v>
      </c>
      <c r="G54" s="125"/>
      <c r="H54" s="103">
        <f>'Gemensamma Tjänster'!AY32</f>
        <v>0</v>
      </c>
      <c r="I54" s="125"/>
      <c r="J54" s="126">
        <f>'Gemensamma Tjänster'!AY33</f>
        <v>0</v>
      </c>
    </row>
    <row r="55" spans="3:10" ht="15" hidden="1" customHeight="1" outlineLevel="1" thickBot="1" x14ac:dyDescent="0.3">
      <c r="C55" s="127">
        <f>'Gemensamma Tjänster'!AZ2</f>
        <v>0</v>
      </c>
      <c r="D55" s="128">
        <f>'Gemensamma Tjänster'!AZ16</f>
        <v>0</v>
      </c>
      <c r="E55" s="129"/>
      <c r="F55" s="104">
        <f>'Gemensamma Tjänster'!AZ31</f>
        <v>0</v>
      </c>
      <c r="G55" s="129"/>
      <c r="H55" s="104">
        <f>'Gemensamma Tjänster'!AZ32</f>
        <v>0</v>
      </c>
      <c r="I55" s="129"/>
      <c r="J55" s="130">
        <f>'Gemensamma Tjänster'!AZ33</f>
        <v>0</v>
      </c>
    </row>
    <row r="56" spans="3:10" hidden="1" outlineLevel="1" x14ac:dyDescent="0.25">
      <c r="C56" s="125"/>
      <c r="D56" s="124"/>
      <c r="E56" s="125"/>
      <c r="F56" s="125"/>
      <c r="G56" s="125"/>
      <c r="H56" s="125"/>
      <c r="I56" s="125"/>
      <c r="J56" s="125"/>
    </row>
    <row r="57" spans="3:10" ht="15.75" collapsed="1" thickBot="1" x14ac:dyDescent="0.3">
      <c r="C57" s="131"/>
      <c r="D57" s="132"/>
      <c r="E57" s="131"/>
      <c r="F57" s="131"/>
      <c r="G57" s="131"/>
      <c r="H57" s="131"/>
      <c r="I57" s="131"/>
      <c r="J57" s="131"/>
    </row>
    <row r="58" spans="3:10" ht="21" x14ac:dyDescent="0.25">
      <c r="C58" s="118" t="s">
        <v>35</v>
      </c>
      <c r="D58" s="119">
        <f>SUM(D59:D89)</f>
        <v>647760.55462913995</v>
      </c>
      <c r="E58" s="120"/>
      <c r="F58" s="120" t="s">
        <v>43</v>
      </c>
      <c r="G58" s="120"/>
      <c r="H58" s="120"/>
      <c r="I58" s="120"/>
      <c r="J58" s="133"/>
    </row>
    <row r="59" spans="3:10" hidden="1" outlineLevel="1" x14ac:dyDescent="0.25">
      <c r="C59" s="117" t="str">
        <f>'Valbara Tjänster'!F1</f>
        <v>Händelseanalys (Nitha)</v>
      </c>
      <c r="D59" s="124">
        <f>'Valbara Tjänster'!F12</f>
        <v>32311.199700000001</v>
      </c>
      <c r="E59" s="125"/>
      <c r="F59" s="125" t="str">
        <f>'Valbara Tjänster'!F27</f>
        <v>Kvartal förskott</v>
      </c>
      <c r="G59" s="125"/>
      <c r="H59" s="125" t="str">
        <f>'Valbara Tjänster'!F28</f>
        <v>Dec,Mar,Jun,Sep</v>
      </c>
      <c r="I59" s="125"/>
      <c r="J59" s="126" t="str">
        <f>'Valbara Tjänster'!F29</f>
        <v>N/A</v>
      </c>
    </row>
    <row r="60" spans="3:10" ht="30" hidden="1" outlineLevel="1" x14ac:dyDescent="0.25">
      <c r="C60" s="117" t="str">
        <f>'Valbara Tjänster'!J1</f>
        <v>IAM IdP
(egna anslutningar)</v>
      </c>
      <c r="D60" s="124">
        <f>'Valbara Tjänster'!J12</f>
        <v>9161.1</v>
      </c>
      <c r="E60" s="125"/>
      <c r="F60" s="125" t="str">
        <f>'Valbara Tjänster'!J27</f>
        <v>Kvartal förskott</v>
      </c>
      <c r="G60" s="125"/>
      <c r="H60" s="125" t="str">
        <f>'Valbara Tjänster'!J28</f>
        <v>Dec,Mar,Jun,Sep</v>
      </c>
      <c r="I60" s="125"/>
      <c r="J60" s="126" t="str">
        <f>'Valbara Tjänster'!J29</f>
        <v>N/A</v>
      </c>
    </row>
    <row r="61" spans="3:10" hidden="1" outlineLevel="1" x14ac:dyDescent="0.25">
      <c r="C61" s="117" t="str">
        <f>'Valbara Tjänster'!N1</f>
        <v>Säkerhets-tjänster Logg, spärr &amp; samtycke</v>
      </c>
      <c r="D61" s="124">
        <f>'Valbara Tjänster'!N12</f>
        <v>0</v>
      </c>
      <c r="E61" s="125"/>
      <c r="F61" s="125" t="str">
        <f>'Valbara Tjänster'!N27</f>
        <v>Kvartal förskott</v>
      </c>
      <c r="G61" s="125"/>
      <c r="H61" s="125" t="str">
        <f>'Valbara Tjänster'!N28</f>
        <v>Dec,Mar,Jun,Sep</v>
      </c>
      <c r="I61" s="125"/>
      <c r="J61" s="126" t="str">
        <f>'Valbara Tjänster'!N29</f>
        <v>N/A</v>
      </c>
    </row>
    <row r="62" spans="3:10" hidden="1" outlineLevel="1" x14ac:dyDescent="0.25">
      <c r="C62" s="117" t="str">
        <f>'Valbara Tjänster'!R1</f>
        <v>IAM Autentisering (egna anslutningar)</v>
      </c>
      <c r="D62" s="124">
        <f>'Valbara Tjänster'!R12</f>
        <v>0</v>
      </c>
      <c r="E62" s="125"/>
      <c r="F62" s="125" t="str">
        <f>'Valbara Tjänster'!R27</f>
        <v>Kvartal förskott</v>
      </c>
      <c r="G62" s="125"/>
      <c r="H62" s="125" t="str">
        <f>'Valbara Tjänster'!R28</f>
        <v>Dec,Mar,Jun,Sep</v>
      </c>
      <c r="I62" s="125"/>
      <c r="J62" s="126" t="str">
        <f>'Valbara Tjänster'!R29</f>
        <v>N/A</v>
      </c>
    </row>
    <row r="63" spans="3:10" hidden="1" outlineLevel="1" x14ac:dyDescent="0.25">
      <c r="C63" s="117" t="str">
        <f>'Valbara Tjänster'!V1</f>
        <v>Personuppgifts- tjänst</v>
      </c>
      <c r="D63" s="124">
        <f>'Valbara Tjänster'!V12</f>
        <v>9161.1</v>
      </c>
      <c r="E63" s="125"/>
      <c r="F63" s="125" t="str">
        <f>'Valbara Tjänster'!V27</f>
        <v>Kvartal förskott</v>
      </c>
      <c r="G63" s="125"/>
      <c r="H63" s="125" t="str">
        <f>'Valbara Tjänster'!V28</f>
        <v>Dec,Mar,Jun,Sep</v>
      </c>
      <c r="I63" s="125"/>
      <c r="J63" s="126" t="str">
        <f>'Valbara Tjänster'!V29</f>
        <v>N/A</v>
      </c>
    </row>
    <row r="64" spans="3:10" ht="45" hidden="1" outlineLevel="1" x14ac:dyDescent="0.25">
      <c r="C64" s="117" t="str">
        <f>'Valbara Tjänster'!Z1</f>
        <v xml:space="preserve">Formulär- hantering </v>
      </c>
      <c r="D64" s="124">
        <f>'Valbara Tjänster'!Z12</f>
        <v>0</v>
      </c>
      <c r="E64" s="125"/>
      <c r="F64" s="125" t="str">
        <f>'Valbara Tjänster'!Z27</f>
        <v>Prognos! Faktureras separat av tjänstens förvaltning. Kvartalsvis</v>
      </c>
      <c r="G64" s="125"/>
      <c r="H64" s="125" t="str">
        <f>'Valbara Tjänster'!Z28</f>
        <v>Dec,Mar,Jun,Sep</v>
      </c>
      <c r="I64" s="125"/>
      <c r="J64" s="126">
        <f>'Valbara Tjänster'!Z29</f>
        <v>2023</v>
      </c>
    </row>
    <row r="65" spans="3:10" hidden="1" outlineLevel="1" x14ac:dyDescent="0.25">
      <c r="C65" s="117" t="str">
        <f>'Valbara Tjänster'!AD1</f>
        <v xml:space="preserve">Ombudstjänsten </v>
      </c>
      <c r="D65" s="124">
        <f>'Valbara Tjänster'!AD12</f>
        <v>0</v>
      </c>
      <c r="E65" s="125"/>
      <c r="F65" s="125" t="str">
        <f>'Valbara Tjänster'!AD27</f>
        <v>Kvartal förskott</v>
      </c>
      <c r="G65" s="125"/>
      <c r="H65" s="125" t="str">
        <f>'Valbara Tjänster'!AD28</f>
        <v>Dec,Mar,Jun,Sep</v>
      </c>
      <c r="I65" s="125"/>
      <c r="J65" s="126" t="str">
        <f>'Valbara Tjänster'!AD29</f>
        <v>N/A</v>
      </c>
    </row>
    <row r="66" spans="3:10" ht="120" hidden="1" outlineLevel="1" x14ac:dyDescent="0.25">
      <c r="C66" s="117" t="str">
        <f>'Valbara Tjänster'!AH1</f>
        <v>Hjälpmedels-tjänsten abonnemang</v>
      </c>
      <c r="D66" s="124">
        <f>'Valbara Tjänster'!AH12</f>
        <v>30000</v>
      </c>
      <c r="E66" s="125"/>
      <c r="F66" s="125" t="str">
        <f>'Valbara Tjänster'!AH27</f>
        <v>Prognos! Faktureras kvartalsvis i förskott av förvaltning med volymsjusteringar i efterskott. Abonnemangspriset baseras på av kunden redovisad inköpsvolym. Tillkommer rörlig avgift enl. prislista på Inera.se</v>
      </c>
      <c r="G66" s="125"/>
      <c r="H66" s="125" t="str">
        <f>'Valbara Tjänster'!AH28</f>
        <v>Dec, Mar, Jun, Sep</v>
      </c>
      <c r="I66" s="125"/>
      <c r="J66" s="126" t="str">
        <f>'Valbara Tjänster'!AH29</f>
        <v>N/A</v>
      </c>
    </row>
    <row r="67" spans="3:10" ht="45" hidden="1" outlineLevel="1" x14ac:dyDescent="0.25">
      <c r="C67" s="117" t="str">
        <f>'Valbara Tjänster'!AL1</f>
        <v>E-klient</v>
      </c>
      <c r="D67" s="124">
        <f>'Valbara Tjänster'!AL12</f>
        <v>0</v>
      </c>
      <c r="E67" s="125"/>
      <c r="F67" s="125" t="str">
        <f>'Valbara Tjänster'!AL27</f>
        <v>Halvårsvis i efterskott av förvaltning. Volymbaserade priser</v>
      </c>
      <c r="G67" s="125"/>
      <c r="H67" s="125" t="str">
        <f>'Valbara Tjänster'!AL28</f>
        <v>Jun, Dec</v>
      </c>
      <c r="I67" s="125"/>
      <c r="J67" s="126" t="str">
        <f>'Valbara Tjänster'!AL29</f>
        <v>N/A</v>
      </c>
    </row>
    <row r="68" spans="3:10" ht="60" hidden="1" outlineLevel="1" x14ac:dyDescent="0.25">
      <c r="C68" s="117" t="str">
        <f>'Valbara Tjänster'!AP1</f>
        <v>Eira Licenser (innehåll)</v>
      </c>
      <c r="D68" s="124">
        <f>'Valbara Tjänster'!AP12</f>
        <v>302376.5006418</v>
      </c>
      <c r="E68" s="125"/>
      <c r="F68" s="125" t="str">
        <f>'Valbara Tjänster'!AP27</f>
        <v>Licenskostnaden fördelas solidariskt mellan landsting och regioner baserat på antal invånare.</v>
      </c>
      <c r="G68" s="125"/>
      <c r="H68" s="125" t="str">
        <f>'Valbara Tjänster'!AP28</f>
        <v>Årsvis engång i Dec</v>
      </c>
      <c r="I68" s="125"/>
      <c r="J68" s="126" t="str">
        <f>'Valbara Tjänster'!AP29</f>
        <v>N/A</v>
      </c>
    </row>
    <row r="69" spans="3:10" ht="30" hidden="1" outlineLevel="1" x14ac:dyDescent="0.25">
      <c r="C69" s="117" t="str">
        <f>'Valbara Tjänster'!AT1</f>
        <v>Informations- utlämning till kvalitetsregister</v>
      </c>
      <c r="D69" s="124">
        <f>'Valbara Tjänster'!AT12</f>
        <v>0</v>
      </c>
      <c r="E69" s="125"/>
      <c r="F69" s="125" t="str">
        <f>'Valbara Tjänster'!AT27</f>
        <v>Faktureras separat av tjänstens förvaltning</v>
      </c>
      <c r="G69" s="125"/>
      <c r="H69" s="125" t="str">
        <f>'Valbara Tjänster'!AT28</f>
        <v xml:space="preserve"> </v>
      </c>
      <c r="I69" s="125"/>
      <c r="J69" s="134" t="str">
        <f>'Valbara Tjänster'!AT29</f>
        <v>Ingen ab.fakturering</v>
      </c>
    </row>
    <row r="70" spans="3:10" hidden="1" outlineLevel="1" x14ac:dyDescent="0.25">
      <c r="C70" s="117" t="str">
        <f>'Valbara Tjänster'!AX1</f>
        <v>Säker Digital Kommunikation SDK Ny!</v>
      </c>
      <c r="D70" s="124">
        <f>'Valbara Tjänster'!AX12</f>
        <v>0</v>
      </c>
      <c r="E70" s="125"/>
      <c r="F70" s="125" t="str">
        <f>'Valbara Tjänster'!AX27</f>
        <v>Ingen abonnemangsfakt 2023</v>
      </c>
      <c r="G70" s="125"/>
      <c r="H70" s="125">
        <f>'Valbara Tjänster'!AX28</f>
        <v>0</v>
      </c>
      <c r="I70" s="125"/>
      <c r="J70" s="126">
        <f>'Valbara Tjänster'!AX29</f>
        <v>0</v>
      </c>
    </row>
    <row r="71" spans="3:10" hidden="1" outlineLevel="1" x14ac:dyDescent="0.25">
      <c r="C71" s="117" t="str">
        <f>'Valbara Tjänster'!BB1</f>
        <v>Bild i 1177 på telefon</v>
      </c>
      <c r="D71" s="124">
        <f>'Valbara Tjänster'!BB12</f>
        <v>45514.421316</v>
      </c>
      <c r="E71" s="125"/>
      <c r="F71" s="125" t="str">
        <f>'Valbara Tjänster'!BB27</f>
        <v>Kvartal förskott</v>
      </c>
      <c r="G71" s="125"/>
      <c r="H71" s="125" t="str">
        <f>'Valbara Tjänster'!BB28</f>
        <v>Dec,Mar,Jun,Sep</v>
      </c>
      <c r="I71" s="125"/>
      <c r="J71" s="126" t="str">
        <f>'Valbara Tjänster'!BB29</f>
        <v>N/A</v>
      </c>
    </row>
    <row r="72" spans="3:10" hidden="1" outlineLevel="1" x14ac:dyDescent="0.25">
      <c r="C72" s="117" t="str">
        <f>'Valbara Tjänster'!BF1</f>
        <v>Video i 1177 på telefon</v>
      </c>
      <c r="D72" s="124">
        <f>'Valbara Tjänster'!BF12</f>
        <v>71849.969848799999</v>
      </c>
      <c r="E72" s="125"/>
      <c r="F72" s="125" t="str">
        <f>'Valbara Tjänster'!BF27</f>
        <v>Kvartal förskott</v>
      </c>
      <c r="G72" s="125"/>
      <c r="H72" s="125" t="str">
        <f>'Valbara Tjänster'!BF28</f>
        <v>Dec,Mar,Jun,Sep</v>
      </c>
      <c r="I72" s="125"/>
      <c r="J72" s="126" t="str">
        <f>'Valbara Tjänster'!BF29</f>
        <v>N/A</v>
      </c>
    </row>
    <row r="73" spans="3:10" hidden="1" outlineLevel="1" x14ac:dyDescent="0.25">
      <c r="C73" s="117" t="str">
        <f>'Valbara Tjänster'!BJ1</f>
        <v>Utbudstjänsten</v>
      </c>
      <c r="D73" s="124">
        <f>'Valbara Tjänster'!BJ12</f>
        <v>0</v>
      </c>
      <c r="E73" s="125"/>
      <c r="F73" s="125" t="str">
        <f>'Valbara Tjänster'!BJ27</f>
        <v>Kvartal förskott</v>
      </c>
      <c r="G73" s="125"/>
      <c r="H73" s="125" t="str">
        <f>'Valbara Tjänster'!BJ28</f>
        <v>Dec,Mar,Jun,Sep</v>
      </c>
      <c r="I73" s="125"/>
      <c r="J73" s="126" t="str">
        <f>'Valbara Tjänster'!BJ29</f>
        <v>N/A</v>
      </c>
    </row>
    <row r="74" spans="3:10" hidden="1" outlineLevel="1" x14ac:dyDescent="0.25">
      <c r="C74" s="117" t="str">
        <f>'Valbara Tjänster'!BN1</f>
        <v>Statistiktjänst Organisations-statistik</v>
      </c>
      <c r="D74" s="124">
        <f>'Valbara Tjänster'!BN12</f>
        <v>7986.6469799999995</v>
      </c>
      <c r="E74" s="125"/>
      <c r="F74" s="125" t="str">
        <f>'Valbara Tjänster'!BN27</f>
        <v>Kvartal förskott</v>
      </c>
      <c r="G74" s="125"/>
      <c r="H74" s="125" t="str">
        <f>'Valbara Tjänster'!BN28</f>
        <v>Dec,Mar,Jun,Sep</v>
      </c>
      <c r="I74" s="125"/>
      <c r="J74" s="126" t="str">
        <f>'Valbara Tjänster'!BN29</f>
        <v>N/A</v>
      </c>
    </row>
    <row r="75" spans="3:10" s="101" customFormat="1" ht="45" hidden="1" outlineLevel="1" x14ac:dyDescent="0.25">
      <c r="C75" s="117" t="str">
        <f>'Valbara Tjänster'!BR1</f>
        <v xml:space="preserve">1177 Inkorg </v>
      </c>
      <c r="D75" s="124">
        <f>'Valbara Tjänster'!BR12</f>
        <v>0</v>
      </c>
      <c r="E75" s="125"/>
      <c r="F75" s="103" t="str">
        <f>'Valbara Tjänster'!BR27</f>
        <v>Volymsbaserad. Faktureras av förvaltning kvartalsvis efterskott</v>
      </c>
      <c r="G75" s="125"/>
      <c r="H75" s="103">
        <f>'Valbara Tjänster'!BR28</f>
        <v>0</v>
      </c>
      <c r="I75" s="125"/>
      <c r="J75" s="256">
        <f>'Valbara Tjänster'!BR29</f>
        <v>0</v>
      </c>
    </row>
    <row r="76" spans="3:10" s="101" customFormat="1" hidden="1" outlineLevel="1" x14ac:dyDescent="0.25">
      <c r="C76" s="117" t="str">
        <f>'Valbara Tjänster'!BV1</f>
        <v>Svevac (prel. Avser halvår)</v>
      </c>
      <c r="D76" s="124">
        <f>'Valbara Tjänster'!BV12</f>
        <v>0</v>
      </c>
      <c r="E76" s="125"/>
      <c r="F76" s="103" t="str">
        <f>'Valbara Tjänster'!BV27</f>
        <v>Prel. Engång förskott 2023</v>
      </c>
      <c r="G76" s="125"/>
      <c r="H76" s="103" t="str">
        <f>'Valbara Tjänster'!BV28</f>
        <v>Dec,Mars</v>
      </c>
      <c r="I76" s="125"/>
      <c r="J76" s="256" t="str">
        <f>'Valbara Tjänster'!BV29</f>
        <v>Avslutas halvår 2023</v>
      </c>
    </row>
    <row r="77" spans="3:10" s="101" customFormat="1" ht="30" hidden="1" outlineLevel="1" x14ac:dyDescent="0.25">
      <c r="C77" s="117" t="str">
        <f>'Valbara Tjänster'!BZ1</f>
        <v>Digitalt möte</v>
      </c>
      <c r="D77" s="124">
        <f>'Valbara Tjänster'!BZ12</f>
        <v>0</v>
      </c>
      <c r="E77" s="125"/>
      <c r="F77" s="103" t="str">
        <f>'Valbara Tjänster'!BZ27</f>
        <v>Volym. Faktureras av förvaltning</v>
      </c>
      <c r="G77" s="125"/>
      <c r="H77" s="103">
        <f>'Valbara Tjänster'!BZ28</f>
        <v>0</v>
      </c>
      <c r="I77" s="125"/>
      <c r="J77" s="256">
        <f>'Valbara Tjänster'!BZ29</f>
        <v>0</v>
      </c>
    </row>
    <row r="78" spans="3:10" s="101" customFormat="1" hidden="1" outlineLevel="1" x14ac:dyDescent="0.25">
      <c r="C78" s="117" t="str">
        <f>'Valbara Tjänster'!CD1</f>
        <v>Video och distans Infrastruktur</v>
      </c>
      <c r="D78" s="124">
        <f>'Valbara Tjänster'!CD12</f>
        <v>20889.763785539999</v>
      </c>
      <c r="E78" s="125"/>
      <c r="F78" s="103" t="str">
        <f>'Valbara Tjänster'!CD27</f>
        <v>Kvartal förskott</v>
      </c>
      <c r="G78" s="125"/>
      <c r="H78" s="103" t="str">
        <f>'Valbara Tjänster'!CD28</f>
        <v>Dec,Mar,Jun,Sep</v>
      </c>
      <c r="I78" s="125"/>
      <c r="J78" s="256" t="str">
        <f>'Valbara Tjänster'!CD29</f>
        <v>N/A</v>
      </c>
    </row>
    <row r="79" spans="3:10" s="101" customFormat="1" hidden="1" outlineLevel="1" x14ac:dyDescent="0.25">
      <c r="C79" s="117" t="str">
        <f>'Valbara Tjänster'!CH1</f>
        <v>Video &amp; distans Flerpartsmöte</v>
      </c>
      <c r="D79" s="124">
        <f>'Valbara Tjänster'!CH12</f>
        <v>39113.652356999999</v>
      </c>
      <c r="E79" s="125"/>
      <c r="F79" s="103" t="str">
        <f>'Valbara Tjänster'!CH27</f>
        <v>Kvartal förskott</v>
      </c>
      <c r="G79" s="125"/>
      <c r="H79" s="103" t="str">
        <f>'Valbara Tjänster'!CH28</f>
        <v>Dec,Mar,Jun,Sep</v>
      </c>
      <c r="I79" s="125"/>
      <c r="J79" s="256" t="str">
        <f>'Valbara Tjänster'!CH29</f>
        <v>N/A</v>
      </c>
    </row>
    <row r="80" spans="3:10" s="101" customFormat="1" hidden="1" outlineLevel="1" x14ac:dyDescent="0.25">
      <c r="C80" s="117" t="str">
        <f>'Valbara Tjänster'!CL1</f>
        <v xml:space="preserve">Egen provhantering </v>
      </c>
      <c r="D80" s="124">
        <f>'Valbara Tjänster'!CL12</f>
        <v>79396.2</v>
      </c>
      <c r="E80" s="125"/>
      <c r="F80" s="103" t="str">
        <f>'Valbara Tjänster'!CL27</f>
        <v>Kvartal förskott</v>
      </c>
      <c r="G80" s="125"/>
      <c r="H80" s="103" t="str">
        <f>'Valbara Tjänster'!CL28</f>
        <v>Dec,Mar,Jun,Sep</v>
      </c>
      <c r="I80" s="125"/>
      <c r="J80" s="256" t="str">
        <f>'Valbara Tjänster'!CL29</f>
        <v>N/A</v>
      </c>
    </row>
    <row r="81" spans="3:10" s="101" customFormat="1" hidden="1" outlineLevel="1" x14ac:dyDescent="0.25">
      <c r="C81" s="117" t="str">
        <f>'Valbara Tjänster'!CP1</f>
        <v>Symtombedöm-ning och hänvisning Förvaltning</v>
      </c>
      <c r="D81" s="124">
        <f>'Valbara Tjänster'!CP12</f>
        <v>0</v>
      </c>
      <c r="E81" s="125"/>
      <c r="F81" s="103" t="str">
        <f>'Valbara Tjänster'!CP27</f>
        <v>Pris ej fastställt</v>
      </c>
      <c r="G81" s="125"/>
      <c r="H81" s="103">
        <f>'Valbara Tjänster'!CP28</f>
        <v>0</v>
      </c>
      <c r="I81" s="125"/>
      <c r="J81" s="256">
        <f>'Valbara Tjänster'!CP29</f>
        <v>0</v>
      </c>
    </row>
    <row r="82" spans="3:10" s="101" customFormat="1" hidden="1" outlineLevel="1" x14ac:dyDescent="0.25">
      <c r="C82" s="117" t="str">
        <f>'Valbara Tjänster'!CT1</f>
        <v>Beställning läkemedelsnära produkter</v>
      </c>
      <c r="D82" s="124">
        <f>'Valbara Tjänster'!CT12</f>
        <v>0</v>
      </c>
      <c r="E82" s="125"/>
      <c r="F82" s="103" t="str">
        <f>'Valbara Tjänster'!CT27</f>
        <v>Pris ej fastställt</v>
      </c>
      <c r="G82" s="125"/>
      <c r="H82" s="103">
        <f>'Valbara Tjänster'!CT28</f>
        <v>0</v>
      </c>
      <c r="I82" s="125"/>
      <c r="J82" s="256">
        <f>'Valbara Tjänster'!CT29</f>
        <v>0</v>
      </c>
    </row>
    <row r="83" spans="3:10" s="101" customFormat="1" hidden="1" outlineLevel="1" x14ac:dyDescent="0.25">
      <c r="C83" s="117" t="str">
        <f>'Valbara Tjänster'!CX1</f>
        <v>Net-Id</v>
      </c>
      <c r="D83" s="124">
        <f>'Valbara Tjänster'!CX12</f>
        <v>0</v>
      </c>
      <c r="E83" s="125"/>
      <c r="F83" s="103" t="str">
        <f>'Valbara Tjänster'!CX27</f>
        <v>Väntar på avsiktsförklaring</v>
      </c>
      <c r="G83" s="125"/>
      <c r="H83" s="103">
        <f>'Valbara Tjänster'!CX28</f>
        <v>0</v>
      </c>
      <c r="I83" s="125"/>
      <c r="J83" s="256">
        <f>'Valbara Tjänster'!CX29</f>
        <v>0</v>
      </c>
    </row>
    <row r="84" spans="3:10" s="101" customFormat="1" hidden="1" outlineLevel="1" x14ac:dyDescent="0.25">
      <c r="C84" s="117">
        <f>'Valbara Tjänster'!DB1</f>
        <v>0</v>
      </c>
      <c r="D84" s="124">
        <f>'Valbara Tjänster'!DB12</f>
        <v>0</v>
      </c>
      <c r="E84" s="125"/>
      <c r="F84" s="103">
        <f>'Valbara Tjänster'!DB27</f>
        <v>0</v>
      </c>
      <c r="G84" s="125"/>
      <c r="H84" s="103">
        <f>'Valbara Tjänster'!DB28</f>
        <v>0</v>
      </c>
      <c r="I84" s="125"/>
      <c r="J84" s="256">
        <f>'Valbara Tjänster'!DB29</f>
        <v>0</v>
      </c>
    </row>
    <row r="85" spans="3:10" s="101" customFormat="1" hidden="1" outlineLevel="1" x14ac:dyDescent="0.25">
      <c r="C85" s="117">
        <f>'Valbara Tjänster'!DF1</f>
        <v>0</v>
      </c>
      <c r="D85" s="124">
        <f>'Valbara Tjänster'!DF12</f>
        <v>0</v>
      </c>
      <c r="E85" s="125"/>
      <c r="F85" s="103">
        <f>'Valbara Tjänster'!DF27</f>
        <v>0</v>
      </c>
      <c r="G85" s="125"/>
      <c r="H85" s="103">
        <f>'Valbara Tjänster'!DF28</f>
        <v>0</v>
      </c>
      <c r="I85" s="125"/>
      <c r="J85" s="256">
        <f>'Valbara Tjänster'!DF29</f>
        <v>0</v>
      </c>
    </row>
    <row r="86" spans="3:10" s="101" customFormat="1" hidden="1" outlineLevel="1" x14ac:dyDescent="0.25">
      <c r="C86" s="117">
        <f>'Valbara Tjänster'!DJ1</f>
        <v>0</v>
      </c>
      <c r="D86" s="124">
        <f>'Valbara Tjänster'!DJ12</f>
        <v>0</v>
      </c>
      <c r="E86" s="125"/>
      <c r="F86" s="103">
        <f>'Valbara Tjänster'!DN27</f>
        <v>0</v>
      </c>
      <c r="G86" s="125"/>
      <c r="H86" s="103">
        <f>'Valbara Tjänster'!DJ28</f>
        <v>0</v>
      </c>
      <c r="I86" s="125"/>
      <c r="J86" s="256">
        <f>'Valbara Tjänster'!DJ29</f>
        <v>0</v>
      </c>
    </row>
    <row r="87" spans="3:10" s="101" customFormat="1" hidden="1" outlineLevel="1" x14ac:dyDescent="0.25">
      <c r="C87" s="117">
        <f>'Valbara Tjänster'!DN1</f>
        <v>0</v>
      </c>
      <c r="D87" s="124">
        <f>'Valbara Tjänster'!DN12</f>
        <v>0</v>
      </c>
      <c r="E87" s="125"/>
      <c r="F87" s="103">
        <f>'Valbara Tjänster'!DN27</f>
        <v>0</v>
      </c>
      <c r="G87" s="125"/>
      <c r="H87" s="103">
        <f>'Valbara Tjänster'!DN28</f>
        <v>0</v>
      </c>
      <c r="I87" s="125"/>
      <c r="J87" s="256">
        <f>'Valbara Tjänster'!DN29</f>
        <v>0</v>
      </c>
    </row>
    <row r="88" spans="3:10" s="101" customFormat="1" hidden="1" outlineLevel="1" x14ac:dyDescent="0.25">
      <c r="C88" s="117">
        <f>'Valbara Tjänster'!DR1</f>
        <v>0</v>
      </c>
      <c r="D88" s="124">
        <f>'Valbara Tjänster'!DR12</f>
        <v>0</v>
      </c>
      <c r="E88" s="125"/>
      <c r="F88" s="103">
        <f>'Valbara Tjänster'!DR27</f>
        <v>0</v>
      </c>
      <c r="G88" s="125"/>
      <c r="H88" s="103">
        <f>'Valbara Tjänster'!DR28</f>
        <v>0</v>
      </c>
      <c r="I88" s="125"/>
      <c r="J88" s="256">
        <f>'Valbara Tjänster'!DR29</f>
        <v>0</v>
      </c>
    </row>
    <row r="89" spans="3:10" s="101" customFormat="1" ht="15.75" hidden="1" outlineLevel="1" thickBot="1" x14ac:dyDescent="0.3">
      <c r="C89" s="127">
        <f>'Valbara Tjänster'!DV1</f>
        <v>0</v>
      </c>
      <c r="D89" s="128">
        <f>'Valbara Tjänster'!DV12</f>
        <v>0</v>
      </c>
      <c r="E89" s="129"/>
      <c r="F89" s="104">
        <f>'Valbara Tjänster'!DV27</f>
        <v>0</v>
      </c>
      <c r="G89" s="129"/>
      <c r="H89" s="104">
        <f>'Valbara Tjänster'!DV28</f>
        <v>0</v>
      </c>
      <c r="I89" s="129"/>
      <c r="J89" s="257">
        <f>'Valbara Tjänster'!DV29</f>
        <v>0</v>
      </c>
    </row>
    <row r="90" spans="3:10" hidden="1" outlineLevel="1" x14ac:dyDescent="0.25">
      <c r="C90" s="125"/>
      <c r="D90" s="124"/>
      <c r="E90" s="125"/>
      <c r="F90" s="125"/>
      <c r="G90" s="125"/>
      <c r="H90" s="125"/>
      <c r="I90" s="125"/>
      <c r="J90" s="125"/>
    </row>
    <row r="91" spans="3:10" ht="15.75" collapsed="1" thickBot="1" x14ac:dyDescent="0.3">
      <c r="C91" s="131"/>
      <c r="D91" s="131"/>
      <c r="E91" s="131"/>
      <c r="F91" s="131"/>
      <c r="G91" s="131"/>
      <c r="H91" s="131"/>
      <c r="I91" s="131"/>
      <c r="J91" s="131"/>
    </row>
    <row r="92" spans="3:10" ht="21" x14ac:dyDescent="0.25">
      <c r="C92" s="118" t="s">
        <v>62</v>
      </c>
      <c r="D92" s="119">
        <f>SUM(D93:D113)</f>
        <v>350918.54365025053</v>
      </c>
      <c r="E92" s="120"/>
      <c r="F92" s="102" t="s">
        <v>43</v>
      </c>
      <c r="G92" s="121"/>
      <c r="H92" s="135"/>
      <c r="I92" s="120"/>
      <c r="J92" s="133"/>
    </row>
    <row r="93" spans="3:10" ht="14.25" hidden="1" customHeight="1" outlineLevel="1" x14ac:dyDescent="0.25">
      <c r="C93" s="117" t="str">
        <f>'Gemensamma i utveckling'!C1</f>
        <v>Utvecklingsram 2022</v>
      </c>
      <c r="D93" s="124">
        <f>'Gemensamma i utveckling'!C15</f>
        <v>263188.90773768787</v>
      </c>
      <c r="E93" s="125"/>
      <c r="F93" s="103" t="str">
        <f>'Gemensamma i utveckling'!C30</f>
        <v xml:space="preserve">Faktureras i januari för helår 2022 </v>
      </c>
      <c r="G93" s="125"/>
      <c r="H93" s="125" t="str">
        <f>'Gemensamma i utveckling'!C31</f>
        <v>Engång</v>
      </c>
      <c r="I93" s="125"/>
      <c r="J93" s="126" t="str">
        <f>'Gemensamma i utveckling'!C32</f>
        <v>Januari</v>
      </c>
    </row>
    <row r="94" spans="3:10" ht="14.25" hidden="1" customHeight="1" outlineLevel="1" x14ac:dyDescent="0.25">
      <c r="C94" s="117" t="str">
        <f>'Gemensamma i utveckling'!D1</f>
        <v>Utveckling/förvaltning tidbokings-tjänst 1177</v>
      </c>
      <c r="D94" s="124">
        <f>'Gemensamma i utveckling'!D15</f>
        <v>87729.635912562633</v>
      </c>
      <c r="E94" s="125"/>
      <c r="F94" s="103" t="str">
        <f>'Gemensamma i utveckling'!D30</f>
        <v>Kvartal förskott</v>
      </c>
      <c r="G94" s="125"/>
      <c r="H94" s="125" t="str">
        <f>'Gemensamma i utveckling'!D31</f>
        <v>Dec,Mar,Jun,Sep</v>
      </c>
      <c r="I94" s="125"/>
      <c r="J94" s="126" t="str">
        <f>'Gemensamma i utveckling'!D32</f>
        <v>Pausad fakt. Avs. förkl. Retro senare 2023</v>
      </c>
    </row>
    <row r="95" spans="3:10" ht="14.25" hidden="1" customHeight="1" outlineLevel="1" x14ac:dyDescent="0.25">
      <c r="C95" s="117" t="str">
        <f>'Gemensamma i utveckling'!E1</f>
        <v>Fortsatt utveckling SITHS</v>
      </c>
      <c r="D95" s="124">
        <f>'Gemensamma i utveckling'!E15</f>
        <v>0</v>
      </c>
      <c r="E95" s="125"/>
      <c r="F95" s="116" t="str">
        <f>'Gemensamma i utveckling'!E30</f>
        <v>Ingen fakt 2023</v>
      </c>
      <c r="G95" s="125"/>
      <c r="H95" s="136" t="str">
        <f>'Gemensamma i utveckling'!E31</f>
        <v xml:space="preserve"> -</v>
      </c>
      <c r="I95" s="125"/>
      <c r="J95" s="134" t="str">
        <f>'Gemensamma i utveckling'!E32</f>
        <v xml:space="preserve"> -</v>
      </c>
    </row>
    <row r="96" spans="3:10" ht="14.25" hidden="1" customHeight="1" outlineLevel="1" x14ac:dyDescent="0.25">
      <c r="C96" s="117" t="str">
        <f>'Gemensamma i utveckling'!F1</f>
        <v>Pascal NLL-anpassning</v>
      </c>
      <c r="D96" s="124">
        <f>'Gemensamma i utveckling'!F15</f>
        <v>0</v>
      </c>
      <c r="E96" s="125"/>
      <c r="F96" s="103" t="str">
        <f>'Gemensamma i utveckling'!F30</f>
        <v>Ingen fakt 2023</v>
      </c>
      <c r="G96" s="125"/>
      <c r="H96" s="125" t="str">
        <f>'Gemensamma i utveckling'!F31</f>
        <v xml:space="preserve"> -</v>
      </c>
      <c r="I96" s="125"/>
      <c r="J96" s="126" t="str">
        <f>'Gemensamma i utveckling'!F32</f>
        <v xml:space="preserve"> -</v>
      </c>
    </row>
    <row r="97" spans="3:10" ht="14.25" hidden="1" customHeight="1" outlineLevel="1" x14ac:dyDescent="0.25">
      <c r="C97" s="117" t="str">
        <f>'Gemensamma i utveckling'!G1</f>
        <v>Utbyte av Säkerhetstj.</v>
      </c>
      <c r="D97" s="124">
        <f>'Gemensamma i utveckling'!G15</f>
        <v>0</v>
      </c>
      <c r="E97" s="125"/>
      <c r="F97" s="103" t="str">
        <f>'Gemensamma i utveckling'!G30</f>
        <v>Ingen fakt 2023</v>
      </c>
      <c r="G97" s="125"/>
      <c r="H97" s="125" t="str">
        <f>'Gemensamma i utveckling'!G31</f>
        <v xml:space="preserve"> -</v>
      </c>
      <c r="I97" s="125"/>
      <c r="J97" s="126" t="str">
        <f>'Gemensamma i utveckling'!G32</f>
        <v xml:space="preserve"> -</v>
      </c>
    </row>
    <row r="98" spans="3:10" ht="14.25" hidden="1" customHeight="1" outlineLevel="1" x14ac:dyDescent="0.25">
      <c r="C98" s="117" t="str">
        <f>'Gemensamma i utveckling'!H1</f>
        <v>Ny katalogtjänst HSA</v>
      </c>
      <c r="D98" s="124">
        <f>'Gemensamma i utveckling'!H15</f>
        <v>0</v>
      </c>
      <c r="E98" s="125"/>
      <c r="F98" s="103" t="str">
        <f>'Gemensamma i utveckling'!H30</f>
        <v>Ingen fakt 2023</v>
      </c>
      <c r="G98" s="125"/>
      <c r="H98" s="125" t="str">
        <f>'Gemensamma i utveckling'!H31</f>
        <v xml:space="preserve"> -</v>
      </c>
      <c r="I98" s="125"/>
      <c r="J98" s="126" t="str">
        <f>'Gemensamma i utveckling'!H32</f>
        <v xml:space="preserve"> -</v>
      </c>
    </row>
    <row r="99" spans="3:10" s="101" customFormat="1" ht="14.25" hidden="1" customHeight="1" outlineLevel="1" x14ac:dyDescent="0.25">
      <c r="C99" s="117" t="str">
        <f>'Gemensamma i utveckling'!I1</f>
        <v>Journalen &amp; NPÖ plattformsutv.</v>
      </c>
      <c r="D99" s="124">
        <f>'Gemensamma i utveckling'!I15</f>
        <v>0</v>
      </c>
      <c r="E99" s="125"/>
      <c r="F99" s="103" t="str">
        <f>'Gemensamma i utveckling'!I30</f>
        <v>Ingen fakt 2023</v>
      </c>
      <c r="G99" s="125"/>
      <c r="H99" s="95" t="str">
        <f>'Gemensamma i utveckling'!I31</f>
        <v xml:space="preserve"> -</v>
      </c>
      <c r="I99" s="125"/>
      <c r="J99" s="259" t="str">
        <f>'Gemensamma i utveckling'!I32</f>
        <v xml:space="preserve"> -</v>
      </c>
    </row>
    <row r="100" spans="3:10" s="101" customFormat="1" ht="14.25" hidden="1" customHeight="1" outlineLevel="1" x14ac:dyDescent="0.25">
      <c r="C100" s="117" t="str">
        <f>'Gemensamma i utveckling'!J1</f>
        <v xml:space="preserve">Hitta och jämför hjälpmedel på 1177 </v>
      </c>
      <c r="D100" s="124">
        <f>'Gemensamma i utveckling'!J15</f>
        <v>0</v>
      </c>
      <c r="E100" s="125"/>
      <c r="F100" s="103" t="str">
        <f>'Gemensamma i utveckling'!J30</f>
        <v>Ingen avs.förkl. Sannolikt finansiering utv.ram</v>
      </c>
      <c r="G100" s="125"/>
      <c r="H100" s="258" t="str">
        <f>'Gemensamma i utveckling'!J31</f>
        <v xml:space="preserve"> -</v>
      </c>
      <c r="I100" s="125"/>
      <c r="J100" s="259" t="str">
        <f>'Gemensamma i utveckling'!J32</f>
        <v xml:space="preserve"> -</v>
      </c>
    </row>
    <row r="101" spans="3:10" s="101" customFormat="1" ht="14.25" hidden="1" customHeight="1" outlineLevel="1" x14ac:dyDescent="0.25">
      <c r="C101" s="117" t="str">
        <f>'Gemensamma i utveckling'!K1</f>
        <v>Självbetjäning Hjälpmedel Via 1177</v>
      </c>
      <c r="D101" s="124">
        <f>'Gemensamma i utveckling'!K15</f>
        <v>0</v>
      </c>
      <c r="E101" s="125"/>
      <c r="F101" s="103" t="str">
        <f>'Gemensamma i utveckling'!K30</f>
        <v>Väntar på avsiktsförklaring</v>
      </c>
      <c r="G101" s="125"/>
      <c r="H101" s="258">
        <f>'Gemensamma i utveckling'!K31</f>
        <v>0</v>
      </c>
      <c r="I101" s="125"/>
      <c r="J101" s="259" t="str">
        <f>'Gemensamma i utveckling'!K32</f>
        <v xml:space="preserve"> -</v>
      </c>
    </row>
    <row r="102" spans="3:10" s="101" customFormat="1" ht="14.25" hidden="1" customHeight="1" outlineLevel="1" x14ac:dyDescent="0.25">
      <c r="C102" s="117">
        <f>'Gemensamma i utveckling'!L1</f>
        <v>0</v>
      </c>
      <c r="D102" s="124">
        <f>'Gemensamma i utveckling'!L15</f>
        <v>0</v>
      </c>
      <c r="E102" s="125"/>
      <c r="F102" s="103">
        <f>'Gemensamma i utveckling'!L30</f>
        <v>0</v>
      </c>
      <c r="G102" s="125"/>
      <c r="H102" s="258">
        <f>'Gemensamma i utveckling'!L31</f>
        <v>0</v>
      </c>
      <c r="I102" s="125"/>
      <c r="J102" s="259">
        <f>'Gemensamma i utveckling'!L32</f>
        <v>0</v>
      </c>
    </row>
    <row r="103" spans="3:10" s="101" customFormat="1" ht="14.25" hidden="1" customHeight="1" outlineLevel="1" x14ac:dyDescent="0.25">
      <c r="C103" s="117">
        <f>'Gemensamma i utveckling'!M1</f>
        <v>0</v>
      </c>
      <c r="D103" s="124">
        <f>'Gemensamma i utveckling'!M15</f>
        <v>0</v>
      </c>
      <c r="E103" s="125"/>
      <c r="F103" s="103">
        <f>'Gemensamma i utveckling'!M30</f>
        <v>0</v>
      </c>
      <c r="G103" s="125"/>
      <c r="H103" s="258">
        <f>'Gemensamma i utveckling'!M31</f>
        <v>0</v>
      </c>
      <c r="I103" s="125"/>
      <c r="J103" s="259">
        <f>'Gemensamma i utveckling'!M32</f>
        <v>0</v>
      </c>
    </row>
    <row r="104" spans="3:10" s="101" customFormat="1" ht="14.25" hidden="1" customHeight="1" outlineLevel="1" x14ac:dyDescent="0.25">
      <c r="C104" s="117">
        <f>'Gemensamma i utveckling'!N1</f>
        <v>0</v>
      </c>
      <c r="D104" s="124">
        <f>'Gemensamma i utveckling'!N15</f>
        <v>0</v>
      </c>
      <c r="E104" s="125"/>
      <c r="F104" s="103">
        <f>'Gemensamma i utveckling'!N30</f>
        <v>0</v>
      </c>
      <c r="G104" s="125"/>
      <c r="H104" s="258">
        <f>'Gemensamma i utveckling'!N31</f>
        <v>0</v>
      </c>
      <c r="I104" s="125"/>
      <c r="J104" s="259">
        <f>'Gemensamma i utveckling'!N32</f>
        <v>0</v>
      </c>
    </row>
    <row r="105" spans="3:10" s="101" customFormat="1" ht="14.25" hidden="1" customHeight="1" outlineLevel="1" x14ac:dyDescent="0.25">
      <c r="C105" s="117">
        <f>'Gemensamma i utveckling'!O1</f>
        <v>0</v>
      </c>
      <c r="D105" s="124">
        <f>'Gemensamma i utveckling'!O15</f>
        <v>0</v>
      </c>
      <c r="E105" s="125"/>
      <c r="F105" s="103">
        <f>'Gemensamma i utveckling'!O30</f>
        <v>0</v>
      </c>
      <c r="G105" s="125"/>
      <c r="H105" s="258">
        <f>'Gemensamma i utveckling'!O31</f>
        <v>0</v>
      </c>
      <c r="I105" s="125"/>
      <c r="J105" s="259">
        <f>'Gemensamma i utveckling'!O32</f>
        <v>0</v>
      </c>
    </row>
    <row r="106" spans="3:10" s="101" customFormat="1" ht="14.25" hidden="1" customHeight="1" outlineLevel="1" x14ac:dyDescent="0.25">
      <c r="C106" s="117">
        <f>'Gemensamma i utveckling'!P1</f>
        <v>0</v>
      </c>
      <c r="D106" s="124">
        <f>'Gemensamma i utveckling'!P15</f>
        <v>0</v>
      </c>
      <c r="E106" s="125"/>
      <c r="F106" s="103">
        <f>'Gemensamma i utveckling'!P30</f>
        <v>0</v>
      </c>
      <c r="G106" s="125"/>
      <c r="H106" s="258">
        <f>'Gemensamma i utveckling'!P31</f>
        <v>0</v>
      </c>
      <c r="I106" s="125"/>
      <c r="J106" s="259">
        <f>'Gemensamma i utveckling'!P32</f>
        <v>0</v>
      </c>
    </row>
    <row r="107" spans="3:10" s="101" customFormat="1" ht="14.25" hidden="1" customHeight="1" outlineLevel="1" x14ac:dyDescent="0.25">
      <c r="C107" s="117">
        <f>'Gemensamma i utveckling'!Q1</f>
        <v>0</v>
      </c>
      <c r="D107" s="124">
        <f>'Gemensamma i utveckling'!Q15</f>
        <v>0</v>
      </c>
      <c r="E107" s="125"/>
      <c r="F107" s="103">
        <f>'Gemensamma i utveckling'!Q30</f>
        <v>0</v>
      </c>
      <c r="G107" s="125"/>
      <c r="H107" s="258">
        <f>'Gemensamma i utveckling'!Q31</f>
        <v>0</v>
      </c>
      <c r="I107" s="125"/>
      <c r="J107" s="259">
        <f>'Gemensamma i utveckling'!Q32</f>
        <v>0</v>
      </c>
    </row>
    <row r="108" spans="3:10" s="101" customFormat="1" ht="14.25" hidden="1" customHeight="1" outlineLevel="1" x14ac:dyDescent="0.25">
      <c r="C108" s="117">
        <f>'Gemensamma i utveckling'!R1</f>
        <v>0</v>
      </c>
      <c r="D108" s="124">
        <f>'Gemensamma i utveckling'!R15</f>
        <v>0</v>
      </c>
      <c r="E108" s="125"/>
      <c r="F108" s="103">
        <f>'Gemensamma i utveckling'!R30</f>
        <v>0</v>
      </c>
      <c r="G108" s="125"/>
      <c r="H108" s="258">
        <f>'Gemensamma i utveckling'!R31</f>
        <v>0</v>
      </c>
      <c r="I108" s="125"/>
      <c r="J108" s="259">
        <f>'Gemensamma i utveckling'!R32</f>
        <v>0</v>
      </c>
    </row>
    <row r="109" spans="3:10" s="101" customFormat="1" ht="14.25" hidden="1" customHeight="1" outlineLevel="1" x14ac:dyDescent="0.25">
      <c r="C109" s="117">
        <f>'Gemensamma i utveckling'!S1</f>
        <v>0</v>
      </c>
      <c r="D109" s="124">
        <f>'Gemensamma i utveckling'!S15</f>
        <v>0</v>
      </c>
      <c r="E109" s="125"/>
      <c r="F109" s="103">
        <f>'Gemensamma i utveckling'!S30</f>
        <v>0</v>
      </c>
      <c r="G109" s="125"/>
      <c r="H109" s="258">
        <f>'Gemensamma i utveckling'!S31</f>
        <v>0</v>
      </c>
      <c r="I109" s="125"/>
      <c r="J109" s="259">
        <f>'Gemensamma i utveckling'!S32</f>
        <v>0</v>
      </c>
    </row>
    <row r="110" spans="3:10" s="101" customFormat="1" ht="14.25" hidden="1" customHeight="1" outlineLevel="1" x14ac:dyDescent="0.25">
      <c r="C110" s="117">
        <f>'Gemensamma i utveckling'!T1</f>
        <v>0</v>
      </c>
      <c r="D110" s="124">
        <f>'Gemensamma i utveckling'!T15</f>
        <v>0</v>
      </c>
      <c r="E110" s="125"/>
      <c r="F110" s="103">
        <f>'Gemensamma i utveckling'!T30</f>
        <v>0</v>
      </c>
      <c r="G110" s="125"/>
      <c r="H110" s="258">
        <f>'Gemensamma i utveckling'!T31</f>
        <v>0</v>
      </c>
      <c r="I110" s="125"/>
      <c r="J110" s="259">
        <f>'Gemensamma i utveckling'!T32</f>
        <v>0</v>
      </c>
    </row>
    <row r="111" spans="3:10" s="101" customFormat="1" ht="14.25" hidden="1" customHeight="1" outlineLevel="1" x14ac:dyDescent="0.25">
      <c r="C111" s="117">
        <f>'Gemensamma i utveckling'!U1</f>
        <v>0</v>
      </c>
      <c r="D111" s="124">
        <f>'Gemensamma i utveckling'!U15</f>
        <v>0</v>
      </c>
      <c r="E111" s="125"/>
      <c r="F111" s="103">
        <f>'Gemensamma i utveckling'!U30</f>
        <v>0</v>
      </c>
      <c r="G111" s="125"/>
      <c r="H111" s="258">
        <f>'Gemensamma i utveckling'!U31</f>
        <v>0</v>
      </c>
      <c r="I111" s="125"/>
      <c r="J111" s="259">
        <f>'Gemensamma i utveckling'!U32</f>
        <v>0</v>
      </c>
    </row>
    <row r="112" spans="3:10" s="101" customFormat="1" ht="14.25" hidden="1" customHeight="1" outlineLevel="1" x14ac:dyDescent="0.25">
      <c r="C112" s="117">
        <f>'Gemensamma i utveckling'!V1</f>
        <v>0</v>
      </c>
      <c r="D112" s="124">
        <f>'Gemensamma i utveckling'!V15</f>
        <v>0</v>
      </c>
      <c r="E112" s="125"/>
      <c r="F112" s="103">
        <f>'Gemensamma i utveckling'!V30</f>
        <v>0</v>
      </c>
      <c r="G112" s="125"/>
      <c r="H112" s="258">
        <f>'Gemensamma i utveckling'!V31</f>
        <v>0</v>
      </c>
      <c r="I112" s="125"/>
      <c r="J112" s="259">
        <f>'Gemensamma i utveckling'!V32</f>
        <v>0</v>
      </c>
    </row>
    <row r="113" spans="3:10" ht="14.25" hidden="1" customHeight="1" outlineLevel="1" thickBot="1" x14ac:dyDescent="0.3">
      <c r="C113" s="127">
        <f>'Gemensamma i utveckling'!W1</f>
        <v>0</v>
      </c>
      <c r="D113" s="128">
        <f>'Gemensamma i utveckling'!W15</f>
        <v>0</v>
      </c>
      <c r="E113" s="129"/>
      <c r="F113" s="104">
        <f>'Gemensamma i utveckling'!W30</f>
        <v>0</v>
      </c>
      <c r="G113" s="129"/>
      <c r="H113" s="261">
        <f>'Gemensamma i utveckling'!W31</f>
        <v>0</v>
      </c>
      <c r="I113" s="129"/>
      <c r="J113" s="262">
        <f>'Gemensamma i utveckling'!W32</f>
        <v>0</v>
      </c>
    </row>
    <row r="114" spans="3:10" hidden="1" outlineLevel="1" x14ac:dyDescent="0.25">
      <c r="C114" s="125"/>
      <c r="D114" s="124"/>
      <c r="E114" s="125"/>
      <c r="F114" s="125"/>
      <c r="G114" s="125"/>
      <c r="H114" s="125"/>
      <c r="I114" s="125"/>
      <c r="J114" s="125"/>
    </row>
    <row r="115" spans="3:10" ht="15.75" collapsed="1" thickBot="1" x14ac:dyDescent="0.3">
      <c r="C115" s="131"/>
      <c r="D115" s="131"/>
      <c r="E115" s="131"/>
      <c r="F115" s="131"/>
      <c r="G115" s="131"/>
      <c r="H115" s="131"/>
      <c r="I115" s="131"/>
      <c r="J115" s="131"/>
    </row>
    <row r="116" spans="3:10" ht="21" x14ac:dyDescent="0.25">
      <c r="C116" s="118" t="s">
        <v>63</v>
      </c>
      <c r="D116" s="119">
        <f>SUM(D117:D145)</f>
        <v>200413.36603079998</v>
      </c>
      <c r="E116" s="120"/>
      <c r="F116" s="120" t="s">
        <v>43</v>
      </c>
      <c r="G116" s="120"/>
      <c r="H116" s="120"/>
      <c r="I116" s="120"/>
      <c r="J116" s="133"/>
    </row>
    <row r="117" spans="3:10" hidden="1" outlineLevel="1" x14ac:dyDescent="0.25">
      <c r="C117" s="117" t="str">
        <f>'Valbara i utveckling'!F1</f>
        <v>Terminologi- tjänst NY!</v>
      </c>
      <c r="D117" s="124">
        <f>'Valbara i utveckling'!F15</f>
        <v>0</v>
      </c>
      <c r="E117" s="125"/>
      <c r="F117" s="125" t="str">
        <f>'Valbara i utveckling'!F30</f>
        <v>Kvartal förskott</v>
      </c>
      <c r="G117" s="125"/>
      <c r="H117" s="125" t="str">
        <f>'Valbara i utveckling'!F31</f>
        <v>Dec,Mar,Jun,Sep</v>
      </c>
      <c r="I117" s="125"/>
      <c r="J117" s="126">
        <f>'Valbara i utveckling'!F32</f>
        <v>0</v>
      </c>
    </row>
    <row r="118" spans="3:10" hidden="1" outlineLevel="1" x14ac:dyDescent="0.25">
      <c r="C118" s="117" t="str">
        <f>'Valbara i utveckling'!J1</f>
        <v xml:space="preserve"> Verksamhetsstöd 1177 Vårdguiden på telefon</v>
      </c>
      <c r="D118" s="124">
        <f>'Valbara i utveckling'!J15</f>
        <v>171752.18675939998</v>
      </c>
      <c r="E118" s="125"/>
      <c r="F118" s="125" t="str">
        <f>'Valbara i utveckling'!J30</f>
        <v>Kvartal förskott</v>
      </c>
      <c r="G118" s="125"/>
      <c r="H118" s="125" t="str">
        <f>'Valbara i utveckling'!J31</f>
        <v>Dec,Mar,Jun,Sep</v>
      </c>
      <c r="I118" s="125"/>
      <c r="J118" s="137">
        <f>'Valbara i utveckling'!J32</f>
        <v>0</v>
      </c>
    </row>
    <row r="119" spans="3:10" hidden="1" outlineLevel="1" x14ac:dyDescent="0.25">
      <c r="C119" s="117" t="str">
        <f>'Valbara i utveckling'!N1</f>
        <v>Statistiktjänst export</v>
      </c>
      <c r="D119" s="124">
        <f>'Valbara i utveckling'!N15</f>
        <v>28661.1792714</v>
      </c>
      <c r="E119" s="125"/>
      <c r="F119" s="125" t="str">
        <f>'Valbara i utveckling'!N30</f>
        <v>Kvartal förskott</v>
      </c>
      <c r="G119" s="125"/>
      <c r="H119" s="125" t="str">
        <f>'Valbara i utveckling'!N31</f>
        <v>Dec,Mar,Jun,Sep</v>
      </c>
      <c r="I119" s="125"/>
      <c r="J119" s="137" t="str">
        <f>'Valbara i utveckling'!N32</f>
        <v>I förvaltning Q2-23</v>
      </c>
    </row>
    <row r="120" spans="3:10" hidden="1" outlineLevel="1" x14ac:dyDescent="0.25">
      <c r="C120" s="117" t="str">
        <f>'Valbara i utveckling'!R1</f>
        <v>Utvidgning Underskriftstjänst</v>
      </c>
      <c r="D120" s="124">
        <f>'Valbara i utveckling'!R15</f>
        <v>0</v>
      </c>
      <c r="E120" s="125"/>
      <c r="F120" s="125" t="str">
        <f>'Valbara i utveckling'!R30</f>
        <v>Väntar avsiktsförklaring</v>
      </c>
      <c r="G120" s="125"/>
      <c r="H120" s="125">
        <f>'Valbara i utveckling'!R31</f>
        <v>0</v>
      </c>
      <c r="I120" s="125"/>
      <c r="J120" s="137">
        <f>'Valbara i utveckling'!R32</f>
        <v>0</v>
      </c>
    </row>
    <row r="121" spans="3:10" hidden="1" outlineLevel="1" x14ac:dyDescent="0.25">
      <c r="C121" s="117" t="str">
        <f>'Valbara i utveckling'!V1</f>
        <v>ViSam</v>
      </c>
      <c r="D121" s="124">
        <f>'Valbara i utveckling'!V15</f>
        <v>0</v>
      </c>
      <c r="E121" s="125"/>
      <c r="F121" s="103" t="str">
        <f>'Valbara i utveckling'!V30</f>
        <v>Väntar avsiktsförklaring</v>
      </c>
      <c r="G121" s="125"/>
      <c r="H121" s="103">
        <f>'Valbara i utveckling'!V31</f>
        <v>0</v>
      </c>
      <c r="I121" s="125"/>
      <c r="J121" s="137">
        <f>'Valbara i utveckling'!V32</f>
        <v>0</v>
      </c>
    </row>
    <row r="122" spans="3:10" hidden="1" outlineLevel="1" x14ac:dyDescent="0.25">
      <c r="C122" s="117" t="str">
        <f>'Valbara i utveckling'!Z1</f>
        <v>Symtombedömning och hänvisning plattform</v>
      </c>
      <c r="D122" s="124">
        <f>'Valbara i utveckling'!Z15</f>
        <v>0</v>
      </c>
      <c r="E122" s="125"/>
      <c r="F122" s="125" t="str">
        <f>'Valbara i utveckling'!Z30</f>
        <v>Faktureras ej 2023</v>
      </c>
      <c r="G122" s="125"/>
      <c r="H122" s="125">
        <f>'Valbara i utveckling'!Z31</f>
        <v>0</v>
      </c>
      <c r="I122" s="125"/>
      <c r="J122" s="137">
        <f>'Valbara i utveckling'!Z32</f>
        <v>0</v>
      </c>
    </row>
    <row r="123" spans="3:10" hidden="1" outlineLevel="1" x14ac:dyDescent="0.25">
      <c r="C123" s="117">
        <f>'Valbara i utveckling'!AD1</f>
        <v>0</v>
      </c>
      <c r="D123" s="124">
        <f>'Valbara i utveckling'!AD15</f>
        <v>0</v>
      </c>
      <c r="E123" s="125"/>
      <c r="F123" s="125">
        <f>'Valbara i utveckling'!AD30</f>
        <v>0</v>
      </c>
      <c r="G123" s="125"/>
      <c r="H123" s="125">
        <f>'Valbara i utveckling'!AD31</f>
        <v>0</v>
      </c>
      <c r="I123" s="125"/>
      <c r="J123" s="137">
        <f>'Valbara i utveckling'!AD32</f>
        <v>0</v>
      </c>
    </row>
    <row r="124" spans="3:10" hidden="1" outlineLevel="1" x14ac:dyDescent="0.25">
      <c r="C124" s="117">
        <f>'Valbara i utveckling'!AH1</f>
        <v>0</v>
      </c>
      <c r="D124" s="124">
        <f>'Valbara i utveckling'!AH15</f>
        <v>0</v>
      </c>
      <c r="E124" s="125"/>
      <c r="F124" s="125">
        <f>'Valbara i utveckling'!AH30</f>
        <v>0</v>
      </c>
      <c r="G124" s="125"/>
      <c r="H124" s="125">
        <f>'Valbara i utveckling'!AH31</f>
        <v>0</v>
      </c>
      <c r="I124" s="125"/>
      <c r="J124" s="137">
        <f>'Valbara i utveckling'!AH32</f>
        <v>0</v>
      </c>
    </row>
    <row r="125" spans="3:10" hidden="1" outlineLevel="1" x14ac:dyDescent="0.25">
      <c r="C125" s="117">
        <f>'Valbara i utveckling'!AL1</f>
        <v>0</v>
      </c>
      <c r="D125" s="124">
        <f>'Valbara i utveckling'!AL15</f>
        <v>0</v>
      </c>
      <c r="E125" s="125"/>
      <c r="F125" s="125">
        <f>'Valbara i utveckling'!AL30</f>
        <v>0</v>
      </c>
      <c r="G125" s="125"/>
      <c r="H125" s="125">
        <f>'Valbara i utveckling'!AL31</f>
        <v>0</v>
      </c>
      <c r="I125" s="125"/>
      <c r="J125" s="137">
        <f>'Valbara i utveckling'!AL32</f>
        <v>0</v>
      </c>
    </row>
    <row r="126" spans="3:10" hidden="1" outlineLevel="1" x14ac:dyDescent="0.25">
      <c r="C126" s="117">
        <f>'Valbara i utveckling'!AP1</f>
        <v>0</v>
      </c>
      <c r="D126" s="124">
        <f>'Valbara i utveckling'!AP15</f>
        <v>0</v>
      </c>
      <c r="E126" s="125"/>
      <c r="F126" s="125">
        <f>'Valbara i utveckling'!AP30</f>
        <v>0</v>
      </c>
      <c r="G126" s="125"/>
      <c r="H126" s="125">
        <f>'Valbara i utveckling'!AP31</f>
        <v>0</v>
      </c>
      <c r="I126" s="125"/>
      <c r="J126" s="137">
        <f>'Valbara i utveckling'!AP32</f>
        <v>0</v>
      </c>
    </row>
    <row r="127" spans="3:10" hidden="1" outlineLevel="1" x14ac:dyDescent="0.25">
      <c r="C127" s="117">
        <f>'Valbara i utveckling'!AT1</f>
        <v>0</v>
      </c>
      <c r="D127" s="124">
        <f>'Valbara i utveckling'!AT15</f>
        <v>0</v>
      </c>
      <c r="E127" s="125"/>
      <c r="F127" s="125">
        <f>'Valbara i utveckling'!AT30</f>
        <v>0</v>
      </c>
      <c r="G127" s="125"/>
      <c r="H127" s="125">
        <f>'Valbara i utveckling'!AT31</f>
        <v>0</v>
      </c>
      <c r="I127" s="125"/>
      <c r="J127" s="137">
        <f>'Valbara i utveckling'!AT32</f>
        <v>0</v>
      </c>
    </row>
    <row r="128" spans="3:10" hidden="1" outlineLevel="1" x14ac:dyDescent="0.25">
      <c r="C128" s="117">
        <f>'Valbara i utveckling'!AX1</f>
        <v>0</v>
      </c>
      <c r="D128" s="124">
        <f>'Valbara i utveckling'!AX15</f>
        <v>0</v>
      </c>
      <c r="E128" s="125"/>
      <c r="F128" s="125">
        <f>'Valbara i utveckling'!AX30</f>
        <v>0</v>
      </c>
      <c r="G128" s="125"/>
      <c r="H128" s="125">
        <f>'Valbara i utveckling'!AX31</f>
        <v>0</v>
      </c>
      <c r="I128" s="125"/>
      <c r="J128" s="137">
        <f>'Valbara i utveckling'!AX32</f>
        <v>0</v>
      </c>
    </row>
    <row r="129" spans="3:10" hidden="1" outlineLevel="1" x14ac:dyDescent="0.25">
      <c r="C129" s="117">
        <f>'Valbara i utveckling'!BB1</f>
        <v>0</v>
      </c>
      <c r="D129" s="124">
        <f>'Valbara i utveckling'!BB15</f>
        <v>0</v>
      </c>
      <c r="E129" s="125"/>
      <c r="F129" s="125">
        <f>'Valbara i utveckling'!BB30</f>
        <v>0</v>
      </c>
      <c r="G129" s="125"/>
      <c r="H129" s="125">
        <f>'Valbara i utveckling'!BB31</f>
        <v>0</v>
      </c>
      <c r="I129" s="125"/>
      <c r="J129" s="137">
        <f>'Valbara i utveckling'!BB32</f>
        <v>0</v>
      </c>
    </row>
    <row r="130" spans="3:10" hidden="1" outlineLevel="1" x14ac:dyDescent="0.25">
      <c r="C130" s="117">
        <f>'Valbara i utveckling'!BF1</f>
        <v>0</v>
      </c>
      <c r="D130" s="124">
        <f>'Valbara i utveckling'!BF15</f>
        <v>0</v>
      </c>
      <c r="E130" s="125"/>
      <c r="F130" s="125">
        <f>'Valbara i utveckling'!BF30</f>
        <v>0</v>
      </c>
      <c r="G130" s="125"/>
      <c r="H130" s="125">
        <f>'Valbara i utveckling'!BF31</f>
        <v>0</v>
      </c>
      <c r="I130" s="125"/>
      <c r="J130" s="137">
        <f>'Valbara i utveckling'!BF32</f>
        <v>0</v>
      </c>
    </row>
    <row r="131" spans="3:10" ht="15" hidden="1" customHeight="1" outlineLevel="1" x14ac:dyDescent="0.25">
      <c r="C131" s="117">
        <f>'Valbara i utveckling'!BJ1</f>
        <v>0</v>
      </c>
      <c r="D131" s="124">
        <f>'Valbara i utveckling'!BJ15</f>
        <v>0</v>
      </c>
      <c r="E131" s="125"/>
      <c r="F131" s="125">
        <f>'Valbara i utveckling'!BJ30</f>
        <v>0</v>
      </c>
      <c r="G131" s="125"/>
      <c r="H131" s="125">
        <f>'Valbara i utveckling'!BJ31</f>
        <v>0</v>
      </c>
      <c r="I131" s="125"/>
      <c r="J131" s="137">
        <f>'Valbara i utveckling'!BJ32</f>
        <v>0</v>
      </c>
    </row>
    <row r="132" spans="3:10" ht="15" hidden="1" customHeight="1" outlineLevel="1" x14ac:dyDescent="0.25">
      <c r="C132" s="117">
        <f>'Valbara i utveckling'!BN1</f>
        <v>0</v>
      </c>
      <c r="D132" s="124">
        <f>'Valbara i utveckling'!BN15</f>
        <v>0</v>
      </c>
      <c r="E132" s="125"/>
      <c r="F132" s="125">
        <f>'Valbara i utveckling'!BN30</f>
        <v>0</v>
      </c>
      <c r="G132" s="125"/>
      <c r="H132" s="125">
        <f>'Valbara i utveckling'!BN31</f>
        <v>0</v>
      </c>
      <c r="I132" s="125"/>
      <c r="J132" s="137">
        <f>'Valbara i utveckling'!BN32</f>
        <v>0</v>
      </c>
    </row>
    <row r="133" spans="3:10" ht="15" hidden="1" customHeight="1" outlineLevel="1" x14ac:dyDescent="0.25">
      <c r="C133" s="117">
        <f>'Valbara i utveckling'!BR1</f>
        <v>0</v>
      </c>
      <c r="D133" s="124">
        <f>'Valbara i utveckling'!BR15</f>
        <v>0</v>
      </c>
      <c r="E133" s="125"/>
      <c r="F133" s="125">
        <f>'Valbara i utveckling'!BR30</f>
        <v>0</v>
      </c>
      <c r="G133" s="125"/>
      <c r="H133" s="125">
        <f>'Valbara i utveckling'!BR31</f>
        <v>0</v>
      </c>
      <c r="I133" s="125"/>
      <c r="J133" s="126">
        <f>'Valbara i utveckling'!BR32</f>
        <v>0</v>
      </c>
    </row>
    <row r="134" spans="3:10" ht="15" hidden="1" customHeight="1" outlineLevel="1" x14ac:dyDescent="0.25">
      <c r="C134" s="117">
        <f>'Valbara i utveckling'!BV1</f>
        <v>0</v>
      </c>
      <c r="D134" s="124">
        <f>'Valbara i utveckling'!BV15</f>
        <v>0</v>
      </c>
      <c r="E134" s="125"/>
      <c r="F134" s="125">
        <f>'Valbara i utveckling'!BV30</f>
        <v>0</v>
      </c>
      <c r="G134" s="125"/>
      <c r="H134" s="125">
        <f>'Valbara i utveckling'!BV31</f>
        <v>0</v>
      </c>
      <c r="I134" s="125"/>
      <c r="J134" s="126">
        <f>'Valbara i utveckling'!BV32</f>
        <v>0</v>
      </c>
    </row>
    <row r="135" spans="3:10" ht="15" hidden="1" customHeight="1" outlineLevel="1" x14ac:dyDescent="0.25">
      <c r="C135" s="117">
        <f>'Valbara i utveckling'!BZ1</f>
        <v>0</v>
      </c>
      <c r="D135" s="124">
        <f>'Valbara i utveckling'!BZ15</f>
        <v>0</v>
      </c>
      <c r="E135" s="125"/>
      <c r="F135" s="125">
        <f>'Valbara i utveckling'!BZ30</f>
        <v>0</v>
      </c>
      <c r="G135" s="125"/>
      <c r="H135" s="125">
        <f>'Valbara i utveckling'!BZ31</f>
        <v>0</v>
      </c>
      <c r="I135" s="125"/>
      <c r="J135" s="126">
        <f>'Valbara i utveckling'!BZ32</f>
        <v>0</v>
      </c>
    </row>
    <row r="136" spans="3:10" ht="15" hidden="1" customHeight="1" outlineLevel="1" x14ac:dyDescent="0.25">
      <c r="C136" s="263">
        <f>'Valbara i utveckling'!CD1</f>
        <v>0</v>
      </c>
      <c r="D136" s="124">
        <f>'Valbara i utveckling'!CD15</f>
        <v>0</v>
      </c>
      <c r="E136" s="95"/>
      <c r="F136" s="95">
        <f>'Valbara i utveckling'!CD30</f>
        <v>0</v>
      </c>
      <c r="G136" s="95"/>
      <c r="H136" s="95">
        <f>'Valbara i utveckling'!CD31</f>
        <v>0</v>
      </c>
      <c r="I136" s="95"/>
      <c r="J136" s="264">
        <f>'Valbara i utveckling'!CD32</f>
        <v>0</v>
      </c>
    </row>
    <row r="137" spans="3:10" ht="15" hidden="1" customHeight="1" outlineLevel="1" x14ac:dyDescent="0.25">
      <c r="C137" s="263">
        <f>'Valbara i utveckling'!CH1</f>
        <v>0</v>
      </c>
      <c r="D137" s="124">
        <f>'Valbara i utveckling'!CH15</f>
        <v>0</v>
      </c>
      <c r="E137" s="95"/>
      <c r="F137" s="95">
        <f>'Valbara i utveckling'!CH30</f>
        <v>0</v>
      </c>
      <c r="G137" s="95"/>
      <c r="H137" s="95">
        <f>'Valbara i utveckling'!CH31</f>
        <v>0</v>
      </c>
      <c r="I137" s="95"/>
      <c r="J137" s="264">
        <f>'Valbara i utveckling'!CH32</f>
        <v>0</v>
      </c>
    </row>
    <row r="138" spans="3:10" ht="15" hidden="1" customHeight="1" outlineLevel="1" x14ac:dyDescent="0.25">
      <c r="C138" s="263">
        <f>'Valbara i utveckling'!CL1</f>
        <v>0</v>
      </c>
      <c r="D138" s="124">
        <f>'Valbara i utveckling'!CL15</f>
        <v>0</v>
      </c>
      <c r="E138" s="95"/>
      <c r="F138" s="95">
        <f>'Valbara i utveckling'!CL30</f>
        <v>0</v>
      </c>
      <c r="G138" s="95"/>
      <c r="H138" s="95">
        <f>'Valbara i utveckling'!CL31</f>
        <v>0</v>
      </c>
      <c r="I138" s="95"/>
      <c r="J138" s="264">
        <f>'Valbara i utveckling'!CL32</f>
        <v>0</v>
      </c>
    </row>
    <row r="139" spans="3:10" ht="15" hidden="1" customHeight="1" outlineLevel="1" x14ac:dyDescent="0.25">
      <c r="C139" s="263">
        <f>'Valbara i utveckling'!CP1</f>
        <v>0</v>
      </c>
      <c r="D139" s="124">
        <f>'Valbara i utveckling'!CP15</f>
        <v>0</v>
      </c>
      <c r="E139" s="95"/>
      <c r="F139" s="95">
        <f>'Valbara i utveckling'!CP30</f>
        <v>0</v>
      </c>
      <c r="G139" s="95"/>
      <c r="H139" s="95">
        <f>'Valbara i utveckling'!CP31</f>
        <v>0</v>
      </c>
      <c r="I139" s="95"/>
      <c r="J139" s="264">
        <f>'Valbara i utveckling'!CP32</f>
        <v>0</v>
      </c>
    </row>
    <row r="140" spans="3:10" ht="15" hidden="1" customHeight="1" outlineLevel="1" x14ac:dyDescent="0.25">
      <c r="C140" s="263">
        <f>'Valbara i utveckling'!CT1</f>
        <v>0</v>
      </c>
      <c r="D140" s="124">
        <f>'Valbara i utveckling'!CT15</f>
        <v>0</v>
      </c>
      <c r="E140" s="95"/>
      <c r="F140" s="95">
        <f>'Valbara i utveckling'!CT30</f>
        <v>0</v>
      </c>
      <c r="G140" s="95"/>
      <c r="H140" s="95">
        <f>'Valbara i utveckling'!CT31</f>
        <v>0</v>
      </c>
      <c r="I140" s="95"/>
      <c r="J140" s="264">
        <f>'Valbara i utveckling'!CT32</f>
        <v>0</v>
      </c>
    </row>
    <row r="141" spans="3:10" ht="15" hidden="1" customHeight="1" outlineLevel="1" x14ac:dyDescent="0.25">
      <c r="C141" s="263">
        <f>'Valbara i utveckling'!CX1</f>
        <v>0</v>
      </c>
      <c r="D141" s="124">
        <f>'Valbara i utveckling'!CX15</f>
        <v>0</v>
      </c>
      <c r="E141" s="95"/>
      <c r="F141" s="95">
        <f>'Valbara i utveckling'!CX30</f>
        <v>0</v>
      </c>
      <c r="G141" s="95"/>
      <c r="H141" s="95">
        <f>'Valbara i utveckling'!CX31</f>
        <v>0</v>
      </c>
      <c r="I141" s="95"/>
      <c r="J141" s="264">
        <f>'Valbara i utveckling'!CX32</f>
        <v>0</v>
      </c>
    </row>
    <row r="142" spans="3:10" ht="15" hidden="1" customHeight="1" outlineLevel="1" x14ac:dyDescent="0.25">
      <c r="C142" s="263">
        <f>'Valbara i utveckling'!DB1</f>
        <v>0</v>
      </c>
      <c r="D142" s="124">
        <f>'Valbara i utveckling'!DB15</f>
        <v>0</v>
      </c>
      <c r="E142" s="95"/>
      <c r="F142" s="95">
        <f>'Valbara i utveckling'!DB30</f>
        <v>0</v>
      </c>
      <c r="G142" s="95"/>
      <c r="H142" s="95">
        <f>'Valbara i utveckling'!DB31</f>
        <v>0</v>
      </c>
      <c r="I142" s="95"/>
      <c r="J142" s="264">
        <f>'Valbara i utveckling'!DB32</f>
        <v>0</v>
      </c>
    </row>
    <row r="143" spans="3:10" ht="15" hidden="1" customHeight="1" outlineLevel="1" x14ac:dyDescent="0.25">
      <c r="C143" s="263">
        <f>'Valbara i utveckling'!DF1</f>
        <v>0</v>
      </c>
      <c r="D143" s="124">
        <f>'Valbara i utveckling'!DF15</f>
        <v>0</v>
      </c>
      <c r="E143" s="95"/>
      <c r="F143" s="95">
        <f>'Valbara i utveckling'!DF30</f>
        <v>0</v>
      </c>
      <c r="G143" s="95"/>
      <c r="H143" s="95">
        <f>'Valbara i utveckling'!DF31</f>
        <v>0</v>
      </c>
      <c r="I143" s="95"/>
      <c r="J143" s="264">
        <f>'Valbara i utveckling'!DF32</f>
        <v>0</v>
      </c>
    </row>
    <row r="144" spans="3:10" ht="15" hidden="1" customHeight="1" outlineLevel="1" x14ac:dyDescent="0.25">
      <c r="C144" s="263">
        <f>'Valbara i utveckling'!DJ1</f>
        <v>0</v>
      </c>
      <c r="D144" s="124">
        <f>'Valbara i utveckling'!DJ15</f>
        <v>0</v>
      </c>
      <c r="E144" s="95"/>
      <c r="F144" s="95">
        <f>'Valbara i utveckling'!DJ30</f>
        <v>0</v>
      </c>
      <c r="G144" s="95"/>
      <c r="H144" s="95">
        <f>'Valbara i utveckling'!DJ31</f>
        <v>0</v>
      </c>
      <c r="I144" s="95"/>
      <c r="J144" s="264">
        <f>'Valbara i utveckling'!DJ32</f>
        <v>0</v>
      </c>
    </row>
    <row r="145" spans="3:10" ht="15" hidden="1" customHeight="1" outlineLevel="1" thickBot="1" x14ac:dyDescent="0.3">
      <c r="C145" s="265">
        <f>'Valbara i utveckling'!DN1</f>
        <v>0</v>
      </c>
      <c r="D145" s="128">
        <f>'Valbara i utveckling'!DN15</f>
        <v>0</v>
      </c>
      <c r="E145" s="266"/>
      <c r="F145" s="266">
        <f>'Valbara i utveckling'!DN30</f>
        <v>0</v>
      </c>
      <c r="G145" s="266"/>
      <c r="H145" s="266">
        <f>'Valbara i utveckling'!DN31</f>
        <v>0</v>
      </c>
      <c r="I145" s="266"/>
      <c r="J145" s="267">
        <f>'Valbara i utveckling'!DN32</f>
        <v>0</v>
      </c>
    </row>
    <row r="146" spans="3:10" hidden="1" outlineLevel="1" x14ac:dyDescent="0.25">
      <c r="C146" s="131"/>
      <c r="D146" s="131"/>
      <c r="E146" s="131"/>
      <c r="F146" s="131"/>
      <c r="G146" s="131"/>
      <c r="H146" s="131"/>
      <c r="I146" s="131"/>
      <c r="J146" s="131"/>
    </row>
    <row r="147" spans="3:10" collapsed="1" x14ac:dyDescent="0.25">
      <c r="C147" s="131"/>
      <c r="D147" s="131"/>
      <c r="E147" s="131"/>
      <c r="F147" s="131"/>
      <c r="G147" s="131"/>
      <c r="H147" s="131"/>
      <c r="I147" s="131"/>
      <c r="J147" s="131"/>
    </row>
  </sheetData>
  <mergeCells count="3">
    <mergeCell ref="C2:J2"/>
    <mergeCell ref="A3:A7"/>
    <mergeCell ref="C3:J3"/>
  </mergeCells>
  <conditionalFormatting sqref="D8:D40">
    <cfRule type="cellIs" dxfId="40" priority="7" operator="equal">
      <formula>0</formula>
    </cfRule>
  </conditionalFormatting>
  <conditionalFormatting sqref="D55">
    <cfRule type="cellIs" dxfId="39" priority="2" operator="equal">
      <formula>0</formula>
    </cfRule>
  </conditionalFormatting>
  <conditionalFormatting sqref="D41:D54">
    <cfRule type="cellIs" dxfId="38" priority="1" operator="equal">
      <formula>0</formula>
    </cfRule>
  </conditionalFormatting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EC16FC-6DE0-46D9-AE72-326BC65E2874}">
  <sheetPr>
    <tabColor rgb="FF92D050"/>
  </sheetPr>
  <dimension ref="A1:K147"/>
  <sheetViews>
    <sheetView showZeros="0" workbookViewId="0">
      <selection activeCell="D68" sqref="D68"/>
    </sheetView>
  </sheetViews>
  <sheetFormatPr defaultRowHeight="15" outlineLevelRow="1" x14ac:dyDescent="0.25"/>
  <cols>
    <col min="1" max="1" width="21" customWidth="1"/>
    <col min="3" max="3" width="44.85546875" bestFit="1" customWidth="1"/>
    <col min="4" max="4" width="26.28515625" customWidth="1"/>
    <col min="6" max="6" width="28.85546875" customWidth="1"/>
    <col min="7" max="7" width="5.28515625" customWidth="1"/>
    <col min="8" max="8" width="21.7109375" bestFit="1" customWidth="1"/>
    <col min="9" max="9" width="4.7109375" customWidth="1"/>
    <col min="10" max="10" width="24.28515625" bestFit="1" customWidth="1"/>
    <col min="11" max="11" width="4.7109375" customWidth="1"/>
  </cols>
  <sheetData>
    <row r="1" spans="1:11" ht="40.700000000000003" customHeight="1" thickBot="1" x14ac:dyDescent="0.55000000000000004">
      <c r="C1" s="60" t="str">
        <f>'Gemensamma Tjänster'!B17</f>
        <v>Region Blekinge</v>
      </c>
    </row>
    <row r="2" spans="1:11" ht="92.25" customHeight="1" x14ac:dyDescent="0.4">
      <c r="C2" s="341" t="s">
        <v>64</v>
      </c>
      <c r="D2" s="342"/>
      <c r="E2" s="342"/>
      <c r="F2" s="342"/>
      <c r="G2" s="342"/>
      <c r="H2" s="342"/>
      <c r="I2" s="342"/>
      <c r="J2" s="343"/>
    </row>
    <row r="3" spans="1:11" ht="21.75" customHeight="1" thickBot="1" x14ac:dyDescent="0.3">
      <c r="A3" s="347" t="s">
        <v>45</v>
      </c>
      <c r="C3" s="344" t="s">
        <v>46</v>
      </c>
      <c r="D3" s="345"/>
      <c r="E3" s="345"/>
      <c r="F3" s="345"/>
      <c r="G3" s="345"/>
      <c r="H3" s="345"/>
      <c r="I3" s="345"/>
      <c r="J3" s="346"/>
    </row>
    <row r="4" spans="1:11" x14ac:dyDescent="0.25">
      <c r="A4" s="347"/>
    </row>
    <row r="5" spans="1:11" ht="15.75" x14ac:dyDescent="0.25">
      <c r="A5" s="347"/>
      <c r="D5" s="53" t="s">
        <v>198</v>
      </c>
      <c r="E5" s="58"/>
      <c r="F5" s="53"/>
      <c r="G5" s="53"/>
      <c r="H5" s="59"/>
      <c r="I5" s="53"/>
      <c r="J5" s="53"/>
      <c r="K5" s="7"/>
    </row>
    <row r="6" spans="1:11" ht="15.75" thickBot="1" x14ac:dyDescent="0.3">
      <c r="A6" s="347"/>
    </row>
    <row r="7" spans="1:11" ht="30" x14ac:dyDescent="0.25">
      <c r="A7" s="347"/>
      <c r="C7" s="118" t="s">
        <v>34</v>
      </c>
      <c r="D7" s="119">
        <f>SUM(D8:D55)</f>
        <v>9720985.4985628333</v>
      </c>
      <c r="E7" s="120"/>
      <c r="F7" s="121" t="s">
        <v>40</v>
      </c>
      <c r="G7" s="121"/>
      <c r="H7" s="106" t="s">
        <v>41</v>
      </c>
      <c r="I7" s="122"/>
      <c r="J7" s="123" t="s">
        <v>50</v>
      </c>
      <c r="K7" s="54"/>
    </row>
    <row r="8" spans="1:11" ht="15" hidden="1" customHeight="1" outlineLevel="1" x14ac:dyDescent="0.25">
      <c r="C8" s="117" t="str">
        <f>'Gemensamma Tjänster'!E2</f>
        <v>Identifierings-tjänster SITHS</v>
      </c>
      <c r="D8" s="124">
        <f>'Gemensamma Tjänster'!E17</f>
        <v>635505.22800288943</v>
      </c>
      <c r="E8" s="125"/>
      <c r="F8" s="103" t="str">
        <f>'Gemensamma Tjänster'!E31</f>
        <v>Kvartal förskott</v>
      </c>
      <c r="G8" s="125"/>
      <c r="H8" s="103" t="str">
        <f>'Gemensamma Tjänster'!E32</f>
        <v>Dec,Mar,Jun,Sep</v>
      </c>
      <c r="I8" s="125"/>
      <c r="J8" s="126" t="str">
        <f>'Gemensamma Tjänster'!E33</f>
        <v xml:space="preserve"> -</v>
      </c>
    </row>
    <row r="9" spans="1:11" ht="15" hidden="1" customHeight="1" outlineLevel="1" x14ac:dyDescent="0.25">
      <c r="C9" s="117" t="str">
        <f>'Gemensamma Tjänster'!F2</f>
        <v>Katalogtjänster HSA</v>
      </c>
      <c r="D9" s="124">
        <f>'Gemensamma Tjänster'!F17</f>
        <v>88720.873612855197</v>
      </c>
      <c r="E9" s="125"/>
      <c r="F9" s="103" t="str">
        <f>'Gemensamma Tjänster'!F31</f>
        <v>Kvartal förskott</v>
      </c>
      <c r="G9" s="125"/>
      <c r="H9" s="103" t="str">
        <f>'Gemensamma Tjänster'!F32</f>
        <v>Dec,Mar,Jun,Sep</v>
      </c>
      <c r="I9" s="125"/>
      <c r="J9" s="126" t="str">
        <f>'Gemensamma Tjänster'!F33</f>
        <v xml:space="preserve"> -</v>
      </c>
    </row>
    <row r="10" spans="1:11" ht="15" hidden="1" customHeight="1" outlineLevel="1" x14ac:dyDescent="0.25">
      <c r="C10" s="117" t="str">
        <f>'Gemensamma Tjänster'!G2</f>
        <v>Kommunikations-tjänster Sjunet</v>
      </c>
      <c r="D10" s="124">
        <f>'Gemensamma Tjänster'!G17</f>
        <v>28177.120276295471</v>
      </c>
      <c r="E10" s="125"/>
      <c r="F10" s="103" t="str">
        <f>'Gemensamma Tjänster'!G31</f>
        <v>Kvartal förskott</v>
      </c>
      <c r="G10" s="125"/>
      <c r="H10" s="103" t="str">
        <f>'Gemensamma Tjänster'!G32</f>
        <v>Dec,Mar,Jun,Sep</v>
      </c>
      <c r="I10" s="125"/>
      <c r="J10" s="126" t="str">
        <f>'Gemensamma Tjänster'!G33</f>
        <v xml:space="preserve"> -</v>
      </c>
    </row>
    <row r="11" spans="1:11" ht="15" hidden="1" customHeight="1" outlineLevel="1" x14ac:dyDescent="0.25">
      <c r="C11" s="117" t="str">
        <f>'Gemensamma Tjänster'!H2</f>
        <v>Säkerhetstjänster</v>
      </c>
      <c r="D11" s="124">
        <f>'Gemensamma Tjänster'!H17</f>
        <v>102786.74685867097</v>
      </c>
      <c r="E11" s="125"/>
      <c r="F11" s="103" t="str">
        <f>'Gemensamma Tjänster'!H31</f>
        <v>Kvartal förskott</v>
      </c>
      <c r="G11" s="125"/>
      <c r="H11" s="103" t="str">
        <f>'Gemensamma Tjänster'!H32</f>
        <v>Dec,Mar,Jun,Sep</v>
      </c>
      <c r="I11" s="125"/>
      <c r="J11" s="126" t="str">
        <f>'Gemensamma Tjänster'!H33</f>
        <v xml:space="preserve"> -</v>
      </c>
    </row>
    <row r="12" spans="1:11" ht="15" hidden="1" customHeight="1" outlineLevel="1" x14ac:dyDescent="0.25">
      <c r="C12" s="117" t="str">
        <f>'Gemensamma Tjänster'!I2</f>
        <v>1177 Vårdguidens e-tjänster</v>
      </c>
      <c r="D12" s="124">
        <f>'Gemensamma Tjänster'!I17</f>
        <v>1205384.83878686</v>
      </c>
      <c r="E12" s="125"/>
      <c r="F12" s="103" t="str">
        <f>'Gemensamma Tjänster'!I31</f>
        <v>Kvartal förskott</v>
      </c>
      <c r="G12" s="125"/>
      <c r="H12" s="103" t="str">
        <f>'Gemensamma Tjänster'!I32</f>
        <v>Dec,Mar,Jun,Sep</v>
      </c>
      <c r="I12" s="125"/>
      <c r="J12" s="126" t="str">
        <f>'Gemensamma Tjänster'!I33</f>
        <v xml:space="preserve"> -</v>
      </c>
    </row>
    <row r="13" spans="1:11" ht="15" hidden="1" customHeight="1" outlineLevel="1" x14ac:dyDescent="0.25">
      <c r="C13" s="117" t="str">
        <f>'Gemensamma Tjänster'!J2</f>
        <v xml:space="preserve">1177 Vårdguiden på telefon </v>
      </c>
      <c r="D13" s="124">
        <f>'Gemensamma Tjänster'!J17</f>
        <v>967641.3317427974</v>
      </c>
      <c r="E13" s="125"/>
      <c r="F13" s="103" t="str">
        <f>'Gemensamma Tjänster'!J31</f>
        <v>Kvartal förskott</v>
      </c>
      <c r="G13" s="125"/>
      <c r="H13" s="103" t="str">
        <f>'Gemensamma Tjänster'!J32</f>
        <v>Dec,Mar,Jun,Sep</v>
      </c>
      <c r="I13" s="125"/>
      <c r="J13" s="126" t="str">
        <f>'Gemensamma Tjänster'!J33</f>
        <v xml:space="preserve"> -</v>
      </c>
    </row>
    <row r="14" spans="1:11" ht="15" hidden="1" customHeight="1" outlineLevel="1" x14ac:dyDescent="0.25">
      <c r="C14" s="117" t="str">
        <f>'Gemensamma Tjänster'!K2</f>
        <v>1177 Vårdguiden på webben</v>
      </c>
      <c r="D14" s="124">
        <f>'Gemensamma Tjänster'!K17</f>
        <v>1059976.9835338783</v>
      </c>
      <c r="E14" s="125"/>
      <c r="F14" s="103" t="str">
        <f>'Gemensamma Tjänster'!K31</f>
        <v>Kvartal förskott</v>
      </c>
      <c r="G14" s="125"/>
      <c r="H14" s="103" t="str">
        <f>'Gemensamma Tjänster'!K32</f>
        <v>Dec,Mar,Jun,Sep</v>
      </c>
      <c r="I14" s="125"/>
      <c r="J14" s="126" t="str">
        <f>'Gemensamma Tjänster'!K33</f>
        <v xml:space="preserve"> -</v>
      </c>
    </row>
    <row r="15" spans="1:11" ht="15" hidden="1" customHeight="1" outlineLevel="1" x14ac:dyDescent="0.25">
      <c r="C15" s="117" t="str">
        <f>'Gemensamma Tjänster'!L2</f>
        <v>Eira 
(biblioteks- konsortium)</v>
      </c>
      <c r="D15" s="124">
        <f>'Gemensamma Tjänster'!L17</f>
        <v>59923.644946152795</v>
      </c>
      <c r="E15" s="125"/>
      <c r="F15" s="103" t="str">
        <f>'Gemensamma Tjänster'!L31</f>
        <v>Kvartal förskott. Licens separat</v>
      </c>
      <c r="G15" s="125"/>
      <c r="H15" s="103" t="str">
        <f>'Gemensamma Tjänster'!L32</f>
        <v>Dec,Mar,Jun,Sep</v>
      </c>
      <c r="I15" s="125"/>
      <c r="J15" s="126" t="str">
        <f>'Gemensamma Tjänster'!L33</f>
        <v xml:space="preserve"> -</v>
      </c>
    </row>
    <row r="16" spans="1:11" ht="15" hidden="1" customHeight="1" outlineLevel="1" x14ac:dyDescent="0.25">
      <c r="C16" s="117" t="str">
        <f>'Gemensamma Tjänster'!M2</f>
        <v>Elektronisk remiss</v>
      </c>
      <c r="D16" s="124">
        <f>'Gemensamma Tjänster'!M17</f>
        <v>77150.558523555126</v>
      </c>
      <c r="E16" s="125"/>
      <c r="F16" s="103" t="str">
        <f>'Gemensamma Tjänster'!M31</f>
        <v>Kvartal förskott</v>
      </c>
      <c r="G16" s="125"/>
      <c r="H16" s="103" t="str">
        <f>'Gemensamma Tjänster'!M32</f>
        <v>Dec,Mar,Jun,Sep</v>
      </c>
      <c r="I16" s="125"/>
      <c r="J16" s="126" t="str">
        <f>'Gemensamma Tjänster'!M33</f>
        <v xml:space="preserve"> -</v>
      </c>
    </row>
    <row r="17" spans="3:10" ht="15" hidden="1" customHeight="1" outlineLevel="1" x14ac:dyDescent="0.25">
      <c r="C17" s="117" t="str">
        <f>'Gemensamma Tjänster'!N2</f>
        <v>Födelseanmälan</v>
      </c>
      <c r="D17" s="124">
        <f>'Gemensamma Tjänster'!N17</f>
        <v>50954.760177584241</v>
      </c>
      <c r="E17" s="125"/>
      <c r="F17" s="103" t="str">
        <f>'Gemensamma Tjänster'!N31</f>
        <v>Kvartal förskott</v>
      </c>
      <c r="G17" s="125"/>
      <c r="H17" s="103" t="str">
        <f>'Gemensamma Tjänster'!N32</f>
        <v>Dec,Mar,Jun,Sep</v>
      </c>
      <c r="I17" s="125"/>
      <c r="J17" s="126" t="str">
        <f>'Gemensamma Tjänster'!N33</f>
        <v xml:space="preserve"> -</v>
      </c>
    </row>
    <row r="18" spans="3:10" ht="15" hidden="1" customHeight="1" outlineLevel="1" x14ac:dyDescent="0.25">
      <c r="C18" s="117" t="str">
        <f>'Gemensamma Tjänster'!O2</f>
        <v>Infektions-verktyget</v>
      </c>
      <c r="D18" s="124">
        <f>'Gemensamma Tjänster'!O17</f>
        <v>145256.60930410182</v>
      </c>
      <c r="E18" s="125"/>
      <c r="F18" s="103" t="str">
        <f>'Gemensamma Tjänster'!O31</f>
        <v>Kvartal förskott</v>
      </c>
      <c r="G18" s="125"/>
      <c r="H18" s="103" t="str">
        <f>'Gemensamma Tjänster'!O32</f>
        <v>Dec,Mar,Jun,Sep</v>
      </c>
      <c r="I18" s="125"/>
      <c r="J18" s="126" t="str">
        <f>'Gemensamma Tjänster'!O33</f>
        <v xml:space="preserve"> -</v>
      </c>
    </row>
    <row r="19" spans="3:10" ht="15" hidden="1" customHeight="1" outlineLevel="1" x14ac:dyDescent="0.25">
      <c r="C19" s="117" t="str">
        <f>'Gemensamma Tjänster'!P2</f>
        <v>Journalen</v>
      </c>
      <c r="D19" s="124">
        <f>'Gemensamma Tjänster'!P17</f>
        <v>451181.79010315094</v>
      </c>
      <c r="E19" s="125"/>
      <c r="F19" s="103" t="str">
        <f>'Gemensamma Tjänster'!P31</f>
        <v>Kvartal förskott</v>
      </c>
      <c r="G19" s="125"/>
      <c r="H19" s="103" t="str">
        <f>'Gemensamma Tjänster'!P32</f>
        <v>Dec,Mar,Jun,Sep</v>
      </c>
      <c r="I19" s="125"/>
      <c r="J19" s="126" t="str">
        <f>'Gemensamma Tjänster'!P33</f>
        <v xml:space="preserve"> -</v>
      </c>
    </row>
    <row r="20" spans="3:10" ht="15" hidden="1" customHeight="1" outlineLevel="1" x14ac:dyDescent="0.25">
      <c r="C20" s="117" t="str">
        <f>'Gemensamma Tjänster'!Q2</f>
        <v>Intygstjänster Webcert</v>
      </c>
      <c r="D20" s="124">
        <f>'Gemensamma Tjänster'!Q17</f>
        <v>213166.04035110486</v>
      </c>
      <c r="E20" s="125"/>
      <c r="F20" s="103" t="str">
        <f>'Gemensamma Tjänster'!Q31</f>
        <v>Kvartal förskott</v>
      </c>
      <c r="G20" s="125"/>
      <c r="H20" s="103" t="str">
        <f>'Gemensamma Tjänster'!Q32</f>
        <v>Dec,Mar,Jun,Sep</v>
      </c>
      <c r="I20" s="125"/>
      <c r="J20" s="126" t="str">
        <f>'Gemensamma Tjänster'!Q33</f>
        <v xml:space="preserve"> -</v>
      </c>
    </row>
    <row r="21" spans="3:10" ht="15" hidden="1" customHeight="1" outlineLevel="1" x14ac:dyDescent="0.25">
      <c r="C21" s="117" t="str">
        <f>'Gemensamma Tjänster'!R2</f>
        <v>Nationell patientöversikt</v>
      </c>
      <c r="D21" s="124">
        <f>'Gemensamma Tjänster'!R17</f>
        <v>239709.70437949916</v>
      </c>
      <c r="E21" s="125"/>
      <c r="F21" s="103" t="str">
        <f>'Gemensamma Tjänster'!R31</f>
        <v>Kvartal förskott</v>
      </c>
      <c r="G21" s="125"/>
      <c r="H21" s="103" t="str">
        <f>'Gemensamma Tjänster'!R32</f>
        <v>Dec,Mar,Jun,Sep</v>
      </c>
      <c r="I21" s="125"/>
      <c r="J21" s="126" t="str">
        <f>'Gemensamma Tjänster'!R33</f>
        <v xml:space="preserve"> -</v>
      </c>
    </row>
    <row r="22" spans="3:10" ht="15" hidden="1" customHeight="1" outlineLevel="1" x14ac:dyDescent="0.25">
      <c r="C22" s="117" t="str">
        <f>'Gemensamma Tjänster'!S2</f>
        <v>Pascal</v>
      </c>
      <c r="D22" s="124">
        <f>'Gemensamma Tjänster'!S17</f>
        <v>34468.951749692635</v>
      </c>
      <c r="E22" s="125"/>
      <c r="F22" s="103" t="str">
        <f>'Gemensamma Tjänster'!S31</f>
        <v>Kvartal förskott</v>
      </c>
      <c r="G22" s="125"/>
      <c r="H22" s="103" t="str">
        <f>'Gemensamma Tjänster'!S32</f>
        <v>Dec,Mar,Jun,Sep</v>
      </c>
      <c r="I22" s="125"/>
      <c r="J22" s="126" t="str">
        <f>'Gemensamma Tjänster'!S33</f>
        <v xml:space="preserve"> -</v>
      </c>
    </row>
    <row r="23" spans="3:10" ht="15" hidden="1" customHeight="1" outlineLevel="1" x14ac:dyDescent="0.25">
      <c r="C23" s="117" t="str">
        <f>'Gemensamma Tjänster'!T2</f>
        <v>Rikshandboken i barnhälsovård</v>
      </c>
      <c r="D23" s="124">
        <f>'Gemensamma Tjänster'!T17</f>
        <v>158868.74470327838</v>
      </c>
      <c r="E23" s="125"/>
      <c r="F23" s="103" t="str">
        <f>'Gemensamma Tjänster'!T31</f>
        <v>Kvartal förskott</v>
      </c>
      <c r="G23" s="125"/>
      <c r="H23" s="103" t="str">
        <f>'Gemensamma Tjänster'!T32</f>
        <v>Dec,Mar,Jun,Sep</v>
      </c>
      <c r="I23" s="125"/>
      <c r="J23" s="126" t="str">
        <f>'Gemensamma Tjänster'!T33</f>
        <v xml:space="preserve"> -</v>
      </c>
    </row>
    <row r="24" spans="3:10" ht="15" hidden="1" customHeight="1" outlineLevel="1" x14ac:dyDescent="0.25">
      <c r="C24" s="117" t="str">
        <f>'Gemensamma Tjänster'!U2</f>
        <v>Högkostnadsskydd</v>
      </c>
      <c r="D24" s="124">
        <f>'Gemensamma Tjänster'!U17</f>
        <v>93409.498028127127</v>
      </c>
      <c r="E24" s="125"/>
      <c r="F24" s="103" t="str">
        <f>'Gemensamma Tjänster'!U31</f>
        <v>Kvartal förskott</v>
      </c>
      <c r="G24" s="125"/>
      <c r="H24" s="103" t="str">
        <f>'Gemensamma Tjänster'!U32</f>
        <v>Dec,Mar,Jun,Sep</v>
      </c>
      <c r="I24" s="125"/>
      <c r="J24" s="126" t="str">
        <f>'Gemensamma Tjänster'!U33</f>
        <v xml:space="preserve"> -</v>
      </c>
    </row>
    <row r="25" spans="3:10" ht="15" hidden="1" customHeight="1" outlineLevel="1" x14ac:dyDescent="0.25">
      <c r="C25" s="117" t="str">
        <f>'Gemensamma Tjänster'!V2</f>
        <v>NKK Nationellt kliniskt kunskapsstöd</v>
      </c>
      <c r="D25" s="124">
        <f>'Gemensamma Tjänster'!V17</f>
        <v>490036.87437035603</v>
      </c>
      <c r="E25" s="125"/>
      <c r="F25" s="103" t="str">
        <f>'Gemensamma Tjänster'!V31</f>
        <v>Kvartal förskott</v>
      </c>
      <c r="G25" s="125"/>
      <c r="H25" s="103" t="str">
        <f>'Gemensamma Tjänster'!V32</f>
        <v>Dec,Mar,Jun,Sep</v>
      </c>
      <c r="I25" s="125"/>
      <c r="J25" s="126">
        <f>'Gemensamma Tjänster'!V33</f>
        <v>0</v>
      </c>
    </row>
    <row r="26" spans="3:10" ht="15" hidden="1" customHeight="1" outlineLevel="1" x14ac:dyDescent="0.25">
      <c r="C26" s="117" t="str">
        <f>'Gemensamma Tjänster'!W2</f>
        <v>Svenska informationstjänster för läkemedel (Sil)</v>
      </c>
      <c r="D26" s="124">
        <f>'Gemensamma Tjänster'!W17</f>
        <v>671138.77355895611</v>
      </c>
      <c r="E26" s="125"/>
      <c r="F26" s="103" t="str">
        <f>'Gemensamma Tjänster'!W31</f>
        <v>Kvartal förskott</v>
      </c>
      <c r="G26" s="125"/>
      <c r="H26" s="103" t="str">
        <f>'Gemensamma Tjänster'!W32</f>
        <v>Dec,Mar,Jun,Sep</v>
      </c>
      <c r="I26" s="125"/>
      <c r="J26" s="126" t="str">
        <f>'Gemensamma Tjänster'!W33</f>
        <v xml:space="preserve"> -</v>
      </c>
    </row>
    <row r="27" spans="3:10" ht="15" hidden="1" customHeight="1" outlineLevel="1" x14ac:dyDescent="0.25">
      <c r="C27" s="117" t="str">
        <f>'Gemensamma Tjänster'!X2</f>
        <v>UMO (Youmo)</v>
      </c>
      <c r="D27" s="124">
        <f>'Gemensamma Tjänster'!X17</f>
        <v>322093.37273429328</v>
      </c>
      <c r="E27" s="125"/>
      <c r="F27" s="103" t="str">
        <f>'Gemensamma Tjänster'!X31</f>
        <v>Kvartal förskott</v>
      </c>
      <c r="G27" s="125"/>
      <c r="H27" s="103" t="str">
        <f>'Gemensamma Tjänster'!X32</f>
        <v>Dec,Mar,Jun,Sep</v>
      </c>
      <c r="I27" s="125"/>
      <c r="J27" s="126" t="str">
        <f>'Gemensamma Tjänster'!X33</f>
        <v xml:space="preserve"> -</v>
      </c>
    </row>
    <row r="28" spans="3:10" ht="15" hidden="1" customHeight="1" outlineLevel="1" x14ac:dyDescent="0.25">
      <c r="C28" s="117" t="str">
        <f>'Gemensamma Tjänster'!Y2</f>
        <v>Vårdhandboken</v>
      </c>
      <c r="D28" s="124">
        <f>'Gemensamma Tjänster'!Y17</f>
        <v>153076.02486118436</v>
      </c>
      <c r="E28" s="125"/>
      <c r="F28" s="103" t="str">
        <f>'Gemensamma Tjänster'!Y31</f>
        <v>Kvartal förskott</v>
      </c>
      <c r="G28" s="125"/>
      <c r="H28" s="103" t="str">
        <f>'Gemensamma Tjänster'!Y32</f>
        <v>Dec,Mar,Jun,Sep</v>
      </c>
      <c r="I28" s="125"/>
      <c r="J28" s="126" t="str">
        <f>'Gemensamma Tjänster'!Y33</f>
        <v xml:space="preserve"> -</v>
      </c>
    </row>
    <row r="29" spans="3:10" ht="15" hidden="1" customHeight="1" outlineLevel="1" x14ac:dyDescent="0.25">
      <c r="C29" s="117" t="str">
        <f>'Gemensamma Tjänster'!Z2</f>
        <v>Rådgivnings-stöd webb</v>
      </c>
      <c r="D29" s="124">
        <f>'Gemensamma Tjänster'!Z17</f>
        <v>124051.92727116235</v>
      </c>
      <c r="E29" s="125"/>
      <c r="F29" s="103" t="str">
        <f>'Gemensamma Tjänster'!Z31</f>
        <v>Kvartal förskott</v>
      </c>
      <c r="G29" s="125"/>
      <c r="H29" s="103" t="str">
        <f>'Gemensamma Tjänster'!Z32</f>
        <v>Dec,Mar,Jun,Sep</v>
      </c>
      <c r="I29" s="125"/>
      <c r="J29" s="126" t="str">
        <f>'Gemensamma Tjänster'!Z33</f>
        <v xml:space="preserve"> -</v>
      </c>
    </row>
    <row r="30" spans="3:10" ht="15" hidden="1" customHeight="1" outlineLevel="1" x14ac:dyDescent="0.25">
      <c r="C30" s="117" t="str">
        <f>'Gemensamma Tjänster'!AA2</f>
        <v>Plattformen för stöd och behandling</v>
      </c>
      <c r="D30" s="124">
        <f>'Gemensamma Tjänster'!AA17</f>
        <v>541899.1102412187</v>
      </c>
      <c r="E30" s="125"/>
      <c r="F30" s="103" t="str">
        <f>'Gemensamma Tjänster'!AA31</f>
        <v>Kvartal förskott</v>
      </c>
      <c r="G30" s="125"/>
      <c r="H30" s="103" t="str">
        <f>'Gemensamma Tjänster'!AA32</f>
        <v>Dec,Mar,Jun,Sep</v>
      </c>
      <c r="I30" s="125"/>
      <c r="J30" s="126" t="str">
        <f>'Gemensamma Tjänster'!AA33</f>
        <v xml:space="preserve"> -</v>
      </c>
    </row>
    <row r="31" spans="3:10" ht="15" hidden="1" customHeight="1" outlineLevel="1" x14ac:dyDescent="0.25">
      <c r="C31" s="117" t="str">
        <f>'Gemensamma Tjänster'!AB2</f>
        <v>Utomläns- fakturering</v>
      </c>
      <c r="D31" s="124">
        <f>'Gemensamma Tjänster'!AB17</f>
        <v>69104.274043152982</v>
      </c>
      <c r="E31" s="125"/>
      <c r="F31" s="103" t="str">
        <f>'Gemensamma Tjänster'!AB31</f>
        <v>Kvartal förskott</v>
      </c>
      <c r="G31" s="125"/>
      <c r="H31" s="103" t="str">
        <f>'Gemensamma Tjänster'!AB32</f>
        <v>Dec,Mar,Jun,Sep</v>
      </c>
      <c r="I31" s="125"/>
      <c r="J31" s="126" t="str">
        <f>'Gemensamma Tjänster'!AB33</f>
        <v xml:space="preserve"> -</v>
      </c>
    </row>
    <row r="32" spans="3:10" ht="15" hidden="1" customHeight="1" outlineLevel="1" x14ac:dyDescent="0.25">
      <c r="C32" s="117" t="str">
        <f>'Gemensamma Tjänster'!AC2</f>
        <v>Gemensam infrastruktur</v>
      </c>
      <c r="D32" s="124">
        <f>'Gemensamma Tjänster'!AC17</f>
        <v>1206851.9244909934</v>
      </c>
      <c r="E32" s="125"/>
      <c r="F32" s="103" t="str">
        <f>'Gemensamma Tjänster'!AC31</f>
        <v>Kvartal förskott</v>
      </c>
      <c r="G32" s="125"/>
      <c r="H32" s="103" t="str">
        <f>'Gemensamma Tjänster'!AC32</f>
        <v>Dec,Mar,Jun,Sep</v>
      </c>
      <c r="I32" s="125"/>
      <c r="J32" s="126" t="str">
        <f>'Gemensamma Tjänster'!AC33</f>
        <v xml:space="preserve"> -</v>
      </c>
    </row>
    <row r="33" spans="3:10" ht="15" hidden="1" customHeight="1" outlineLevel="1" x14ac:dyDescent="0.25">
      <c r="C33" s="117" t="str">
        <f>'Gemensamma Tjänster'!AD2</f>
        <v>Gemensam arkitektur</v>
      </c>
      <c r="D33" s="124">
        <f>'Gemensamma Tjänster'!AD17</f>
        <v>349181.52217865462</v>
      </c>
      <c r="E33" s="125"/>
      <c r="F33" s="103" t="str">
        <f>'Gemensamma Tjänster'!AD31</f>
        <v>Kvartal förskott</v>
      </c>
      <c r="G33" s="125"/>
      <c r="H33" s="103" t="str">
        <f>'Gemensamma Tjänster'!AD32</f>
        <v>Dec,Mar,Jun,Sep</v>
      </c>
      <c r="I33" s="125"/>
      <c r="J33" s="126" t="str">
        <f>'Gemensamma Tjänster'!AD33</f>
        <v xml:space="preserve"> -</v>
      </c>
    </row>
    <row r="34" spans="3:10" ht="15" hidden="1" customHeight="1" outlineLevel="1" x14ac:dyDescent="0.25">
      <c r="C34" s="117" t="str">
        <f>'Gemensamma Tjänster'!AE2</f>
        <v>1177 Listning</v>
      </c>
      <c r="D34" s="124">
        <f>'Gemensamma Tjänster'!AE17</f>
        <v>54645.161330249888</v>
      </c>
      <c r="E34" s="125"/>
      <c r="F34" s="103" t="str">
        <f>'Gemensamma Tjänster'!AE31</f>
        <v>Kvartal förskott</v>
      </c>
      <c r="G34" s="125"/>
      <c r="H34" s="103" t="str">
        <f>'Gemensamma Tjänster'!AE32</f>
        <v>Dec,Mar,Jun,Sep</v>
      </c>
      <c r="I34" s="125"/>
      <c r="J34" s="126" t="str">
        <f>'Gemensamma Tjänster'!AE33</f>
        <v xml:space="preserve"> -</v>
      </c>
    </row>
    <row r="35" spans="3:10" ht="15" hidden="1" customHeight="1" outlineLevel="1" x14ac:dyDescent="0.25">
      <c r="C35" s="117" t="str">
        <f>'Gemensamma Tjänster'!AF2</f>
        <v>IAM IDP Gemensam del</v>
      </c>
      <c r="D35" s="124">
        <f>'Gemensamma Tjänster'!AF17</f>
        <v>126623.10840211791</v>
      </c>
      <c r="E35" s="125"/>
      <c r="F35" s="103" t="str">
        <f>'Gemensamma Tjänster'!AF31</f>
        <v>Kvartal förskott</v>
      </c>
      <c r="G35" s="125"/>
      <c r="H35" s="103" t="str">
        <f>'Gemensamma Tjänster'!AF32</f>
        <v>Dec,Mar,Jun,Sep</v>
      </c>
      <c r="I35" s="125"/>
      <c r="J35" s="126">
        <f>'Gemensamma Tjänster'!AF33</f>
        <v>0</v>
      </c>
    </row>
    <row r="36" spans="3:10" ht="15" hidden="1" customHeight="1" outlineLevel="1" x14ac:dyDescent="0.25">
      <c r="C36" s="117">
        <f>'Gemensamma Tjänster'!AG2</f>
        <v>0</v>
      </c>
      <c r="D36" s="124">
        <f>'Gemensamma Tjänster'!AG17</f>
        <v>0</v>
      </c>
      <c r="E36" s="125"/>
      <c r="F36" s="103">
        <f>'Gemensamma Tjänster'!AG31</f>
        <v>0</v>
      </c>
      <c r="G36" s="125"/>
      <c r="H36" s="103">
        <f>'Gemensamma Tjänster'!AG32</f>
        <v>0</v>
      </c>
      <c r="I36" s="125"/>
      <c r="J36" s="126">
        <f>'Gemensamma Tjänster'!AG33</f>
        <v>0</v>
      </c>
    </row>
    <row r="37" spans="3:10" ht="15" hidden="1" customHeight="1" outlineLevel="1" x14ac:dyDescent="0.25">
      <c r="C37" s="117">
        <f>'Gemensamma Tjänster'!AH2</f>
        <v>0</v>
      </c>
      <c r="D37" s="124">
        <f>'Gemensamma Tjänster'!AH17</f>
        <v>0</v>
      </c>
      <c r="E37" s="125"/>
      <c r="F37" s="103">
        <f>'Gemensamma Tjänster'!AH31</f>
        <v>0</v>
      </c>
      <c r="G37" s="125"/>
      <c r="H37" s="103">
        <f>'Gemensamma Tjänster'!AH32</f>
        <v>0</v>
      </c>
      <c r="I37" s="125"/>
      <c r="J37" s="126">
        <f>'Gemensamma Tjänster'!AH33</f>
        <v>0</v>
      </c>
    </row>
    <row r="38" spans="3:10" ht="15" hidden="1" customHeight="1" outlineLevel="1" x14ac:dyDescent="0.25">
      <c r="C38" s="117">
        <f>'Gemensamma Tjänster'!AI2</f>
        <v>0</v>
      </c>
      <c r="D38" s="124">
        <f>'Gemensamma Tjänster'!AI17</f>
        <v>0</v>
      </c>
      <c r="E38" s="125"/>
      <c r="F38" s="103">
        <f>'Gemensamma Tjänster'!AI31</f>
        <v>0</v>
      </c>
      <c r="G38" s="125"/>
      <c r="H38" s="103">
        <f>'Gemensamma Tjänster'!AI32</f>
        <v>0</v>
      </c>
      <c r="I38" s="125"/>
      <c r="J38" s="126">
        <f>'Gemensamma Tjänster'!AI33</f>
        <v>0</v>
      </c>
    </row>
    <row r="39" spans="3:10" ht="15" hidden="1" customHeight="1" outlineLevel="1" x14ac:dyDescent="0.25">
      <c r="C39" s="117">
        <f>'Gemensamma Tjänster'!AJ2</f>
        <v>0</v>
      </c>
      <c r="D39" s="124">
        <f>'Gemensamma Tjänster'!AJ17</f>
        <v>0</v>
      </c>
      <c r="E39" s="125"/>
      <c r="F39" s="103">
        <f>'Gemensamma Tjänster'!AJ31</f>
        <v>0</v>
      </c>
      <c r="G39" s="125"/>
      <c r="H39" s="103">
        <f>'Gemensamma Tjänster'!AJ32</f>
        <v>0</v>
      </c>
      <c r="I39" s="125"/>
      <c r="J39" s="126">
        <f>'Gemensamma Tjänster'!AJ33</f>
        <v>0</v>
      </c>
    </row>
    <row r="40" spans="3:10" ht="15" hidden="1" customHeight="1" outlineLevel="1" x14ac:dyDescent="0.25">
      <c r="C40" s="117">
        <f>'Gemensamma Tjänster'!AK2</f>
        <v>0</v>
      </c>
      <c r="D40" s="124">
        <f>'Gemensamma Tjänster'!AK17</f>
        <v>0</v>
      </c>
      <c r="E40" s="125"/>
      <c r="F40" s="103">
        <f>'Gemensamma Tjänster'!AK31</f>
        <v>0</v>
      </c>
      <c r="G40" s="125"/>
      <c r="H40" s="103">
        <f>'Gemensamma Tjänster'!AK32</f>
        <v>0</v>
      </c>
      <c r="I40" s="125"/>
      <c r="J40" s="126">
        <f>'Gemensamma Tjänster'!AK33</f>
        <v>0</v>
      </c>
    </row>
    <row r="41" spans="3:10" ht="15" hidden="1" customHeight="1" outlineLevel="1" x14ac:dyDescent="0.25">
      <c r="C41" s="117">
        <f>'Gemensamma Tjänster'!AL2</f>
        <v>0</v>
      </c>
      <c r="D41" s="124">
        <f>'Gemensamma Tjänster'!AL17</f>
        <v>0</v>
      </c>
      <c r="E41" s="125"/>
      <c r="F41" s="103">
        <f>'Gemensamma Tjänster'!AL31</f>
        <v>0</v>
      </c>
      <c r="G41" s="125"/>
      <c r="H41" s="103">
        <f>'Gemensamma Tjänster'!AL32</f>
        <v>0</v>
      </c>
      <c r="I41" s="125"/>
      <c r="J41" s="126">
        <f>'Gemensamma Tjänster'!AL33</f>
        <v>0</v>
      </c>
    </row>
    <row r="42" spans="3:10" ht="15" hidden="1" customHeight="1" outlineLevel="1" x14ac:dyDescent="0.25">
      <c r="C42" s="117">
        <f>'Gemensamma Tjänster'!AM2</f>
        <v>0</v>
      </c>
      <c r="D42" s="124">
        <f>'Gemensamma Tjänster'!AM17</f>
        <v>0</v>
      </c>
      <c r="E42" s="125"/>
      <c r="F42" s="103">
        <f>'Gemensamma Tjänster'!AM31</f>
        <v>0</v>
      </c>
      <c r="G42" s="125"/>
      <c r="H42" s="103">
        <f>'Gemensamma Tjänster'!AM32</f>
        <v>0</v>
      </c>
      <c r="I42" s="125"/>
      <c r="J42" s="126">
        <f>'Gemensamma Tjänster'!AM33</f>
        <v>0</v>
      </c>
    </row>
    <row r="43" spans="3:10" ht="15" hidden="1" customHeight="1" outlineLevel="1" x14ac:dyDescent="0.25">
      <c r="C43" s="117">
        <f>'Gemensamma Tjänster'!AN2</f>
        <v>0</v>
      </c>
      <c r="D43" s="124">
        <f>'Gemensamma Tjänster'!AN17</f>
        <v>0</v>
      </c>
      <c r="E43" s="125"/>
      <c r="F43" s="103">
        <f>'Gemensamma Tjänster'!AN31</f>
        <v>0</v>
      </c>
      <c r="G43" s="125"/>
      <c r="H43" s="103">
        <f>'Gemensamma Tjänster'!AN32</f>
        <v>0</v>
      </c>
      <c r="I43" s="125"/>
      <c r="J43" s="126">
        <f>'Gemensamma Tjänster'!AN33</f>
        <v>0</v>
      </c>
    </row>
    <row r="44" spans="3:10" ht="15" hidden="1" customHeight="1" outlineLevel="1" x14ac:dyDescent="0.25">
      <c r="C44" s="117">
        <f>'Gemensamma Tjänster'!AO2</f>
        <v>0</v>
      </c>
      <c r="D44" s="124">
        <f>'Gemensamma Tjänster'!AO17</f>
        <v>0</v>
      </c>
      <c r="E44" s="125"/>
      <c r="F44" s="103">
        <f>'Gemensamma Tjänster'!AO31</f>
        <v>0</v>
      </c>
      <c r="G44" s="125"/>
      <c r="H44" s="103">
        <f>'Gemensamma Tjänster'!AO32</f>
        <v>0</v>
      </c>
      <c r="I44" s="125"/>
      <c r="J44" s="126">
        <f>'Gemensamma Tjänster'!AO33</f>
        <v>0</v>
      </c>
    </row>
    <row r="45" spans="3:10" ht="15" hidden="1" customHeight="1" outlineLevel="1" x14ac:dyDescent="0.25">
      <c r="C45" s="117">
        <f>'Gemensamma Tjänster'!AP2</f>
        <v>0</v>
      </c>
      <c r="D45" s="124">
        <f>'Gemensamma Tjänster'!AP17</f>
        <v>0</v>
      </c>
      <c r="E45" s="125"/>
      <c r="F45" s="103">
        <f>'Gemensamma Tjänster'!AP31</f>
        <v>0</v>
      </c>
      <c r="G45" s="125"/>
      <c r="H45" s="103">
        <f>'Gemensamma Tjänster'!AP32</f>
        <v>0</v>
      </c>
      <c r="I45" s="125"/>
      <c r="J45" s="126">
        <f>'Gemensamma Tjänster'!AP33</f>
        <v>0</v>
      </c>
    </row>
    <row r="46" spans="3:10" ht="15" hidden="1" customHeight="1" outlineLevel="1" x14ac:dyDescent="0.25">
      <c r="C46" s="117">
        <f>'Gemensamma Tjänster'!AQ2</f>
        <v>0</v>
      </c>
      <c r="D46" s="124">
        <f>'Gemensamma Tjänster'!AQ17</f>
        <v>0</v>
      </c>
      <c r="E46" s="125"/>
      <c r="F46" s="103">
        <f>'Gemensamma Tjänster'!AQ31</f>
        <v>0</v>
      </c>
      <c r="G46" s="125"/>
      <c r="H46" s="103">
        <f>'Gemensamma Tjänster'!AQ32</f>
        <v>0</v>
      </c>
      <c r="I46" s="125"/>
      <c r="J46" s="126">
        <f>'Gemensamma Tjänster'!AQ33</f>
        <v>0</v>
      </c>
    </row>
    <row r="47" spans="3:10" ht="15" hidden="1" customHeight="1" outlineLevel="1" x14ac:dyDescent="0.25">
      <c r="C47" s="117">
        <f>'Gemensamma Tjänster'!AR2</f>
        <v>0</v>
      </c>
      <c r="D47" s="124">
        <f>'Gemensamma Tjänster'!AR17</f>
        <v>0</v>
      </c>
      <c r="E47" s="125"/>
      <c r="F47" s="103">
        <f>'Gemensamma Tjänster'!AR31</f>
        <v>0</v>
      </c>
      <c r="G47" s="125"/>
      <c r="H47" s="103">
        <f>'Gemensamma Tjänster'!AR32</f>
        <v>0</v>
      </c>
      <c r="I47" s="125"/>
      <c r="J47" s="126">
        <f>'Gemensamma Tjänster'!AR33</f>
        <v>0</v>
      </c>
    </row>
    <row r="48" spans="3:10" ht="15" hidden="1" customHeight="1" outlineLevel="1" x14ac:dyDescent="0.25">
      <c r="C48" s="117">
        <f>'Gemensamma Tjänster'!AS2</f>
        <v>0</v>
      </c>
      <c r="D48" s="124">
        <f>'Gemensamma Tjänster'!AS17</f>
        <v>0</v>
      </c>
      <c r="E48" s="125"/>
      <c r="F48" s="103">
        <f>'Gemensamma Tjänster'!AS31</f>
        <v>0</v>
      </c>
      <c r="G48" s="125"/>
      <c r="H48" s="103">
        <f>'Gemensamma Tjänster'!AS32</f>
        <v>0</v>
      </c>
      <c r="I48" s="125"/>
      <c r="J48" s="126">
        <f>'Gemensamma Tjänster'!AS33</f>
        <v>0</v>
      </c>
    </row>
    <row r="49" spans="3:10" ht="15" hidden="1" customHeight="1" outlineLevel="1" x14ac:dyDescent="0.25">
      <c r="C49" s="117">
        <f>'Gemensamma Tjänster'!AT2</f>
        <v>0</v>
      </c>
      <c r="D49" s="124">
        <f>'Gemensamma Tjänster'!AT17</f>
        <v>0</v>
      </c>
      <c r="E49" s="125"/>
      <c r="F49" s="103">
        <f>'Gemensamma Tjänster'!AT31</f>
        <v>0</v>
      </c>
      <c r="G49" s="125"/>
      <c r="H49" s="103">
        <f>'Gemensamma Tjänster'!AT32</f>
        <v>0</v>
      </c>
      <c r="I49" s="125"/>
      <c r="J49" s="126">
        <f>'Gemensamma Tjänster'!AT33</f>
        <v>0</v>
      </c>
    </row>
    <row r="50" spans="3:10" ht="15" hidden="1" customHeight="1" outlineLevel="1" x14ac:dyDescent="0.25">
      <c r="C50" s="117">
        <f>'Gemensamma Tjänster'!AU2</f>
        <v>0</v>
      </c>
      <c r="D50" s="124">
        <f>'Gemensamma Tjänster'!AU17</f>
        <v>0</v>
      </c>
      <c r="E50" s="125"/>
      <c r="F50" s="103">
        <f>'Gemensamma Tjänster'!AU31</f>
        <v>0</v>
      </c>
      <c r="G50" s="125"/>
      <c r="H50" s="103">
        <f>'Gemensamma Tjänster'!AU32</f>
        <v>0</v>
      </c>
      <c r="I50" s="125"/>
      <c r="J50" s="126">
        <f>'Gemensamma Tjänster'!AU33</f>
        <v>0</v>
      </c>
    </row>
    <row r="51" spans="3:10" ht="15" hidden="1" customHeight="1" outlineLevel="1" x14ac:dyDescent="0.25">
      <c r="C51" s="117">
        <f>'Gemensamma Tjänster'!AV2</f>
        <v>0</v>
      </c>
      <c r="D51" s="124">
        <f>'Gemensamma Tjänster'!AV17</f>
        <v>0</v>
      </c>
      <c r="E51" s="125"/>
      <c r="F51" s="103">
        <f>'Gemensamma Tjänster'!AV31</f>
        <v>0</v>
      </c>
      <c r="G51" s="125"/>
      <c r="H51" s="103">
        <f>'Gemensamma Tjänster'!AV32</f>
        <v>0</v>
      </c>
      <c r="I51" s="125"/>
      <c r="J51" s="126">
        <f>'Gemensamma Tjänster'!AV33</f>
        <v>0</v>
      </c>
    </row>
    <row r="52" spans="3:10" ht="15" hidden="1" customHeight="1" outlineLevel="1" x14ac:dyDescent="0.25">
      <c r="C52" s="117">
        <f>'Gemensamma Tjänster'!AW2</f>
        <v>0</v>
      </c>
      <c r="D52" s="124">
        <f>'Gemensamma Tjänster'!AW17</f>
        <v>0</v>
      </c>
      <c r="E52" s="125"/>
      <c r="F52" s="103">
        <f>'Gemensamma Tjänster'!AW31</f>
        <v>0</v>
      </c>
      <c r="G52" s="125"/>
      <c r="H52" s="103">
        <f>'Gemensamma Tjänster'!AW32</f>
        <v>0</v>
      </c>
      <c r="I52" s="125"/>
      <c r="J52" s="126">
        <f>'Gemensamma Tjänster'!AW33</f>
        <v>0</v>
      </c>
    </row>
    <row r="53" spans="3:10" ht="15" hidden="1" customHeight="1" outlineLevel="1" x14ac:dyDescent="0.25">
      <c r="C53" s="117">
        <f>'Gemensamma Tjänster'!AX2</f>
        <v>0</v>
      </c>
      <c r="D53" s="124">
        <f>'Gemensamma Tjänster'!AX17</f>
        <v>0</v>
      </c>
      <c r="E53" s="125"/>
      <c r="F53" s="103">
        <f>'Gemensamma Tjänster'!AX31</f>
        <v>0</v>
      </c>
      <c r="G53" s="125"/>
      <c r="H53" s="103">
        <f>'Gemensamma Tjänster'!AX32</f>
        <v>0</v>
      </c>
      <c r="I53" s="125"/>
      <c r="J53" s="126">
        <f>'Gemensamma Tjänster'!AX33</f>
        <v>0</v>
      </c>
    </row>
    <row r="54" spans="3:10" ht="15" hidden="1" customHeight="1" outlineLevel="1" x14ac:dyDescent="0.25">
      <c r="C54" s="117">
        <f>'Gemensamma Tjänster'!AY2</f>
        <v>0</v>
      </c>
      <c r="D54" s="124">
        <f>'Gemensamma Tjänster'!AY17</f>
        <v>0</v>
      </c>
      <c r="E54" s="125"/>
      <c r="F54" s="103">
        <f>'Gemensamma Tjänster'!AY31</f>
        <v>0</v>
      </c>
      <c r="G54" s="125"/>
      <c r="H54" s="103">
        <f>'Gemensamma Tjänster'!AY32</f>
        <v>0</v>
      </c>
      <c r="I54" s="125"/>
      <c r="J54" s="126">
        <f>'Gemensamma Tjänster'!AY33</f>
        <v>0</v>
      </c>
    </row>
    <row r="55" spans="3:10" ht="15" hidden="1" customHeight="1" outlineLevel="1" thickBot="1" x14ac:dyDescent="0.3">
      <c r="C55" s="127">
        <f>'Gemensamma Tjänster'!AZ2</f>
        <v>0</v>
      </c>
      <c r="D55" s="128">
        <f>'Gemensamma Tjänster'!AZ17</f>
        <v>0</v>
      </c>
      <c r="E55" s="129"/>
      <c r="F55" s="104">
        <f>'Gemensamma Tjänster'!AZ31</f>
        <v>0</v>
      </c>
      <c r="G55" s="129"/>
      <c r="H55" s="104">
        <f>'Gemensamma Tjänster'!AZ32</f>
        <v>0</v>
      </c>
      <c r="I55" s="129"/>
      <c r="J55" s="130">
        <f>'Gemensamma Tjänster'!AZ33</f>
        <v>0</v>
      </c>
    </row>
    <row r="56" spans="3:10" hidden="1" outlineLevel="1" x14ac:dyDescent="0.25">
      <c r="C56" s="125"/>
      <c r="D56" s="124"/>
      <c r="E56" s="125"/>
      <c r="F56" s="125"/>
      <c r="G56" s="125"/>
      <c r="H56" s="125"/>
      <c r="I56" s="125"/>
      <c r="J56" s="125"/>
    </row>
    <row r="57" spans="3:10" ht="15.75" collapsed="1" thickBot="1" x14ac:dyDescent="0.3">
      <c r="C57" s="131"/>
      <c r="D57" s="132"/>
      <c r="E57" s="131"/>
      <c r="F57" s="131"/>
      <c r="G57" s="131"/>
      <c r="H57" s="131"/>
      <c r="I57" s="131"/>
      <c r="J57" s="131"/>
    </row>
    <row r="58" spans="3:10" ht="21" x14ac:dyDescent="0.25">
      <c r="C58" s="118" t="s">
        <v>35</v>
      </c>
      <c r="D58" s="119">
        <f>SUM(D59:D89)</f>
        <v>2463226.6210058299</v>
      </c>
      <c r="E58" s="120"/>
      <c r="F58" s="120" t="s">
        <v>43</v>
      </c>
      <c r="G58" s="120"/>
      <c r="H58" s="120"/>
      <c r="I58" s="120"/>
      <c r="J58" s="133"/>
    </row>
    <row r="59" spans="3:10" hidden="1" outlineLevel="1" x14ac:dyDescent="0.25">
      <c r="C59" s="117" t="str">
        <f>'Valbara Tjänster'!F1</f>
        <v>Händelseanalys (Nitha)</v>
      </c>
      <c r="D59" s="124">
        <f>'Valbara Tjänster'!F13</f>
        <v>84041.179650000005</v>
      </c>
      <c r="E59" s="125"/>
      <c r="F59" s="125" t="str">
        <f>'Valbara Tjänster'!F27</f>
        <v>Kvartal förskott</v>
      </c>
      <c r="G59" s="125"/>
      <c r="H59" s="125" t="str">
        <f>'Valbara Tjänster'!F28</f>
        <v>Dec,Mar,Jun,Sep</v>
      </c>
      <c r="I59" s="125"/>
      <c r="J59" s="126" t="str">
        <f>'Valbara Tjänster'!F29</f>
        <v>N/A</v>
      </c>
    </row>
    <row r="60" spans="3:10" ht="30" hidden="1" outlineLevel="1" x14ac:dyDescent="0.25">
      <c r="C60" s="117" t="str">
        <f>'Valbara Tjänster'!J1</f>
        <v>IAM IdP
(egna anslutningar)</v>
      </c>
      <c r="D60" s="124">
        <f>'Valbara Tjänster'!J13</f>
        <v>0</v>
      </c>
      <c r="E60" s="125"/>
      <c r="F60" s="125" t="str">
        <f>'Valbara Tjänster'!J27</f>
        <v>Kvartal förskott</v>
      </c>
      <c r="G60" s="125"/>
      <c r="H60" s="125" t="str">
        <f>'Valbara Tjänster'!J28</f>
        <v>Dec,Mar,Jun,Sep</v>
      </c>
      <c r="I60" s="125"/>
      <c r="J60" s="126" t="str">
        <f>'Valbara Tjänster'!J29</f>
        <v>N/A</v>
      </c>
    </row>
    <row r="61" spans="3:10" hidden="1" outlineLevel="1" x14ac:dyDescent="0.25">
      <c r="C61" s="117" t="str">
        <f>'Valbara Tjänster'!N1</f>
        <v>Säkerhets-tjänster Logg, spärr &amp; samtycke</v>
      </c>
      <c r="D61" s="124">
        <f>'Valbara Tjänster'!N13</f>
        <v>23827.95</v>
      </c>
      <c r="E61" s="125"/>
      <c r="F61" s="125" t="str">
        <f>'Valbara Tjänster'!N27</f>
        <v>Kvartal förskott</v>
      </c>
      <c r="G61" s="125"/>
      <c r="H61" s="125" t="str">
        <f>'Valbara Tjänster'!N28</f>
        <v>Dec,Mar,Jun,Sep</v>
      </c>
      <c r="I61" s="125"/>
      <c r="J61" s="126" t="str">
        <f>'Valbara Tjänster'!N29</f>
        <v>N/A</v>
      </c>
    </row>
    <row r="62" spans="3:10" hidden="1" outlineLevel="1" x14ac:dyDescent="0.25">
      <c r="C62" s="117" t="str">
        <f>'Valbara Tjänster'!R1</f>
        <v>IAM Autentisering (egna anslutningar)</v>
      </c>
      <c r="D62" s="124">
        <f>'Valbara Tjänster'!R13</f>
        <v>23827.95</v>
      </c>
      <c r="E62" s="125"/>
      <c r="F62" s="125" t="str">
        <f>'Valbara Tjänster'!R27</f>
        <v>Kvartal förskott</v>
      </c>
      <c r="G62" s="125"/>
      <c r="H62" s="125" t="str">
        <f>'Valbara Tjänster'!R28</f>
        <v>Dec,Mar,Jun,Sep</v>
      </c>
      <c r="I62" s="125"/>
      <c r="J62" s="126" t="str">
        <f>'Valbara Tjänster'!R29</f>
        <v>N/A</v>
      </c>
    </row>
    <row r="63" spans="3:10" hidden="1" outlineLevel="1" x14ac:dyDescent="0.25">
      <c r="C63" s="117" t="str">
        <f>'Valbara Tjänster'!V1</f>
        <v>Personuppgifts- tjänst</v>
      </c>
      <c r="D63" s="124">
        <f>'Valbara Tjänster'!V13</f>
        <v>23827.95</v>
      </c>
      <c r="E63" s="125"/>
      <c r="F63" s="125" t="str">
        <f>'Valbara Tjänster'!V27</f>
        <v>Kvartal förskott</v>
      </c>
      <c r="G63" s="125"/>
      <c r="H63" s="125" t="str">
        <f>'Valbara Tjänster'!V28</f>
        <v>Dec,Mar,Jun,Sep</v>
      </c>
      <c r="I63" s="125"/>
      <c r="J63" s="126" t="str">
        <f>'Valbara Tjänster'!V29</f>
        <v>N/A</v>
      </c>
    </row>
    <row r="64" spans="3:10" ht="45" hidden="1" outlineLevel="1" x14ac:dyDescent="0.25">
      <c r="C64" s="117" t="str">
        <f>'Valbara Tjänster'!Z1</f>
        <v xml:space="preserve">Formulär- hantering </v>
      </c>
      <c r="D64" s="124">
        <f>'Valbara Tjänster'!Z13</f>
        <v>93217.704442200004</v>
      </c>
      <c r="E64" s="125"/>
      <c r="F64" s="125" t="str">
        <f>'Valbara Tjänster'!Z27</f>
        <v>Prognos! Faktureras separat av tjänstens förvaltning. Kvartalsvis</v>
      </c>
      <c r="G64" s="125"/>
      <c r="H64" s="125" t="str">
        <f>'Valbara Tjänster'!Z28</f>
        <v>Dec,Mar,Jun,Sep</v>
      </c>
      <c r="I64" s="125"/>
      <c r="J64" s="126">
        <f>'Valbara Tjänster'!Z29</f>
        <v>2023</v>
      </c>
    </row>
    <row r="65" spans="3:10" hidden="1" outlineLevel="1" x14ac:dyDescent="0.25">
      <c r="C65" s="117" t="str">
        <f>'Valbara Tjänster'!AD1</f>
        <v xml:space="preserve">Ombudstjänsten </v>
      </c>
      <c r="D65" s="124">
        <f>'Valbara Tjänster'!AD13</f>
        <v>0</v>
      </c>
      <c r="E65" s="125"/>
      <c r="F65" s="125" t="str">
        <f>'Valbara Tjänster'!AD27</f>
        <v>Kvartal förskott</v>
      </c>
      <c r="G65" s="125"/>
      <c r="H65" s="125" t="str">
        <f>'Valbara Tjänster'!AD28</f>
        <v>Dec,Mar,Jun,Sep</v>
      </c>
      <c r="I65" s="125"/>
      <c r="J65" s="126" t="str">
        <f>'Valbara Tjänster'!AD29</f>
        <v>N/A</v>
      </c>
    </row>
    <row r="66" spans="3:10" ht="120" hidden="1" outlineLevel="1" x14ac:dyDescent="0.25">
      <c r="C66" s="117" t="str">
        <f>'Valbara Tjänster'!AH1</f>
        <v>Hjälpmedels-tjänsten abonnemang</v>
      </c>
      <c r="D66" s="124">
        <f>'Valbara Tjänster'!AH13</f>
        <v>30000</v>
      </c>
      <c r="E66" s="125"/>
      <c r="F66" s="125" t="str">
        <f>'Valbara Tjänster'!AH27</f>
        <v>Prognos! Faktureras kvartalsvis i förskott av förvaltning med volymsjusteringar i efterskott. Abonnemangspriset baseras på av kunden redovisad inköpsvolym. Tillkommer rörlig avgift enl. prislista på Inera.se</v>
      </c>
      <c r="G66" s="125"/>
      <c r="H66" s="125" t="str">
        <f>'Valbara Tjänster'!AH28</f>
        <v>Dec, Mar, Jun, Sep</v>
      </c>
      <c r="I66" s="125"/>
      <c r="J66" s="126" t="str">
        <f>'Valbara Tjänster'!AH29</f>
        <v>N/A</v>
      </c>
    </row>
    <row r="67" spans="3:10" ht="45" hidden="1" outlineLevel="1" x14ac:dyDescent="0.25">
      <c r="C67" s="117" t="str">
        <f>'Valbara Tjänster'!AL1</f>
        <v>E-klient</v>
      </c>
      <c r="D67" s="124">
        <f>'Valbara Tjänster'!AL13</f>
        <v>616259</v>
      </c>
      <c r="E67" s="125"/>
      <c r="F67" s="125" t="str">
        <f>'Valbara Tjänster'!AL27</f>
        <v>Halvårsvis i efterskott av förvaltning. Volymbaserade priser</v>
      </c>
      <c r="G67" s="125"/>
      <c r="H67" s="125" t="str">
        <f>'Valbara Tjänster'!AL28</f>
        <v>Jun, Dec</v>
      </c>
      <c r="I67" s="125"/>
      <c r="J67" s="126" t="str">
        <f>'Valbara Tjänster'!AL29</f>
        <v>N/A</v>
      </c>
    </row>
    <row r="68" spans="3:10" ht="60" hidden="1" outlineLevel="1" x14ac:dyDescent="0.25">
      <c r="C68" s="117" t="str">
        <f>'Valbara Tjänster'!AP1</f>
        <v>Eira Licenser (innehåll)</v>
      </c>
      <c r="D68" s="124">
        <f>'Valbara Tjänster'!AP13</f>
        <v>786478.93140210002</v>
      </c>
      <c r="E68" s="125"/>
      <c r="F68" s="125" t="str">
        <f>'Valbara Tjänster'!AP27</f>
        <v>Licenskostnaden fördelas solidariskt mellan landsting och regioner baserat på antal invånare.</v>
      </c>
      <c r="G68" s="125"/>
      <c r="H68" s="125" t="str">
        <f>'Valbara Tjänster'!AP28</f>
        <v>Årsvis engång i Dec</v>
      </c>
      <c r="I68" s="125"/>
      <c r="J68" s="126" t="str">
        <f>'Valbara Tjänster'!AP29</f>
        <v>N/A</v>
      </c>
    </row>
    <row r="69" spans="3:10" ht="30" hidden="1" outlineLevel="1" x14ac:dyDescent="0.25">
      <c r="C69" s="117" t="str">
        <f>'Valbara Tjänster'!AT1</f>
        <v>Informations- utlämning till kvalitetsregister</v>
      </c>
      <c r="D69" s="124">
        <f>'Valbara Tjänster'!AT13</f>
        <v>0</v>
      </c>
      <c r="E69" s="125"/>
      <c r="F69" s="125" t="str">
        <f>'Valbara Tjänster'!AT27</f>
        <v>Faktureras separat av tjänstens förvaltning</v>
      </c>
      <c r="G69" s="125"/>
      <c r="H69" s="125" t="str">
        <f>'Valbara Tjänster'!AT28</f>
        <v xml:space="preserve"> </v>
      </c>
      <c r="I69" s="125"/>
      <c r="J69" s="134" t="str">
        <f>'Valbara Tjänster'!AT29</f>
        <v>Ingen ab.fakturering</v>
      </c>
    </row>
    <row r="70" spans="3:10" hidden="1" outlineLevel="1" x14ac:dyDescent="0.25">
      <c r="C70" s="117" t="str">
        <f>'Valbara Tjänster'!AX1</f>
        <v>Säker Digital Kommunikation SDK Ny!</v>
      </c>
      <c r="D70" s="124">
        <f>'Valbara Tjänster'!AX13</f>
        <v>0</v>
      </c>
      <c r="E70" s="125"/>
      <c r="F70" s="125" t="str">
        <f>'Valbara Tjänster'!AX27</f>
        <v>Ingen abonnemangsfakt 2023</v>
      </c>
      <c r="G70" s="125"/>
      <c r="H70" s="125">
        <f>'Valbara Tjänster'!AX28</f>
        <v>0</v>
      </c>
      <c r="I70" s="125"/>
      <c r="J70" s="126">
        <f>'Valbara Tjänster'!AX29</f>
        <v>0</v>
      </c>
    </row>
    <row r="71" spans="3:10" hidden="1" outlineLevel="1" x14ac:dyDescent="0.25">
      <c r="C71" s="117" t="str">
        <f>'Valbara Tjänster'!BB1</f>
        <v>Bild i 1177 på telefon</v>
      </c>
      <c r="D71" s="124">
        <f>'Valbara Tjänster'!BB13</f>
        <v>118382.65660199999</v>
      </c>
      <c r="E71" s="125"/>
      <c r="F71" s="125" t="str">
        <f>'Valbara Tjänster'!BB27</f>
        <v>Kvartal förskott</v>
      </c>
      <c r="G71" s="125"/>
      <c r="H71" s="125" t="str">
        <f>'Valbara Tjänster'!BB28</f>
        <v>Dec,Mar,Jun,Sep</v>
      </c>
      <c r="I71" s="125"/>
      <c r="J71" s="126" t="str">
        <f>'Valbara Tjänster'!BB29</f>
        <v>N/A</v>
      </c>
    </row>
    <row r="72" spans="3:10" hidden="1" outlineLevel="1" x14ac:dyDescent="0.25">
      <c r="C72" s="117" t="str">
        <f>'Valbara Tjänster'!BF1</f>
        <v>Video i 1177 på telefon</v>
      </c>
      <c r="D72" s="124">
        <f>'Valbara Tjänster'!BF13</f>
        <v>186881.21394359999</v>
      </c>
      <c r="E72" s="125"/>
      <c r="F72" s="125" t="str">
        <f>'Valbara Tjänster'!BF27</f>
        <v>Kvartal förskott</v>
      </c>
      <c r="G72" s="125"/>
      <c r="H72" s="125" t="str">
        <f>'Valbara Tjänster'!BF28</f>
        <v>Dec,Mar,Jun,Sep</v>
      </c>
      <c r="I72" s="125"/>
      <c r="J72" s="126" t="str">
        <f>'Valbara Tjänster'!BF29</f>
        <v>N/A</v>
      </c>
    </row>
    <row r="73" spans="3:10" hidden="1" outlineLevel="1" x14ac:dyDescent="0.25">
      <c r="C73" s="117" t="str">
        <f>'Valbara Tjänster'!BJ1</f>
        <v>Utbudstjänsten</v>
      </c>
      <c r="D73" s="124">
        <f>'Valbara Tjänster'!BJ13</f>
        <v>113904.76527030001</v>
      </c>
      <c r="E73" s="125"/>
      <c r="F73" s="125" t="str">
        <f>'Valbara Tjänster'!BJ27</f>
        <v>Kvartal förskott</v>
      </c>
      <c r="G73" s="125"/>
      <c r="H73" s="125" t="str">
        <f>'Valbara Tjänster'!BJ28</f>
        <v>Dec,Mar,Jun,Sep</v>
      </c>
      <c r="I73" s="125"/>
      <c r="J73" s="126" t="str">
        <f>'Valbara Tjänster'!BJ29</f>
        <v>N/A</v>
      </c>
    </row>
    <row r="74" spans="3:10" hidden="1" outlineLevel="1" x14ac:dyDescent="0.25">
      <c r="C74" s="117" t="str">
        <f>'Valbara Tjänster'!BN1</f>
        <v>Statistiktjänst Organisations-statistik</v>
      </c>
      <c r="D74" s="124">
        <f>'Valbara Tjänster'!BN13</f>
        <v>0</v>
      </c>
      <c r="E74" s="125"/>
      <c r="F74" s="125" t="str">
        <f>'Valbara Tjänster'!BN27</f>
        <v>Kvartal förskott</v>
      </c>
      <c r="G74" s="125"/>
      <c r="H74" s="125" t="str">
        <f>'Valbara Tjänster'!BN28</f>
        <v>Dec,Mar,Jun,Sep</v>
      </c>
      <c r="I74" s="125"/>
      <c r="J74" s="126" t="str">
        <f>'Valbara Tjänster'!BN29</f>
        <v>N/A</v>
      </c>
    </row>
    <row r="75" spans="3:10" s="101" customFormat="1" ht="45" hidden="1" outlineLevel="1" x14ac:dyDescent="0.25">
      <c r="C75" s="117" t="str">
        <f>'Valbara Tjänster'!BR1</f>
        <v xml:space="preserve">1177 Inkorg </v>
      </c>
      <c r="D75" s="124">
        <f>'Valbara Tjänster'!BR13</f>
        <v>0</v>
      </c>
      <c r="E75" s="125"/>
      <c r="F75" s="103" t="str">
        <f>'Valbara Tjänster'!BR27</f>
        <v>Volymsbaserad. Faktureras av förvaltning kvartalsvis efterskott</v>
      </c>
      <c r="G75" s="125"/>
      <c r="H75" s="103">
        <f>'Valbara Tjänster'!BR28</f>
        <v>0</v>
      </c>
      <c r="I75" s="125"/>
      <c r="J75" s="256">
        <f>'Valbara Tjänster'!BR29</f>
        <v>0</v>
      </c>
    </row>
    <row r="76" spans="3:10" s="101" customFormat="1" hidden="1" outlineLevel="1" x14ac:dyDescent="0.25">
      <c r="C76" s="117" t="str">
        <f>'Valbara Tjänster'!BV1</f>
        <v>Svevac (prel. Avser halvår)</v>
      </c>
      <c r="D76" s="124">
        <f>'Valbara Tjänster'!BV13</f>
        <v>0</v>
      </c>
      <c r="E76" s="125"/>
      <c r="F76" s="103" t="str">
        <f>'Valbara Tjänster'!BV27</f>
        <v>Prel. Engång förskott 2023</v>
      </c>
      <c r="G76" s="125"/>
      <c r="H76" s="103" t="str">
        <f>'Valbara Tjänster'!BV28</f>
        <v>Dec,Mars</v>
      </c>
      <c r="I76" s="125"/>
      <c r="J76" s="256" t="str">
        <f>'Valbara Tjänster'!BV29</f>
        <v>Avslutas halvår 2023</v>
      </c>
    </row>
    <row r="77" spans="3:10" s="101" customFormat="1" ht="30" hidden="1" outlineLevel="1" x14ac:dyDescent="0.25">
      <c r="C77" s="117" t="str">
        <f>'Valbara Tjänster'!BZ1</f>
        <v>Digitalt möte</v>
      </c>
      <c r="D77" s="124">
        <f>'Valbara Tjänster'!BZ13</f>
        <v>0</v>
      </c>
      <c r="E77" s="125"/>
      <c r="F77" s="103" t="str">
        <f>'Valbara Tjänster'!BZ27</f>
        <v>Volym. Faktureras av förvaltning</v>
      </c>
      <c r="G77" s="125"/>
      <c r="H77" s="103">
        <f>'Valbara Tjänster'!BZ28</f>
        <v>0</v>
      </c>
      <c r="I77" s="125"/>
      <c r="J77" s="256">
        <f>'Valbara Tjänster'!BZ29</f>
        <v>0</v>
      </c>
    </row>
    <row r="78" spans="3:10" s="101" customFormat="1" hidden="1" outlineLevel="1" x14ac:dyDescent="0.25">
      <c r="C78" s="117" t="str">
        <f>'Valbara Tjänster'!CD1</f>
        <v>Video och distans Infrastruktur</v>
      </c>
      <c r="D78" s="124">
        <f>'Valbara Tjänster'!CD13</f>
        <v>54334.113479129999</v>
      </c>
      <c r="E78" s="125"/>
      <c r="F78" s="103" t="str">
        <f>'Valbara Tjänster'!CD27</f>
        <v>Kvartal förskott</v>
      </c>
      <c r="G78" s="125"/>
      <c r="H78" s="103" t="str">
        <f>'Valbara Tjänster'!CD28</f>
        <v>Dec,Mar,Jun,Sep</v>
      </c>
      <c r="I78" s="125"/>
      <c r="J78" s="256" t="str">
        <f>'Valbara Tjänster'!CD29</f>
        <v>N/A</v>
      </c>
    </row>
    <row r="79" spans="3:10" s="101" customFormat="1" hidden="1" outlineLevel="1" x14ac:dyDescent="0.25">
      <c r="C79" s="117" t="str">
        <f>'Valbara Tjänster'!CH1</f>
        <v>Video &amp; distans Flerpartsmöte</v>
      </c>
      <c r="D79" s="124">
        <f>'Valbara Tjänster'!CH13</f>
        <v>101734.3062165</v>
      </c>
      <c r="E79" s="125"/>
      <c r="F79" s="103" t="str">
        <f>'Valbara Tjänster'!CH27</f>
        <v>Kvartal förskott</v>
      </c>
      <c r="G79" s="125"/>
      <c r="H79" s="103" t="str">
        <f>'Valbara Tjänster'!CH28</f>
        <v>Dec,Mar,Jun,Sep</v>
      </c>
      <c r="I79" s="125"/>
      <c r="J79" s="256" t="str">
        <f>'Valbara Tjänster'!CH29</f>
        <v>N/A</v>
      </c>
    </row>
    <row r="80" spans="3:10" s="101" customFormat="1" hidden="1" outlineLevel="1" x14ac:dyDescent="0.25">
      <c r="C80" s="117" t="str">
        <f>'Valbara Tjänster'!CL1</f>
        <v xml:space="preserve">Egen provhantering </v>
      </c>
      <c r="D80" s="124">
        <f>'Valbara Tjänster'!CL13</f>
        <v>206508.9</v>
      </c>
      <c r="E80" s="125"/>
      <c r="F80" s="103" t="str">
        <f>'Valbara Tjänster'!CL27</f>
        <v>Kvartal förskott</v>
      </c>
      <c r="G80" s="125"/>
      <c r="H80" s="103" t="str">
        <f>'Valbara Tjänster'!CL28</f>
        <v>Dec,Mar,Jun,Sep</v>
      </c>
      <c r="I80" s="125"/>
      <c r="J80" s="256" t="str">
        <f>'Valbara Tjänster'!CL29</f>
        <v>N/A</v>
      </c>
    </row>
    <row r="81" spans="3:10" s="101" customFormat="1" hidden="1" outlineLevel="1" x14ac:dyDescent="0.25">
      <c r="C81" s="117" t="str">
        <f>'Valbara Tjänster'!CP1</f>
        <v>Symtombedöm-ning och hänvisning Förvaltning</v>
      </c>
      <c r="D81" s="124">
        <f>'Valbara Tjänster'!CP13</f>
        <v>0</v>
      </c>
      <c r="E81" s="125"/>
      <c r="F81" s="103" t="str">
        <f>'Valbara Tjänster'!CP27</f>
        <v>Pris ej fastställt</v>
      </c>
      <c r="G81" s="125"/>
      <c r="H81" s="103">
        <f>'Valbara Tjänster'!CP28</f>
        <v>0</v>
      </c>
      <c r="I81" s="125"/>
      <c r="J81" s="256">
        <f>'Valbara Tjänster'!CP29</f>
        <v>0</v>
      </c>
    </row>
    <row r="82" spans="3:10" s="101" customFormat="1" hidden="1" outlineLevel="1" x14ac:dyDescent="0.25">
      <c r="C82" s="117" t="str">
        <f>'Valbara Tjänster'!CT1</f>
        <v>Beställning läkemedelsnära produkter</v>
      </c>
      <c r="D82" s="124">
        <f>'Valbara Tjänster'!CT13</f>
        <v>0</v>
      </c>
      <c r="E82" s="125"/>
      <c r="F82" s="103" t="str">
        <f>'Valbara Tjänster'!CT27</f>
        <v>Pris ej fastställt</v>
      </c>
      <c r="G82" s="125"/>
      <c r="H82" s="103">
        <f>'Valbara Tjänster'!CT28</f>
        <v>0</v>
      </c>
      <c r="I82" s="125"/>
      <c r="J82" s="256">
        <f>'Valbara Tjänster'!CT29</f>
        <v>0</v>
      </c>
    </row>
    <row r="83" spans="3:10" s="101" customFormat="1" hidden="1" outlineLevel="1" x14ac:dyDescent="0.25">
      <c r="C83" s="117" t="str">
        <f>'Valbara Tjänster'!CX1</f>
        <v>Net-Id</v>
      </c>
      <c r="D83" s="124">
        <f>'Valbara Tjänster'!CX13</f>
        <v>0</v>
      </c>
      <c r="E83" s="125"/>
      <c r="F83" s="103" t="str">
        <f>'Valbara Tjänster'!CX27</f>
        <v>Väntar på avsiktsförklaring</v>
      </c>
      <c r="G83" s="125"/>
      <c r="H83" s="103">
        <f>'Valbara Tjänster'!CX28</f>
        <v>0</v>
      </c>
      <c r="I83" s="125"/>
      <c r="J83" s="256">
        <f>'Valbara Tjänster'!CX29</f>
        <v>0</v>
      </c>
    </row>
    <row r="84" spans="3:10" s="101" customFormat="1" hidden="1" outlineLevel="1" x14ac:dyDescent="0.25">
      <c r="C84" s="117">
        <f>'Valbara Tjänster'!DB1</f>
        <v>0</v>
      </c>
      <c r="D84" s="124">
        <f>'Valbara Tjänster'!DB13</f>
        <v>0</v>
      </c>
      <c r="E84" s="125"/>
      <c r="F84" s="103">
        <f>'Valbara Tjänster'!DB27</f>
        <v>0</v>
      </c>
      <c r="G84" s="125"/>
      <c r="H84" s="103">
        <f>'Valbara Tjänster'!DB28</f>
        <v>0</v>
      </c>
      <c r="I84" s="125"/>
      <c r="J84" s="256">
        <f>'Valbara Tjänster'!DB29</f>
        <v>0</v>
      </c>
    </row>
    <row r="85" spans="3:10" s="101" customFormat="1" hidden="1" outlineLevel="1" x14ac:dyDescent="0.25">
      <c r="C85" s="117">
        <f>'Valbara Tjänster'!DF1</f>
        <v>0</v>
      </c>
      <c r="D85" s="124">
        <f>'Valbara Tjänster'!DF13</f>
        <v>0</v>
      </c>
      <c r="E85" s="125"/>
      <c r="F85" s="103">
        <f>'Valbara Tjänster'!DF27</f>
        <v>0</v>
      </c>
      <c r="G85" s="125"/>
      <c r="H85" s="103">
        <f>'Valbara Tjänster'!DF28</f>
        <v>0</v>
      </c>
      <c r="I85" s="125"/>
      <c r="J85" s="256">
        <f>'Valbara Tjänster'!DF29</f>
        <v>0</v>
      </c>
    </row>
    <row r="86" spans="3:10" s="101" customFormat="1" hidden="1" outlineLevel="1" x14ac:dyDescent="0.25">
      <c r="C86" s="117">
        <f>'Valbara Tjänster'!DJ1</f>
        <v>0</v>
      </c>
      <c r="D86" s="124">
        <f>'Valbara Tjänster'!DJ13</f>
        <v>0</v>
      </c>
      <c r="E86" s="125"/>
      <c r="F86" s="103">
        <f>'Valbara Tjänster'!DN27</f>
        <v>0</v>
      </c>
      <c r="G86" s="125"/>
      <c r="H86" s="103">
        <f>'Valbara Tjänster'!DJ28</f>
        <v>0</v>
      </c>
      <c r="I86" s="125"/>
      <c r="J86" s="256">
        <f>'Valbara Tjänster'!DJ29</f>
        <v>0</v>
      </c>
    </row>
    <row r="87" spans="3:10" s="101" customFormat="1" hidden="1" outlineLevel="1" x14ac:dyDescent="0.25">
      <c r="C87" s="117">
        <f>'Valbara Tjänster'!DN1</f>
        <v>0</v>
      </c>
      <c r="D87" s="124">
        <f>'Valbara Tjänster'!DN13</f>
        <v>0</v>
      </c>
      <c r="E87" s="125"/>
      <c r="F87" s="103">
        <f>'Valbara Tjänster'!DN27</f>
        <v>0</v>
      </c>
      <c r="G87" s="125"/>
      <c r="H87" s="103">
        <f>'Valbara Tjänster'!DN28</f>
        <v>0</v>
      </c>
      <c r="I87" s="125"/>
      <c r="J87" s="256">
        <f>'Valbara Tjänster'!DN29</f>
        <v>0</v>
      </c>
    </row>
    <row r="88" spans="3:10" s="101" customFormat="1" hidden="1" outlineLevel="1" x14ac:dyDescent="0.25">
      <c r="C88" s="117">
        <f>'Valbara Tjänster'!DR1</f>
        <v>0</v>
      </c>
      <c r="D88" s="124">
        <f>'Valbara Tjänster'!DR13</f>
        <v>0</v>
      </c>
      <c r="E88" s="125"/>
      <c r="F88" s="103">
        <f>'Valbara Tjänster'!DR27</f>
        <v>0</v>
      </c>
      <c r="G88" s="125"/>
      <c r="H88" s="103">
        <f>'Valbara Tjänster'!DR28</f>
        <v>0</v>
      </c>
      <c r="I88" s="125"/>
      <c r="J88" s="256">
        <f>'Valbara Tjänster'!DR29</f>
        <v>0</v>
      </c>
    </row>
    <row r="89" spans="3:10" s="101" customFormat="1" ht="15.75" hidden="1" outlineLevel="1" thickBot="1" x14ac:dyDescent="0.3">
      <c r="C89" s="127">
        <f>'Valbara Tjänster'!DV1</f>
        <v>0</v>
      </c>
      <c r="D89" s="128">
        <f>'Valbara Tjänster'!DV13</f>
        <v>0</v>
      </c>
      <c r="E89" s="129"/>
      <c r="F89" s="104">
        <f>'Valbara Tjänster'!DV27</f>
        <v>0</v>
      </c>
      <c r="G89" s="129"/>
      <c r="H89" s="104">
        <f>'Valbara Tjänster'!DV28</f>
        <v>0</v>
      </c>
      <c r="I89" s="129"/>
      <c r="J89" s="257">
        <f>'Valbara Tjänster'!DV29</f>
        <v>0</v>
      </c>
    </row>
    <row r="90" spans="3:10" hidden="1" outlineLevel="1" x14ac:dyDescent="0.25">
      <c r="C90" s="125"/>
      <c r="D90" s="124"/>
      <c r="E90" s="125"/>
      <c r="F90" s="125"/>
      <c r="G90" s="125"/>
      <c r="H90" s="125"/>
      <c r="I90" s="125"/>
      <c r="J90" s="125"/>
    </row>
    <row r="91" spans="3:10" ht="15.75" collapsed="1" thickBot="1" x14ac:dyDescent="0.3">
      <c r="C91" s="131"/>
      <c r="D91" s="131"/>
      <c r="E91" s="131"/>
      <c r="F91" s="131"/>
      <c r="G91" s="131"/>
      <c r="H91" s="131"/>
      <c r="I91" s="131"/>
      <c r="J91" s="131"/>
    </row>
    <row r="92" spans="3:10" ht="21" x14ac:dyDescent="0.25">
      <c r="C92" s="118" t="s">
        <v>62</v>
      </c>
      <c r="D92" s="119">
        <f>SUM(D93:D113)</f>
        <v>912736.40852855938</v>
      </c>
      <c r="E92" s="120"/>
      <c r="F92" s="102" t="s">
        <v>43</v>
      </c>
      <c r="G92" s="121"/>
      <c r="H92" s="135"/>
      <c r="I92" s="120"/>
      <c r="J92" s="133"/>
    </row>
    <row r="93" spans="3:10" ht="14.25" hidden="1" customHeight="1" outlineLevel="1" x14ac:dyDescent="0.25">
      <c r="C93" s="117" t="str">
        <f>'Gemensamma i utveckling'!C1</f>
        <v>Utvecklingsram 2022</v>
      </c>
      <c r="D93" s="124">
        <f>'Gemensamma i utveckling'!C16</f>
        <v>684552.30639641953</v>
      </c>
      <c r="E93" s="125"/>
      <c r="F93" s="103" t="str">
        <f>'Gemensamma i utveckling'!C30</f>
        <v xml:space="preserve">Faktureras i januari för helår 2022 </v>
      </c>
      <c r="G93" s="125"/>
      <c r="H93" s="125" t="str">
        <f>'Gemensamma i utveckling'!C31</f>
        <v>Engång</v>
      </c>
      <c r="I93" s="125"/>
      <c r="J93" s="126" t="str">
        <f>'Gemensamma i utveckling'!C32</f>
        <v>Januari</v>
      </c>
    </row>
    <row r="94" spans="3:10" ht="14.25" hidden="1" customHeight="1" outlineLevel="1" x14ac:dyDescent="0.25">
      <c r="C94" s="117" t="str">
        <f>'Gemensamma i utveckling'!D1</f>
        <v>Utveckling/förvaltning tidbokings-tjänst 1177</v>
      </c>
      <c r="D94" s="124">
        <f>'Gemensamma i utveckling'!D16</f>
        <v>228184.10213213984</v>
      </c>
      <c r="E94" s="125"/>
      <c r="F94" s="103" t="str">
        <f>'Gemensamma i utveckling'!D30</f>
        <v>Kvartal förskott</v>
      </c>
      <c r="G94" s="125"/>
      <c r="H94" s="125" t="str">
        <f>'Gemensamma i utveckling'!D31</f>
        <v>Dec,Mar,Jun,Sep</v>
      </c>
      <c r="I94" s="125"/>
      <c r="J94" s="126" t="str">
        <f>'Gemensamma i utveckling'!D32</f>
        <v>Pausad fakt. Avs. förkl. Retro senare 2023</v>
      </c>
    </row>
    <row r="95" spans="3:10" ht="14.25" hidden="1" customHeight="1" outlineLevel="1" x14ac:dyDescent="0.25">
      <c r="C95" s="117" t="str">
        <f>'Gemensamma i utveckling'!E1</f>
        <v>Fortsatt utveckling SITHS</v>
      </c>
      <c r="D95" s="124">
        <f>'Gemensamma i utveckling'!E16</f>
        <v>0</v>
      </c>
      <c r="E95" s="125"/>
      <c r="F95" s="116" t="str">
        <f>'Gemensamma i utveckling'!E30</f>
        <v>Ingen fakt 2023</v>
      </c>
      <c r="G95" s="125"/>
      <c r="H95" s="136" t="str">
        <f>'Gemensamma i utveckling'!E31</f>
        <v xml:space="preserve"> -</v>
      </c>
      <c r="I95" s="125"/>
      <c r="J95" s="134" t="str">
        <f>'Gemensamma i utveckling'!E32</f>
        <v xml:space="preserve"> -</v>
      </c>
    </row>
    <row r="96" spans="3:10" ht="14.25" hidden="1" customHeight="1" outlineLevel="1" x14ac:dyDescent="0.25">
      <c r="C96" s="117" t="str">
        <f>'Gemensamma i utveckling'!F1</f>
        <v>Pascal NLL-anpassning</v>
      </c>
      <c r="D96" s="124">
        <f>'Gemensamma i utveckling'!F16</f>
        <v>0</v>
      </c>
      <c r="E96" s="125"/>
      <c r="F96" s="103" t="str">
        <f>'Gemensamma i utveckling'!F30</f>
        <v>Ingen fakt 2023</v>
      </c>
      <c r="G96" s="125"/>
      <c r="H96" s="125" t="str">
        <f>'Gemensamma i utveckling'!F31</f>
        <v xml:space="preserve"> -</v>
      </c>
      <c r="I96" s="125"/>
      <c r="J96" s="126" t="str">
        <f>'Gemensamma i utveckling'!F32</f>
        <v xml:space="preserve"> -</v>
      </c>
    </row>
    <row r="97" spans="3:10" ht="14.25" hidden="1" customHeight="1" outlineLevel="1" x14ac:dyDescent="0.25">
      <c r="C97" s="117" t="str">
        <f>'Gemensamma i utveckling'!G1</f>
        <v>Utbyte av Säkerhetstj.</v>
      </c>
      <c r="D97" s="124">
        <f>'Gemensamma i utveckling'!G16</f>
        <v>0</v>
      </c>
      <c r="E97" s="125"/>
      <c r="F97" s="103" t="str">
        <f>'Gemensamma i utveckling'!G30</f>
        <v>Ingen fakt 2023</v>
      </c>
      <c r="G97" s="125"/>
      <c r="H97" s="125" t="str">
        <f>'Gemensamma i utveckling'!G31</f>
        <v xml:space="preserve"> -</v>
      </c>
      <c r="I97" s="125"/>
      <c r="J97" s="126" t="str">
        <f>'Gemensamma i utveckling'!G32</f>
        <v xml:space="preserve"> -</v>
      </c>
    </row>
    <row r="98" spans="3:10" ht="14.25" hidden="1" customHeight="1" outlineLevel="1" x14ac:dyDescent="0.25">
      <c r="C98" s="117" t="str">
        <f>'Gemensamma i utveckling'!H1</f>
        <v>Ny katalogtjänst HSA</v>
      </c>
      <c r="D98" s="124">
        <f>'Gemensamma i utveckling'!H16</f>
        <v>0</v>
      </c>
      <c r="E98" s="125"/>
      <c r="F98" s="103" t="str">
        <f>'Gemensamma i utveckling'!H30</f>
        <v>Ingen fakt 2023</v>
      </c>
      <c r="G98" s="125"/>
      <c r="H98" s="125" t="str">
        <f>'Gemensamma i utveckling'!H31</f>
        <v xml:space="preserve"> -</v>
      </c>
      <c r="I98" s="125"/>
      <c r="J98" s="126" t="str">
        <f>'Gemensamma i utveckling'!H32</f>
        <v xml:space="preserve"> -</v>
      </c>
    </row>
    <row r="99" spans="3:10" s="101" customFormat="1" ht="14.25" hidden="1" customHeight="1" outlineLevel="1" x14ac:dyDescent="0.25">
      <c r="C99" s="117" t="str">
        <f>'Gemensamma i utveckling'!I1</f>
        <v>Journalen &amp; NPÖ plattformsutv.</v>
      </c>
      <c r="D99" s="124">
        <f>'Gemensamma i utveckling'!I16</f>
        <v>0</v>
      </c>
      <c r="E99" s="125"/>
      <c r="F99" s="103" t="str">
        <f>'Gemensamma i utveckling'!I30</f>
        <v>Ingen fakt 2023</v>
      </c>
      <c r="G99" s="125"/>
      <c r="H99" s="95" t="str">
        <f>'Gemensamma i utveckling'!I31</f>
        <v xml:space="preserve"> -</v>
      </c>
      <c r="I99" s="125"/>
      <c r="J99" s="259" t="str">
        <f>'Gemensamma i utveckling'!I32</f>
        <v xml:space="preserve"> -</v>
      </c>
    </row>
    <row r="100" spans="3:10" s="101" customFormat="1" ht="14.25" hidden="1" customHeight="1" outlineLevel="1" x14ac:dyDescent="0.25">
      <c r="C100" s="117" t="str">
        <f>'Gemensamma i utveckling'!J1</f>
        <v xml:space="preserve">Hitta och jämför hjälpmedel på 1177 </v>
      </c>
      <c r="D100" s="124">
        <f>'Gemensamma i utveckling'!J16</f>
        <v>0</v>
      </c>
      <c r="E100" s="125"/>
      <c r="F100" s="103" t="str">
        <f>'Gemensamma i utveckling'!J30</f>
        <v>Ingen avs.förkl. Sannolikt finansiering utv.ram</v>
      </c>
      <c r="G100" s="125"/>
      <c r="H100" s="258" t="str">
        <f>'Gemensamma i utveckling'!J31</f>
        <v xml:space="preserve"> -</v>
      </c>
      <c r="I100" s="125"/>
      <c r="J100" s="259" t="str">
        <f>'Gemensamma i utveckling'!J32</f>
        <v xml:space="preserve"> -</v>
      </c>
    </row>
    <row r="101" spans="3:10" s="101" customFormat="1" ht="14.25" hidden="1" customHeight="1" outlineLevel="1" x14ac:dyDescent="0.25">
      <c r="C101" s="117" t="str">
        <f>'Gemensamma i utveckling'!K1</f>
        <v>Självbetjäning Hjälpmedel Via 1177</v>
      </c>
      <c r="D101" s="124">
        <f>'Gemensamma i utveckling'!K16</f>
        <v>0</v>
      </c>
      <c r="E101" s="125"/>
      <c r="F101" s="103" t="str">
        <f>'Gemensamma i utveckling'!K30</f>
        <v>Väntar på avsiktsförklaring</v>
      </c>
      <c r="G101" s="125"/>
      <c r="H101" s="258">
        <f>'Gemensamma i utveckling'!K31</f>
        <v>0</v>
      </c>
      <c r="I101" s="125"/>
      <c r="J101" s="259" t="str">
        <f>'Gemensamma i utveckling'!K32</f>
        <v xml:space="preserve"> -</v>
      </c>
    </row>
    <row r="102" spans="3:10" s="101" customFormat="1" ht="14.25" hidden="1" customHeight="1" outlineLevel="1" x14ac:dyDescent="0.25">
      <c r="C102" s="117">
        <f>'Gemensamma i utveckling'!L1</f>
        <v>0</v>
      </c>
      <c r="D102" s="124">
        <f>'Gemensamma i utveckling'!L16</f>
        <v>0</v>
      </c>
      <c r="E102" s="125"/>
      <c r="F102" s="103">
        <f>'Gemensamma i utveckling'!L30</f>
        <v>0</v>
      </c>
      <c r="G102" s="125"/>
      <c r="H102" s="258">
        <f>'Gemensamma i utveckling'!L31</f>
        <v>0</v>
      </c>
      <c r="I102" s="125"/>
      <c r="J102" s="259">
        <f>'Gemensamma i utveckling'!L32</f>
        <v>0</v>
      </c>
    </row>
    <row r="103" spans="3:10" s="101" customFormat="1" ht="14.25" hidden="1" customHeight="1" outlineLevel="1" x14ac:dyDescent="0.25">
      <c r="C103" s="117">
        <f>'Gemensamma i utveckling'!M1</f>
        <v>0</v>
      </c>
      <c r="D103" s="124">
        <f>'Gemensamma i utveckling'!M16</f>
        <v>0</v>
      </c>
      <c r="E103" s="125"/>
      <c r="F103" s="103">
        <f>'Gemensamma i utveckling'!M30</f>
        <v>0</v>
      </c>
      <c r="G103" s="125"/>
      <c r="H103" s="258">
        <f>'Gemensamma i utveckling'!M31</f>
        <v>0</v>
      </c>
      <c r="I103" s="125"/>
      <c r="J103" s="259">
        <f>'Gemensamma i utveckling'!M32</f>
        <v>0</v>
      </c>
    </row>
    <row r="104" spans="3:10" s="101" customFormat="1" ht="14.25" hidden="1" customHeight="1" outlineLevel="1" x14ac:dyDescent="0.25">
      <c r="C104" s="117">
        <f>'Gemensamma i utveckling'!N1</f>
        <v>0</v>
      </c>
      <c r="D104" s="124">
        <f>'Gemensamma i utveckling'!N16</f>
        <v>0</v>
      </c>
      <c r="E104" s="125"/>
      <c r="F104" s="103">
        <f>'Gemensamma i utveckling'!N30</f>
        <v>0</v>
      </c>
      <c r="G104" s="125"/>
      <c r="H104" s="258">
        <f>'Gemensamma i utveckling'!N31</f>
        <v>0</v>
      </c>
      <c r="I104" s="125"/>
      <c r="J104" s="259">
        <f>'Gemensamma i utveckling'!N32</f>
        <v>0</v>
      </c>
    </row>
    <row r="105" spans="3:10" s="101" customFormat="1" ht="14.25" hidden="1" customHeight="1" outlineLevel="1" x14ac:dyDescent="0.25">
      <c r="C105" s="117">
        <f>'Gemensamma i utveckling'!O1</f>
        <v>0</v>
      </c>
      <c r="D105" s="124">
        <f>'Gemensamma i utveckling'!O16</f>
        <v>0</v>
      </c>
      <c r="E105" s="125"/>
      <c r="F105" s="103">
        <f>'Gemensamma i utveckling'!O30</f>
        <v>0</v>
      </c>
      <c r="G105" s="125"/>
      <c r="H105" s="258">
        <f>'Gemensamma i utveckling'!O31</f>
        <v>0</v>
      </c>
      <c r="I105" s="125"/>
      <c r="J105" s="259">
        <f>'Gemensamma i utveckling'!O32</f>
        <v>0</v>
      </c>
    </row>
    <row r="106" spans="3:10" s="101" customFormat="1" ht="14.25" hidden="1" customHeight="1" outlineLevel="1" x14ac:dyDescent="0.25">
      <c r="C106" s="117">
        <f>'Gemensamma i utveckling'!P1</f>
        <v>0</v>
      </c>
      <c r="D106" s="124">
        <f>'Gemensamma i utveckling'!P16</f>
        <v>0</v>
      </c>
      <c r="E106" s="125"/>
      <c r="F106" s="103">
        <f>'Gemensamma i utveckling'!P30</f>
        <v>0</v>
      </c>
      <c r="G106" s="125"/>
      <c r="H106" s="258">
        <f>'Gemensamma i utveckling'!P31</f>
        <v>0</v>
      </c>
      <c r="I106" s="125"/>
      <c r="J106" s="259">
        <f>'Gemensamma i utveckling'!P32</f>
        <v>0</v>
      </c>
    </row>
    <row r="107" spans="3:10" s="101" customFormat="1" ht="14.25" hidden="1" customHeight="1" outlineLevel="1" x14ac:dyDescent="0.25">
      <c r="C107" s="117">
        <f>'Gemensamma i utveckling'!Q1</f>
        <v>0</v>
      </c>
      <c r="D107" s="124">
        <f>'Gemensamma i utveckling'!Q16</f>
        <v>0</v>
      </c>
      <c r="E107" s="125"/>
      <c r="F107" s="103">
        <f>'Gemensamma i utveckling'!Q30</f>
        <v>0</v>
      </c>
      <c r="G107" s="125"/>
      <c r="H107" s="258">
        <f>'Gemensamma i utveckling'!Q31</f>
        <v>0</v>
      </c>
      <c r="I107" s="125"/>
      <c r="J107" s="259">
        <f>'Gemensamma i utveckling'!Q32</f>
        <v>0</v>
      </c>
    </row>
    <row r="108" spans="3:10" s="101" customFormat="1" ht="14.25" hidden="1" customHeight="1" outlineLevel="1" x14ac:dyDescent="0.25">
      <c r="C108" s="117">
        <f>'Gemensamma i utveckling'!R1</f>
        <v>0</v>
      </c>
      <c r="D108" s="124">
        <f>'Gemensamma i utveckling'!R16</f>
        <v>0</v>
      </c>
      <c r="E108" s="125"/>
      <c r="F108" s="103">
        <f>'Gemensamma i utveckling'!R30</f>
        <v>0</v>
      </c>
      <c r="G108" s="125"/>
      <c r="H108" s="258">
        <f>'Gemensamma i utveckling'!R31</f>
        <v>0</v>
      </c>
      <c r="I108" s="125"/>
      <c r="J108" s="259">
        <f>'Gemensamma i utveckling'!R32</f>
        <v>0</v>
      </c>
    </row>
    <row r="109" spans="3:10" s="101" customFormat="1" ht="14.25" hidden="1" customHeight="1" outlineLevel="1" x14ac:dyDescent="0.25">
      <c r="C109" s="117">
        <f>'Gemensamma i utveckling'!S1</f>
        <v>0</v>
      </c>
      <c r="D109" s="124">
        <f>'Gemensamma i utveckling'!S16</f>
        <v>0</v>
      </c>
      <c r="E109" s="125"/>
      <c r="F109" s="103">
        <f>'Gemensamma i utveckling'!S30</f>
        <v>0</v>
      </c>
      <c r="G109" s="125"/>
      <c r="H109" s="258">
        <f>'Gemensamma i utveckling'!S31</f>
        <v>0</v>
      </c>
      <c r="I109" s="125"/>
      <c r="J109" s="259">
        <f>'Gemensamma i utveckling'!S32</f>
        <v>0</v>
      </c>
    </row>
    <row r="110" spans="3:10" s="101" customFormat="1" ht="14.25" hidden="1" customHeight="1" outlineLevel="1" x14ac:dyDescent="0.25">
      <c r="C110" s="117">
        <f>'Gemensamma i utveckling'!T1</f>
        <v>0</v>
      </c>
      <c r="D110" s="124">
        <f>'Gemensamma i utveckling'!T16</f>
        <v>0</v>
      </c>
      <c r="E110" s="125"/>
      <c r="F110" s="103">
        <f>'Gemensamma i utveckling'!T30</f>
        <v>0</v>
      </c>
      <c r="G110" s="125"/>
      <c r="H110" s="258">
        <f>'Gemensamma i utveckling'!T31</f>
        <v>0</v>
      </c>
      <c r="I110" s="125"/>
      <c r="J110" s="259">
        <f>'Gemensamma i utveckling'!T32</f>
        <v>0</v>
      </c>
    </row>
    <row r="111" spans="3:10" s="101" customFormat="1" ht="14.25" hidden="1" customHeight="1" outlineLevel="1" x14ac:dyDescent="0.25">
      <c r="C111" s="117">
        <f>'Gemensamma i utveckling'!U1</f>
        <v>0</v>
      </c>
      <c r="D111" s="124">
        <f>'Gemensamma i utveckling'!U16</f>
        <v>0</v>
      </c>
      <c r="E111" s="125"/>
      <c r="F111" s="103">
        <f>'Gemensamma i utveckling'!U30</f>
        <v>0</v>
      </c>
      <c r="G111" s="125"/>
      <c r="H111" s="258">
        <f>'Gemensamma i utveckling'!U31</f>
        <v>0</v>
      </c>
      <c r="I111" s="125"/>
      <c r="J111" s="259">
        <f>'Gemensamma i utveckling'!U32</f>
        <v>0</v>
      </c>
    </row>
    <row r="112" spans="3:10" s="101" customFormat="1" ht="14.25" hidden="1" customHeight="1" outlineLevel="1" x14ac:dyDescent="0.25">
      <c r="C112" s="117">
        <f>'Gemensamma i utveckling'!V1</f>
        <v>0</v>
      </c>
      <c r="D112" s="124">
        <f>'Gemensamma i utveckling'!V16</f>
        <v>0</v>
      </c>
      <c r="E112" s="125"/>
      <c r="F112" s="103">
        <f>'Gemensamma i utveckling'!V30</f>
        <v>0</v>
      </c>
      <c r="G112" s="125"/>
      <c r="H112" s="258">
        <f>'Gemensamma i utveckling'!V31</f>
        <v>0</v>
      </c>
      <c r="I112" s="125"/>
      <c r="J112" s="259">
        <f>'Gemensamma i utveckling'!V32</f>
        <v>0</v>
      </c>
    </row>
    <row r="113" spans="3:10" ht="14.25" hidden="1" customHeight="1" outlineLevel="1" thickBot="1" x14ac:dyDescent="0.3">
      <c r="C113" s="127">
        <f>'Gemensamma i utveckling'!W1</f>
        <v>0</v>
      </c>
      <c r="D113" s="128">
        <f>'Gemensamma i utveckling'!W16</f>
        <v>0</v>
      </c>
      <c r="E113" s="129"/>
      <c r="F113" s="104">
        <f>'Gemensamma i utveckling'!W30</f>
        <v>0</v>
      </c>
      <c r="G113" s="129"/>
      <c r="H113" s="261">
        <f>'Gemensamma i utveckling'!W31</f>
        <v>0</v>
      </c>
      <c r="I113" s="129"/>
      <c r="J113" s="262">
        <f>'Gemensamma i utveckling'!W32</f>
        <v>0</v>
      </c>
    </row>
    <row r="114" spans="3:10" hidden="1" outlineLevel="1" x14ac:dyDescent="0.25">
      <c r="C114" s="125"/>
      <c r="D114" s="124"/>
      <c r="E114" s="125"/>
      <c r="F114" s="125"/>
      <c r="G114" s="125"/>
      <c r="H114" s="125"/>
      <c r="I114" s="125"/>
      <c r="J114" s="125"/>
    </row>
    <row r="115" spans="3:10" ht="15.75" collapsed="1" thickBot="1" x14ac:dyDescent="0.3">
      <c r="C115" s="131"/>
      <c r="D115" s="131"/>
      <c r="E115" s="131"/>
      <c r="F115" s="131"/>
      <c r="G115" s="131"/>
      <c r="H115" s="131"/>
      <c r="I115" s="131"/>
      <c r="J115" s="131"/>
    </row>
    <row r="116" spans="3:10" ht="21" x14ac:dyDescent="0.25">
      <c r="C116" s="118" t="s">
        <v>63</v>
      </c>
      <c r="D116" s="119">
        <f>SUM(D117:D145)</f>
        <v>575279.21584527683</v>
      </c>
      <c r="E116" s="120"/>
      <c r="F116" s="120" t="s">
        <v>43</v>
      </c>
      <c r="G116" s="120"/>
      <c r="H116" s="120"/>
      <c r="I116" s="120"/>
      <c r="J116" s="133"/>
    </row>
    <row r="117" spans="3:10" hidden="1" outlineLevel="1" x14ac:dyDescent="0.25">
      <c r="C117" s="55" t="str">
        <f>'Valbara i utveckling'!F1</f>
        <v>Terminologi- tjänst NY!</v>
      </c>
      <c r="D117" s="56">
        <f>'Valbara i utveckling'!F16</f>
        <v>128553.1110659769</v>
      </c>
      <c r="E117" s="57"/>
      <c r="F117" s="125" t="str">
        <f>'Valbara i utveckling'!F30</f>
        <v>Kvartal förskott</v>
      </c>
      <c r="G117" s="125"/>
      <c r="H117" s="125" t="str">
        <f>'Valbara i utveckling'!F31</f>
        <v>Dec,Mar,Jun,Sep</v>
      </c>
      <c r="I117" s="125"/>
      <c r="J117" s="126">
        <f>'Valbara i utveckling'!F32</f>
        <v>0</v>
      </c>
    </row>
    <row r="118" spans="3:10" hidden="1" outlineLevel="1" x14ac:dyDescent="0.25">
      <c r="C118" s="55" t="str">
        <f>'Valbara i utveckling'!J1</f>
        <v xml:space="preserve"> Verksamhetsstöd 1177 Vårdguiden på telefon</v>
      </c>
      <c r="D118" s="56">
        <f>'Valbara i utveckling'!J16</f>
        <v>446726.10477929999</v>
      </c>
      <c r="E118" s="57"/>
      <c r="F118" s="57" t="str">
        <f>'Valbara i utveckling'!J30</f>
        <v>Kvartal förskott</v>
      </c>
      <c r="G118" s="57"/>
      <c r="H118" s="57" t="str">
        <f>'Valbara i utveckling'!J31</f>
        <v>Dec,Mar,Jun,Sep</v>
      </c>
      <c r="I118" s="57"/>
      <c r="J118" s="61">
        <f>'Valbara i utveckling'!J32</f>
        <v>0</v>
      </c>
    </row>
    <row r="119" spans="3:10" hidden="1" outlineLevel="1" x14ac:dyDescent="0.25">
      <c r="C119" s="55" t="str">
        <f>'Valbara i utveckling'!N1</f>
        <v>Statistiktjänst export</v>
      </c>
      <c r="D119" s="56">
        <f>'Valbara i utveckling'!N16</f>
        <v>0</v>
      </c>
      <c r="E119" s="57"/>
      <c r="F119" s="57" t="str">
        <f>'Valbara i utveckling'!N30</f>
        <v>Kvartal förskott</v>
      </c>
      <c r="G119" s="57"/>
      <c r="H119" s="57" t="str">
        <f>'Valbara i utveckling'!N31</f>
        <v>Dec,Mar,Jun,Sep</v>
      </c>
      <c r="I119" s="57"/>
      <c r="J119" s="61" t="str">
        <f>'Valbara i utveckling'!N32</f>
        <v>I förvaltning Q2-23</v>
      </c>
    </row>
    <row r="120" spans="3:10" hidden="1" outlineLevel="1" x14ac:dyDescent="0.25">
      <c r="C120" s="55" t="str">
        <f>'Valbara i utveckling'!R1</f>
        <v>Utvidgning Underskriftstjänst</v>
      </c>
      <c r="D120" s="56">
        <f>'Valbara i utveckling'!R16</f>
        <v>0</v>
      </c>
      <c r="E120" s="57"/>
      <c r="F120" s="57" t="str">
        <f>'Valbara i utveckling'!R30</f>
        <v>Väntar avsiktsförklaring</v>
      </c>
      <c r="G120" s="57"/>
      <c r="H120" s="57">
        <f>'Valbara i utveckling'!R31</f>
        <v>0</v>
      </c>
      <c r="I120" s="57"/>
      <c r="J120" s="61">
        <f>'Valbara i utveckling'!R32</f>
        <v>0</v>
      </c>
    </row>
    <row r="121" spans="3:10" hidden="1" outlineLevel="1" x14ac:dyDescent="0.25">
      <c r="C121" s="55" t="str">
        <f>'Valbara i utveckling'!V1</f>
        <v>ViSam</v>
      </c>
      <c r="D121" s="56">
        <f>'Valbara i utveckling'!V16</f>
        <v>0</v>
      </c>
      <c r="E121" s="57"/>
      <c r="F121" s="103" t="str">
        <f>'Valbara i utveckling'!V30</f>
        <v>Väntar avsiktsförklaring</v>
      </c>
      <c r="G121" s="95"/>
      <c r="H121" s="103">
        <f>'Valbara i utveckling'!V31</f>
        <v>0</v>
      </c>
      <c r="I121" s="95"/>
      <c r="J121" s="115">
        <f>'Valbara i utveckling'!V32</f>
        <v>0</v>
      </c>
    </row>
    <row r="122" spans="3:10" hidden="1" outlineLevel="1" x14ac:dyDescent="0.25">
      <c r="C122" s="55" t="str">
        <f>'Valbara i utveckling'!Z1</f>
        <v>Symtombedömning och hänvisning plattform</v>
      </c>
      <c r="D122" s="56">
        <f>'Valbara i utveckling'!Z16</f>
        <v>0</v>
      </c>
      <c r="E122" s="57"/>
      <c r="F122" s="57" t="str">
        <f>'Valbara i utveckling'!Z30</f>
        <v>Faktureras ej 2023</v>
      </c>
      <c r="G122" s="57"/>
      <c r="H122" s="57">
        <f>'Valbara i utveckling'!Z31</f>
        <v>0</v>
      </c>
      <c r="I122" s="57"/>
      <c r="J122" s="61">
        <f>'Valbara i utveckling'!Z32</f>
        <v>0</v>
      </c>
    </row>
    <row r="123" spans="3:10" hidden="1" outlineLevel="1" x14ac:dyDescent="0.25">
      <c r="C123" s="55">
        <f>'Valbara i utveckling'!AD1</f>
        <v>0</v>
      </c>
      <c r="D123" s="56">
        <f>'Valbara i utveckling'!AD16</f>
        <v>0</v>
      </c>
      <c r="E123" s="57"/>
      <c r="F123" s="57">
        <f>'Valbara i utveckling'!AD30</f>
        <v>0</v>
      </c>
      <c r="G123" s="57"/>
      <c r="H123" s="57">
        <f>'Valbara i utveckling'!AD31</f>
        <v>0</v>
      </c>
      <c r="I123" s="57"/>
      <c r="J123" s="61">
        <f>'Valbara i utveckling'!AD32</f>
        <v>0</v>
      </c>
    </row>
    <row r="124" spans="3:10" hidden="1" outlineLevel="1" x14ac:dyDescent="0.25">
      <c r="C124" s="55">
        <f>'Valbara i utveckling'!AH1</f>
        <v>0</v>
      </c>
      <c r="D124" s="56">
        <f>'Valbara i utveckling'!AH16</f>
        <v>0</v>
      </c>
      <c r="E124" s="57"/>
      <c r="F124" s="57">
        <f>'Valbara i utveckling'!AH30</f>
        <v>0</v>
      </c>
      <c r="G124" s="57"/>
      <c r="H124" s="57">
        <f>'Valbara i utveckling'!AH31</f>
        <v>0</v>
      </c>
      <c r="I124" s="57"/>
      <c r="J124" s="61">
        <f>'Valbara i utveckling'!AH32</f>
        <v>0</v>
      </c>
    </row>
    <row r="125" spans="3:10" hidden="1" outlineLevel="1" x14ac:dyDescent="0.25">
      <c r="C125" s="55">
        <f>'Valbara i utveckling'!AL1</f>
        <v>0</v>
      </c>
      <c r="D125" s="56">
        <f>'Valbara i utveckling'!AL16</f>
        <v>0</v>
      </c>
      <c r="E125" s="57"/>
      <c r="F125" s="57">
        <f>'Valbara i utveckling'!AL30</f>
        <v>0</v>
      </c>
      <c r="G125" s="57"/>
      <c r="H125" s="57">
        <f>'Valbara i utveckling'!AL31</f>
        <v>0</v>
      </c>
      <c r="I125" s="57"/>
      <c r="J125" s="61">
        <f>'Valbara i utveckling'!AL32</f>
        <v>0</v>
      </c>
    </row>
    <row r="126" spans="3:10" hidden="1" outlineLevel="1" x14ac:dyDescent="0.25">
      <c r="C126" s="55">
        <f>'Valbara i utveckling'!AP1</f>
        <v>0</v>
      </c>
      <c r="D126" s="56">
        <f>'Valbara i utveckling'!AP16</f>
        <v>0</v>
      </c>
      <c r="E126" s="57"/>
      <c r="F126" s="57">
        <f>'Valbara i utveckling'!AP30</f>
        <v>0</v>
      </c>
      <c r="G126" s="57"/>
      <c r="H126" s="57">
        <f>'Valbara i utveckling'!AP31</f>
        <v>0</v>
      </c>
      <c r="I126" s="57"/>
      <c r="J126" s="61">
        <f>'Valbara i utveckling'!AP32</f>
        <v>0</v>
      </c>
    </row>
    <row r="127" spans="3:10" hidden="1" outlineLevel="1" x14ac:dyDescent="0.25">
      <c r="C127" s="55">
        <f>'Valbara i utveckling'!AT1</f>
        <v>0</v>
      </c>
      <c r="D127" s="56">
        <f>'Valbara i utveckling'!AT16</f>
        <v>0</v>
      </c>
      <c r="E127" s="57"/>
      <c r="F127" s="57">
        <f>'Valbara i utveckling'!AT30</f>
        <v>0</v>
      </c>
      <c r="G127" s="57"/>
      <c r="H127" s="57">
        <f>'Valbara i utveckling'!AT31</f>
        <v>0</v>
      </c>
      <c r="I127" s="57"/>
      <c r="J127" s="61">
        <f>'Valbara i utveckling'!AT32</f>
        <v>0</v>
      </c>
    </row>
    <row r="128" spans="3:10" hidden="1" outlineLevel="1" x14ac:dyDescent="0.25">
      <c r="C128" s="55">
        <f>'Valbara i utveckling'!AX1</f>
        <v>0</v>
      </c>
      <c r="D128" s="56">
        <f>'Valbara i utveckling'!AX16</f>
        <v>0</v>
      </c>
      <c r="E128" s="57"/>
      <c r="F128" s="57">
        <f>'Valbara i utveckling'!AX30</f>
        <v>0</v>
      </c>
      <c r="G128" s="57"/>
      <c r="H128" s="57">
        <f>'Valbara i utveckling'!AX31</f>
        <v>0</v>
      </c>
      <c r="I128" s="57"/>
      <c r="J128" s="61">
        <f>'Valbara i utveckling'!AX32</f>
        <v>0</v>
      </c>
    </row>
    <row r="129" spans="3:10" hidden="1" outlineLevel="1" x14ac:dyDescent="0.25">
      <c r="C129" s="55">
        <f>'Valbara i utveckling'!BB1</f>
        <v>0</v>
      </c>
      <c r="D129" s="56">
        <f>'Valbara i utveckling'!BB16</f>
        <v>0</v>
      </c>
      <c r="E129" s="57"/>
      <c r="F129" s="57">
        <f>'Valbara i utveckling'!BB30</f>
        <v>0</v>
      </c>
      <c r="G129" s="57"/>
      <c r="H129" s="57">
        <f>'Valbara i utveckling'!BB31</f>
        <v>0</v>
      </c>
      <c r="I129" s="57"/>
      <c r="J129" s="61">
        <f>'Valbara i utveckling'!BB32</f>
        <v>0</v>
      </c>
    </row>
    <row r="130" spans="3:10" hidden="1" outlineLevel="1" x14ac:dyDescent="0.25">
      <c r="C130" s="55">
        <f>'Valbara i utveckling'!BF1</f>
        <v>0</v>
      </c>
      <c r="D130" s="56">
        <f>'Valbara i utveckling'!BF16</f>
        <v>0</v>
      </c>
      <c r="E130" s="57"/>
      <c r="F130" s="57">
        <f>'Valbara i utveckling'!BF30</f>
        <v>0</v>
      </c>
      <c r="G130" s="57"/>
      <c r="H130" s="57">
        <f>'Valbara i utveckling'!BF31</f>
        <v>0</v>
      </c>
      <c r="I130" s="57"/>
      <c r="J130" s="61">
        <f>'Valbara i utveckling'!BF32</f>
        <v>0</v>
      </c>
    </row>
    <row r="131" spans="3:10" ht="15" hidden="1" customHeight="1" outlineLevel="1" x14ac:dyDescent="0.25">
      <c r="C131" s="117">
        <f>'Valbara i utveckling'!BJ1</f>
        <v>0</v>
      </c>
      <c r="D131" s="124">
        <f>'Valbara i utveckling'!BJ16</f>
        <v>0</v>
      </c>
      <c r="E131" s="125"/>
      <c r="F131" s="125">
        <f>'Valbara i utveckling'!BJ30</f>
        <v>0</v>
      </c>
      <c r="G131" s="125"/>
      <c r="H131" s="125">
        <f>'Valbara i utveckling'!BJ31</f>
        <v>0</v>
      </c>
      <c r="I131" s="125"/>
      <c r="J131" s="137">
        <f>'Valbara i utveckling'!BJ32</f>
        <v>0</v>
      </c>
    </row>
    <row r="132" spans="3:10" ht="15" hidden="1" customHeight="1" outlineLevel="1" x14ac:dyDescent="0.25">
      <c r="C132" s="117">
        <f>'Valbara i utveckling'!BN1</f>
        <v>0</v>
      </c>
      <c r="D132" s="124">
        <f>'Valbara i utveckling'!BN16</f>
        <v>0</v>
      </c>
      <c r="E132" s="125"/>
      <c r="F132" s="125">
        <f>'Valbara i utveckling'!BN30</f>
        <v>0</v>
      </c>
      <c r="G132" s="125"/>
      <c r="H132" s="125">
        <f>'Valbara i utveckling'!BN31</f>
        <v>0</v>
      </c>
      <c r="I132" s="125"/>
      <c r="J132" s="137">
        <f>'Valbara i utveckling'!BN32</f>
        <v>0</v>
      </c>
    </row>
    <row r="133" spans="3:10" ht="15" hidden="1" customHeight="1" outlineLevel="1" x14ac:dyDescent="0.25">
      <c r="C133" s="117">
        <f>'Valbara i utveckling'!BR1</f>
        <v>0</v>
      </c>
      <c r="D133" s="124">
        <f>'Valbara i utveckling'!BR16</f>
        <v>0</v>
      </c>
      <c r="E133" s="125"/>
      <c r="F133" s="125">
        <f>'Valbara i utveckling'!BR30</f>
        <v>0</v>
      </c>
      <c r="G133" s="125"/>
      <c r="H133" s="125">
        <f>'Valbara i utveckling'!BR31</f>
        <v>0</v>
      </c>
      <c r="I133" s="125"/>
      <c r="J133" s="126">
        <f>'Valbara i utveckling'!BR32</f>
        <v>0</v>
      </c>
    </row>
    <row r="134" spans="3:10" ht="15" hidden="1" customHeight="1" outlineLevel="1" x14ac:dyDescent="0.25">
      <c r="C134" s="117">
        <f>'Valbara i utveckling'!BV1</f>
        <v>0</v>
      </c>
      <c r="D134" s="124">
        <f>'Valbara i utveckling'!BV16</f>
        <v>0</v>
      </c>
      <c r="E134" s="125"/>
      <c r="F134" s="125">
        <f>'Valbara i utveckling'!BV30</f>
        <v>0</v>
      </c>
      <c r="G134" s="125"/>
      <c r="H134" s="125">
        <f>'Valbara i utveckling'!BV31</f>
        <v>0</v>
      </c>
      <c r="I134" s="125"/>
      <c r="J134" s="126">
        <f>'Valbara i utveckling'!BV32</f>
        <v>0</v>
      </c>
    </row>
    <row r="135" spans="3:10" ht="15" hidden="1" customHeight="1" outlineLevel="1" x14ac:dyDescent="0.25">
      <c r="C135" s="117">
        <f>'Valbara i utveckling'!BZ1</f>
        <v>0</v>
      </c>
      <c r="D135" s="124">
        <f>'Valbara i utveckling'!BZ16</f>
        <v>0</v>
      </c>
      <c r="E135" s="125"/>
      <c r="F135" s="125">
        <f>'Valbara i utveckling'!BZ30</f>
        <v>0</v>
      </c>
      <c r="G135" s="125"/>
      <c r="H135" s="125">
        <f>'Valbara i utveckling'!BZ31</f>
        <v>0</v>
      </c>
      <c r="I135" s="125"/>
      <c r="J135" s="126">
        <f>'Valbara i utveckling'!BZ32</f>
        <v>0</v>
      </c>
    </row>
    <row r="136" spans="3:10" ht="15" hidden="1" customHeight="1" outlineLevel="1" x14ac:dyDescent="0.25">
      <c r="C136" s="263">
        <f>'Valbara i utveckling'!CD1</f>
        <v>0</v>
      </c>
      <c r="D136" s="124">
        <f>'Valbara i utveckling'!CD16</f>
        <v>0</v>
      </c>
      <c r="E136" s="95"/>
      <c r="F136" s="95">
        <f>'Valbara i utveckling'!CD30</f>
        <v>0</v>
      </c>
      <c r="G136" s="95"/>
      <c r="H136" s="95">
        <f>'Valbara i utveckling'!CD31</f>
        <v>0</v>
      </c>
      <c r="I136" s="95"/>
      <c r="J136" s="264">
        <f>'Valbara i utveckling'!CD32</f>
        <v>0</v>
      </c>
    </row>
    <row r="137" spans="3:10" ht="15" hidden="1" customHeight="1" outlineLevel="1" x14ac:dyDescent="0.25">
      <c r="C137" s="263">
        <f>'Valbara i utveckling'!CH1</f>
        <v>0</v>
      </c>
      <c r="D137" s="124">
        <f>'Valbara i utveckling'!CH16</f>
        <v>0</v>
      </c>
      <c r="E137" s="95"/>
      <c r="F137" s="95">
        <f>'Valbara i utveckling'!CH30</f>
        <v>0</v>
      </c>
      <c r="G137" s="95"/>
      <c r="H137" s="95">
        <f>'Valbara i utveckling'!CH31</f>
        <v>0</v>
      </c>
      <c r="I137" s="95"/>
      <c r="J137" s="264">
        <f>'Valbara i utveckling'!CH32</f>
        <v>0</v>
      </c>
    </row>
    <row r="138" spans="3:10" ht="15" hidden="1" customHeight="1" outlineLevel="1" x14ac:dyDescent="0.25">
      <c r="C138" s="263">
        <f>'Valbara i utveckling'!CL1</f>
        <v>0</v>
      </c>
      <c r="D138" s="124">
        <f>'Valbara i utveckling'!CL16</f>
        <v>0</v>
      </c>
      <c r="E138" s="95"/>
      <c r="F138" s="95">
        <f>'Valbara i utveckling'!CL30</f>
        <v>0</v>
      </c>
      <c r="G138" s="95"/>
      <c r="H138" s="95">
        <f>'Valbara i utveckling'!CL31</f>
        <v>0</v>
      </c>
      <c r="I138" s="95"/>
      <c r="J138" s="264">
        <f>'Valbara i utveckling'!CL32</f>
        <v>0</v>
      </c>
    </row>
    <row r="139" spans="3:10" ht="15" hidden="1" customHeight="1" outlineLevel="1" x14ac:dyDescent="0.25">
      <c r="C139" s="263">
        <f>'Valbara i utveckling'!CP1</f>
        <v>0</v>
      </c>
      <c r="D139" s="124">
        <f>'Valbara i utveckling'!CP16</f>
        <v>0</v>
      </c>
      <c r="E139" s="95"/>
      <c r="F139" s="95">
        <f>'Valbara i utveckling'!CP30</f>
        <v>0</v>
      </c>
      <c r="G139" s="95"/>
      <c r="H139" s="95">
        <f>'Valbara i utveckling'!CP31</f>
        <v>0</v>
      </c>
      <c r="I139" s="95"/>
      <c r="J139" s="264">
        <f>'Valbara i utveckling'!CP32</f>
        <v>0</v>
      </c>
    </row>
    <row r="140" spans="3:10" ht="15" hidden="1" customHeight="1" outlineLevel="1" x14ac:dyDescent="0.25">
      <c r="C140" s="263">
        <f>'Valbara i utveckling'!CT1</f>
        <v>0</v>
      </c>
      <c r="D140" s="124">
        <f>'Valbara i utveckling'!CT16</f>
        <v>0</v>
      </c>
      <c r="E140" s="95"/>
      <c r="F140" s="95">
        <f>'Valbara i utveckling'!CT30</f>
        <v>0</v>
      </c>
      <c r="G140" s="95"/>
      <c r="H140" s="95">
        <f>'Valbara i utveckling'!CT31</f>
        <v>0</v>
      </c>
      <c r="I140" s="95"/>
      <c r="J140" s="264">
        <f>'Valbara i utveckling'!CT32</f>
        <v>0</v>
      </c>
    </row>
    <row r="141" spans="3:10" ht="15" hidden="1" customHeight="1" outlineLevel="1" x14ac:dyDescent="0.25">
      <c r="C141" s="263">
        <f>'Valbara i utveckling'!CX1</f>
        <v>0</v>
      </c>
      <c r="D141" s="124">
        <f>'Valbara i utveckling'!CX16</f>
        <v>0</v>
      </c>
      <c r="E141" s="95"/>
      <c r="F141" s="95">
        <f>'Valbara i utveckling'!CX30</f>
        <v>0</v>
      </c>
      <c r="G141" s="95"/>
      <c r="H141" s="95">
        <f>'Valbara i utveckling'!CX31</f>
        <v>0</v>
      </c>
      <c r="I141" s="95"/>
      <c r="J141" s="264">
        <f>'Valbara i utveckling'!CX32</f>
        <v>0</v>
      </c>
    </row>
    <row r="142" spans="3:10" ht="15" hidden="1" customHeight="1" outlineLevel="1" x14ac:dyDescent="0.25">
      <c r="C142" s="263">
        <f>'Valbara i utveckling'!DB1</f>
        <v>0</v>
      </c>
      <c r="D142" s="124">
        <f>'Valbara i utveckling'!DB16</f>
        <v>0</v>
      </c>
      <c r="E142" s="95"/>
      <c r="F142" s="95">
        <f>'Valbara i utveckling'!DB30</f>
        <v>0</v>
      </c>
      <c r="G142" s="95"/>
      <c r="H142" s="95">
        <f>'Valbara i utveckling'!DB31</f>
        <v>0</v>
      </c>
      <c r="I142" s="95"/>
      <c r="J142" s="264">
        <f>'Valbara i utveckling'!DB32</f>
        <v>0</v>
      </c>
    </row>
    <row r="143" spans="3:10" ht="15" hidden="1" customHeight="1" outlineLevel="1" x14ac:dyDescent="0.25">
      <c r="C143" s="263">
        <f>'Valbara i utveckling'!DF1</f>
        <v>0</v>
      </c>
      <c r="D143" s="124">
        <f>'Valbara i utveckling'!DF16</f>
        <v>0</v>
      </c>
      <c r="E143" s="95"/>
      <c r="F143" s="95">
        <f>'Valbara i utveckling'!DF30</f>
        <v>0</v>
      </c>
      <c r="G143" s="95"/>
      <c r="H143" s="95">
        <f>'Valbara i utveckling'!DF31</f>
        <v>0</v>
      </c>
      <c r="I143" s="95"/>
      <c r="J143" s="264">
        <f>'Valbara i utveckling'!DF32</f>
        <v>0</v>
      </c>
    </row>
    <row r="144" spans="3:10" ht="15" hidden="1" customHeight="1" outlineLevel="1" x14ac:dyDescent="0.25">
      <c r="C144" s="263">
        <f>'Valbara i utveckling'!DJ1</f>
        <v>0</v>
      </c>
      <c r="D144" s="124">
        <f>'Valbara i utveckling'!DJ16</f>
        <v>0</v>
      </c>
      <c r="E144" s="95"/>
      <c r="F144" s="95">
        <f>'Valbara i utveckling'!DJ30</f>
        <v>0</v>
      </c>
      <c r="G144" s="95"/>
      <c r="H144" s="95">
        <f>'Valbara i utveckling'!DJ31</f>
        <v>0</v>
      </c>
      <c r="I144" s="95"/>
      <c r="J144" s="264">
        <f>'Valbara i utveckling'!DJ32</f>
        <v>0</v>
      </c>
    </row>
    <row r="145" spans="3:10" ht="15" hidden="1" customHeight="1" outlineLevel="1" thickBot="1" x14ac:dyDescent="0.3">
      <c r="C145" s="265">
        <f>'Valbara i utveckling'!DN1</f>
        <v>0</v>
      </c>
      <c r="D145" s="128">
        <f>'Valbara i utveckling'!DN16</f>
        <v>0</v>
      </c>
      <c r="E145" s="266"/>
      <c r="F145" s="266">
        <f>'Valbara i utveckling'!DN30</f>
        <v>0</v>
      </c>
      <c r="G145" s="266"/>
      <c r="H145" s="266">
        <f>'Valbara i utveckling'!DN31</f>
        <v>0</v>
      </c>
      <c r="I145" s="266"/>
      <c r="J145" s="267">
        <f>'Valbara i utveckling'!DN32</f>
        <v>0</v>
      </c>
    </row>
    <row r="146" spans="3:10" hidden="1" outlineLevel="1" x14ac:dyDescent="0.25"/>
    <row r="147" spans="3:10" collapsed="1" x14ac:dyDescent="0.25"/>
  </sheetData>
  <mergeCells count="3">
    <mergeCell ref="C2:J2"/>
    <mergeCell ref="A3:A7"/>
    <mergeCell ref="C3:J3"/>
  </mergeCells>
  <conditionalFormatting sqref="D8:D40">
    <cfRule type="cellIs" dxfId="37" priority="7" operator="equal">
      <formula>0</formula>
    </cfRule>
  </conditionalFormatting>
  <conditionalFormatting sqref="D55">
    <cfRule type="cellIs" dxfId="36" priority="2" operator="equal">
      <formula>0</formula>
    </cfRule>
  </conditionalFormatting>
  <conditionalFormatting sqref="D41:D54">
    <cfRule type="cellIs" dxfId="35" priority="1" operator="equal">
      <formula>0</formula>
    </cfRule>
  </conditionalFormatting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9C58F8BBD6EC94485C71B16FCCB9A88" ma:contentTypeVersion="5" ma:contentTypeDescription="Skapa ett nytt dokument." ma:contentTypeScope="" ma:versionID="aa7b286fc93bbaac1140607bdb788a0f">
  <xsd:schema xmlns:xsd="http://www.w3.org/2001/XMLSchema" xmlns:xs="http://www.w3.org/2001/XMLSchema" xmlns:p="http://schemas.microsoft.com/office/2006/metadata/properties" xmlns:ns2="b2397aed-04c0-499a-9d3b-c523a0f2e044" xmlns:ns3="3f7a6edb-73c3-4572-acc4-2583d6d60b89" targetNamespace="http://schemas.microsoft.com/office/2006/metadata/properties" ma:root="true" ma:fieldsID="b0959be3eff2700913871fc449b20c7c" ns2:_="" ns3:_="">
    <xsd:import namespace="b2397aed-04c0-499a-9d3b-c523a0f2e044"/>
    <xsd:import namespace="3f7a6edb-73c3-4572-acc4-2583d6d60b8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397aed-04c0-499a-9d3b-c523a0f2e04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f7a6edb-73c3-4572-acc4-2583d6d60b8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at med information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F8AC6DD-31EE-4C7F-A38A-45839E74949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41895DA-5FB9-4931-855A-88D776B5F6E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2397aed-04c0-499a-9d3b-c523a0f2e044"/>
    <ds:schemaRef ds:uri="3f7a6edb-73c3-4572-acc4-2583d6d60b8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45FEDC2-10AF-4EE0-9E36-0542E282F120}">
  <ds:schemaRefs>
    <ds:schemaRef ds:uri="http://purl.org/dc/elements/1.1/"/>
    <ds:schemaRef ds:uri="http://schemas.microsoft.com/office/2006/metadata/properties"/>
    <ds:schemaRef ds:uri="b2397aed-04c0-499a-9d3b-c523a0f2e044"/>
    <ds:schemaRef ds:uri="3f7a6edb-73c3-4572-acc4-2583d6d60b89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27</vt:i4>
      </vt:variant>
    </vt:vector>
  </HeadingPairs>
  <TitlesOfParts>
    <vt:vector size="27" baseType="lpstr">
      <vt:lpstr>SLL</vt:lpstr>
      <vt:lpstr>Uppsala</vt:lpstr>
      <vt:lpstr>Sörmland</vt:lpstr>
      <vt:lpstr>Östergötland</vt:lpstr>
      <vt:lpstr>Jönköping</vt:lpstr>
      <vt:lpstr>Kronoberg</vt:lpstr>
      <vt:lpstr>Kalmar</vt:lpstr>
      <vt:lpstr>Gotland</vt:lpstr>
      <vt:lpstr>Blekinge</vt:lpstr>
      <vt:lpstr>Skåne</vt:lpstr>
      <vt:lpstr>Halland</vt:lpstr>
      <vt:lpstr>VGR</vt:lpstr>
      <vt:lpstr>Värmland</vt:lpstr>
      <vt:lpstr>Örebro</vt:lpstr>
      <vt:lpstr>Västmanland</vt:lpstr>
      <vt:lpstr>Dalarna</vt:lpstr>
      <vt:lpstr>Gävleborg</vt:lpstr>
      <vt:lpstr>Västernorrland</vt:lpstr>
      <vt:lpstr>Jämtland</vt:lpstr>
      <vt:lpstr>Västerbotten</vt:lpstr>
      <vt:lpstr>Norrbotten</vt:lpstr>
      <vt:lpstr>Gemensamma Tjänster</vt:lpstr>
      <vt:lpstr>Gemensamma i utveckling</vt:lpstr>
      <vt:lpstr>Valbara Tjänster</vt:lpstr>
      <vt:lpstr>Valbara i utveckling</vt:lpstr>
      <vt:lpstr>Ändringshistorik</vt:lpstr>
      <vt:lpstr>Kontroll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Almqvist Björn</dc:creator>
  <cp:lastModifiedBy>Lidberg Ulf</cp:lastModifiedBy>
  <dcterms:created xsi:type="dcterms:W3CDTF">2017-06-21T04:50:54Z</dcterms:created>
  <dcterms:modified xsi:type="dcterms:W3CDTF">2022-11-15T17:05:25Z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0x01010019C58F8BBD6EC94485C71B16FCCB9A88</vt:lpwstr>
  </property>
</Properties>
</file>